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AB7BFB66-F93F-41CD-AE02-3EE062A849A6}" xr6:coauthVersionLast="45" xr6:coauthVersionMax="45" xr10:uidLastSave="{00000000-0000-0000-0000-000000000000}"/>
  <bookViews>
    <workbookView xWindow="390" yWindow="390" windowWidth="27480" windowHeight="11910"/>
  </bookViews>
  <sheets>
    <sheet name="Introduction" sheetId="117" r:id="rId1"/>
    <sheet name="Water" sheetId="85" r:id="rId2"/>
    <sheet name="Sanitation" sheetId="105" r:id="rId3"/>
    <sheet name="Hygiene" sheetId="116" r:id="rId4"/>
    <sheet name="DHS00" sheetId="139" r:id="rId5"/>
    <sheet name="DHS05" sheetId="140" r:id="rId6"/>
    <sheet name="DHS10" sheetId="141" r:id="rId7"/>
    <sheet name="DHS16" sheetId="142" r:id="rId8"/>
    <sheet name="data_summary" sheetId="143" r:id="rId9"/>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<sst xmlns="http://schemas.openxmlformats.org/spreadsheetml/2006/main" count="26911" uniqueCount="566">
  <si>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</si>
  <si>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</si>
  <si>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</si>
  <si>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</si>
  <si>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</si>
  <si>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</si>
  <si>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</si>
  <si>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</si>
  <si>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</si>
  <si>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</si>
  <si>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</si>
  <si>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</si>
  <si>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</si>
  <si>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</si>
  <si>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</si>
  <si>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</si>
  <si>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</si>
  <si>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</si>
  <si>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</si>
  <si>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</si>
  <si>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</si>
  <si>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</si>
  <si>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</si>
  <si>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</si>
  <si>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</si>
  <si>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</si>
  <si>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</si>
  <si>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</si>
  <si>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</si>
  <si>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</si>
  <si>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</si>
  <si>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</si>
  <si>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</si>
  <si>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</si>
  <si>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</si>
  <si>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</si>
  <si>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</si>
  <si>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</si>
  <si>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</si>
  <si>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</si>
  <si>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</si>
  <si>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</si>
  <si>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</si>
  <si>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</si>
  <si>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</si>
  <si>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</si>
  <si>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</si>
  <si>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</si>
  <si>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</si>
  <si>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</si>
  <si>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</si>
  <si>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</si>
  <si>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</si>
  <si>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</si>
  <si>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</si>
  <si>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</si>
  <si>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</si>
  <si>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</si>
  <si>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</si>
  <si>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</si>
  <si>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</si>
  <si>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</si>
  <si>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</si>
  <si>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</si>
  <si>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</si>
  <si>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</si>
  <si>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</si>
  <si>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</si>
  <si>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</si>
  <si>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</si>
  <si>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</si>
  <si>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</si>
  <si>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</si>
  <si>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</si>
  <si>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</si>
  <si>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</si>
  <si>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</si>
  <si>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</si>
  <si>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</si>
  <si>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</si>
  <si>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</si>
  <si>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</si>
  <si>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</si>
  <si>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</si>
  <si>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</si>
  <si>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</si>
  <si>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</si>
  <si>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</si>
  <si>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</si>
  <si>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</si>
  <si>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</si>
  <si>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</si>
  <si>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</si>
  <si>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</si>
  <si>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</si>
  <si>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</si>
  <si>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</si>
  <si>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</si>
  <si>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</si>
  <si>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</si>
  <si>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</si>
  <si>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</si>
  <si>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</si>
  <si>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</si>
  <si>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</si>
  <si>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</si>
  <si>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</si>
  <si>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</si>
  <si>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</si>
  <si>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</si>
  <si>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</si>
  <si>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</si>
  <si>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</si>
  <si>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</si>
  <si>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</si>
  <si>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</si>
  <si>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</si>
  <si>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</si>
  <si>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</si>
  <si>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</si>
  <si>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</si>
  <si>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</si>
  <si>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</si>
  <si>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</si>
  <si>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</si>
  <si>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</si>
  <si>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</si>
  <si>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</si>
  <si>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</si>
  <si>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</si>
  <si>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</si>
  <si>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</si>
  <si>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</si>
  <si>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</si>
  <si>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</si>
  <si>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</si>
  <si>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</si>
  <si>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</si>
  <si>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</si>
  <si>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</si>
  <si>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</si>
  <si>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</si>
  <si>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</si>
  <si>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</si>
  <si>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</si>
  <si>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</si>
  <si>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Ratio of improved springs based on:</t>
  </si>
  <si>
    <t>DHS10</t>
  </si>
  <si>
    <t>Time to improved water based on:</t>
  </si>
  <si>
    <t>DHS05</t>
  </si>
  <si>
    <t>Aragatsotn</t>
  </si>
  <si>
    <t>Ararat</t>
  </si>
  <si>
    <t>Armavir</t>
  </si>
  <si>
    <t>Gegharkunik</t>
  </si>
  <si>
    <t>Kotayk</t>
  </si>
  <si>
    <t>Lori</t>
  </si>
  <si>
    <t>Shirak</t>
  </si>
  <si>
    <t>Syunik</t>
  </si>
  <si>
    <t>Tavush</t>
  </si>
  <si>
    <t>Vayots Dzor</t>
  </si>
  <si>
    <t>Yerevan</t>
  </si>
  <si>
    <t>Improved sources</t>
  </si>
  <si>
    <t>Improved Water source on premises</t>
  </si>
  <si>
    <t>Source of drinking water</t>
  </si>
  <si>
    <t>Piped into residence</t>
  </si>
  <si>
    <t>Piped into yard/plot</t>
  </si>
  <si>
    <t>Public tap</t>
  </si>
  <si>
    <t>Open well in residence</t>
  </si>
  <si>
    <t>Open well in yard/plot</t>
  </si>
  <si>
    <t>Open public well</t>
  </si>
  <si>
    <t>Protected well in dwelling</t>
  </si>
  <si>
    <t>Protected well in yard/plot</t>
  </si>
  <si>
    <t>Protect public well</t>
  </si>
  <si>
    <t>Spring</t>
  </si>
  <si>
    <t>River/stream</t>
  </si>
  <si>
    <t>Rainwater</t>
  </si>
  <si>
    <t>Tanker truck</t>
  </si>
  <si>
    <t>missing</t>
  </si>
  <si>
    <t xml:space="preserve">Ratio os sever and septic based on: </t>
  </si>
  <si>
    <t>Shared among Improved Sanitation</t>
  </si>
  <si>
    <t>N/a</t>
  </si>
  <si>
    <t>Own flush toilet</t>
  </si>
  <si>
    <t>Trad. pit toilet</t>
  </si>
  <si>
    <t>Latrine</t>
  </si>
  <si>
    <t>No facility, bush, field</t>
  </si>
  <si>
    <t>OTHER</t>
  </si>
  <si>
    <t>Total</t>
  </si>
  <si>
    <t>DHS00</t>
  </si>
  <si>
    <t>Armenia</t>
  </si>
  <si>
    <t>Count</t>
  </si>
  <si>
    <t>W_text_t</t>
  </si>
  <si>
    <t/>
  </si>
  <si>
    <t>W_text_i</t>
  </si>
  <si>
    <t>S_text_s</t>
  </si>
  <si>
    <t>Ratio of Shared improved based on:</t>
  </si>
  <si>
    <t>S_text_i</t>
  </si>
  <si>
    <t>Ratio of Improved latrines based on:</t>
  </si>
  <si>
    <t>Urban/Rural</t>
  </si>
  <si>
    <t>Urban</t>
  </si>
  <si>
    <t>Rural</t>
  </si>
  <si>
    <t>Missing</t>
  </si>
  <si>
    <t>2000</t>
  </si>
  <si>
    <t>Component Matrix</t>
  </si>
  <si>
    <t>Component</t>
  </si>
  <si>
    <t>1</t>
  </si>
  <si>
    <t>if has parquet or polished wood floors</t>
  </si>
  <si>
    <t>Has refrigerator</t>
  </si>
  <si>
    <t>if has wood, plank principal floor in dwelling</t>
  </si>
  <si>
    <t>Has television</t>
  </si>
  <si>
    <t>Dacha</t>
  </si>
  <si>
    <t>Animals</t>
  </si>
  <si>
    <t>Has car/truck</t>
  </si>
  <si>
    <t>Has telephone</t>
  </si>
  <si>
    <t>if uses dung, manure as cooking fuel</t>
  </si>
  <si>
    <t>if uses liquid gas as cooking fuel</t>
  </si>
  <si>
    <t>if uses gas as cooking fuel</t>
  </si>
  <si>
    <t>Has radio</t>
  </si>
  <si>
    <t>if has cement principal floor</t>
  </si>
  <si>
    <t>Has bicycle</t>
  </si>
  <si>
    <t>if uses wood as cooking fuel</t>
  </si>
  <si>
    <t>Has electricity</t>
  </si>
  <si>
    <t>if uses electricity as cooking fuel</t>
  </si>
  <si>
    <t>if has carpet for principal floor</t>
  </si>
  <si>
    <t>if has linoleum as flooring material</t>
  </si>
  <si>
    <t>if has dirt, sand, dung as principal floor in dwelling</t>
  </si>
  <si>
    <t>if uses other cooking fuel</t>
  </si>
  <si>
    <t>if uses charcoal for cooking</t>
  </si>
  <si>
    <t>Has motorcycle/scooter</t>
  </si>
  <si>
    <t>if uses kerosene as cooking fuel</t>
  </si>
  <si>
    <t>if has other type of flooring</t>
  </si>
  <si>
    <t>Communalities</t>
  </si>
  <si>
    <t>Extraction</t>
  </si>
  <si>
    <t>Total Variance Explained</t>
  </si>
  <si>
    <t>Extraction Sums of Squared Loadings</t>
  </si>
  <si>
    <t>% of Variance</t>
  </si>
  <si>
    <t>Cumulative %</t>
  </si>
  <si>
    <t>Component Score Coefficient Matrix</t>
  </si>
  <si>
    <t>Component Score Covariance Matrix</t>
  </si>
  <si>
    <t>Piped - into dwelling</t>
  </si>
  <si>
    <t>Piped - into yard/plot</t>
  </si>
  <si>
    <t>Piped - public tap / standpipe</t>
  </si>
  <si>
    <t>Dug well - unprotected</t>
  </si>
  <si>
    <t>Dug well - protected</t>
  </si>
  <si>
    <t>Spring - protected</t>
  </si>
  <si>
    <t>Surface water (river/dam/lake/pond/stream/canal/irrigation c</t>
  </si>
  <si>
    <t>Bottled water</t>
  </si>
  <si>
    <t>Flush to sewer/Flush</t>
  </si>
  <si>
    <t>Flush to septic/Flush</t>
  </si>
  <si>
    <t>Flush - to piped sewer system</t>
  </si>
  <si>
    <t>Flush - to septic tank</t>
  </si>
  <si>
    <t>Flush - to pit latrine</t>
  </si>
  <si>
    <t>Flush - to somewhere else</t>
  </si>
  <si>
    <t>Flush - don't know where</t>
  </si>
  <si>
    <t>Pit latrine - ventilated improved pit (VIP)</t>
  </si>
  <si>
    <t>Pit latrine - with slab</t>
  </si>
  <si>
    <t>Pit latrine - without slab / open pit</t>
  </si>
  <si>
    <t>No facility/ Bush/ Field</t>
  </si>
  <si>
    <t>Bucket toilet</t>
  </si>
  <si>
    <t>2005</t>
  </si>
  <si>
    <t>if household has a vacuum</t>
  </si>
  <si>
    <t>if household has cellular phone</t>
  </si>
  <si>
    <t>if household has a camera</t>
  </si>
  <si>
    <t>if household has a washing machine</t>
  </si>
  <si>
    <t>if household has car or truck</t>
  </si>
  <si>
    <t>if household has fridge</t>
  </si>
  <si>
    <t>if has parquet/polished wood flooring</t>
  </si>
  <si>
    <t>if household has a watch</t>
  </si>
  <si>
    <t>if household has color tv</t>
  </si>
  <si>
    <t>if household had a vacation for at least 1wk</t>
  </si>
  <si>
    <t>if uses biogas for cooking</t>
  </si>
  <si>
    <t>if household has a computer</t>
  </si>
  <si>
    <t>if uses biomass (dung, some char/coal, wood) for cooking</t>
  </si>
  <si>
    <t>if floor is of wood planks</t>
  </si>
  <si>
    <t>if household has radio</t>
  </si>
  <si>
    <t>Cattle</t>
  </si>
  <si>
    <t>if uses electricity for cooking</t>
  </si>
  <si>
    <t>if household has a bank account</t>
  </si>
  <si>
    <t>Pigs</t>
  </si>
  <si>
    <t>if floor is of cement</t>
  </si>
  <si>
    <t>if has linoleum flooring</t>
  </si>
  <si>
    <t>Land usable for agriculture</t>
  </si>
  <si>
    <t>if flooring is of ceramic tiles</t>
  </si>
  <si>
    <t>if household has bicycle</t>
  </si>
  <si>
    <t>Sheep</t>
  </si>
  <si>
    <t>if floor is earth/mud/dung/sand</t>
  </si>
  <si>
    <t>Goats</t>
  </si>
  <si>
    <t>if household has a horse-drawn cart</t>
  </si>
  <si>
    <t>if floor is of other materials</t>
  </si>
  <si>
    <t>Horses / donkeys / mules</t>
  </si>
  <si>
    <t>if household has a boat w motor</t>
  </si>
  <si>
    <t>if household has motorcycle or scooter</t>
  </si>
  <si>
    <t>number of members per sleeping room</t>
  </si>
  <si>
    <t>Hectares for agricultural land</t>
  </si>
  <si>
    <t>if uses LPG for cooking</t>
  </si>
  <si>
    <t>if household has tv</t>
  </si>
  <si>
    <t>Rabbits</t>
  </si>
  <si>
    <t>Piped into dwelling</t>
  </si>
  <si>
    <t>Piped to yard/plot</t>
  </si>
  <si>
    <t>Public tap/standpipe</t>
  </si>
  <si>
    <t>Pipe into dwelling (own artesian)</t>
  </si>
  <si>
    <t>Tube well or borehole</t>
  </si>
  <si>
    <t>Protected well</t>
  </si>
  <si>
    <t>Protected spring</t>
  </si>
  <si>
    <t>Unprotected spring</t>
  </si>
  <si>
    <t>River/dam/lake/ponds/stream/canal/irrigation channel</t>
  </si>
  <si>
    <t>Tanker truck/ cistern</t>
  </si>
  <si>
    <t>Improved latrines based on:</t>
  </si>
  <si>
    <t>Flush to piped sewer system</t>
  </si>
  <si>
    <t>Flush to septic tank</t>
  </si>
  <si>
    <t>Flush to pit latrine</t>
  </si>
  <si>
    <t>Flush to somewhere else</t>
  </si>
  <si>
    <t>Flush, don't know where</t>
  </si>
  <si>
    <t>Pit latrine with slab</t>
  </si>
  <si>
    <t>Pit latrine without slab/open pit</t>
  </si>
  <si>
    <t>No facility/bush/field</t>
  </si>
  <si>
    <t>Public toilet</t>
  </si>
  <si>
    <t>Place where household members wash their hands</t>
  </si>
  <si>
    <t>Observed</t>
  </si>
  <si>
    <t>Not observed: not in dwelling</t>
  </si>
  <si>
    <t>Not observed: no permission to see</t>
  </si>
  <si>
    <t>Not observed: other reason</t>
  </si>
  <si>
    <t>2010</t>
  </si>
  <si>
    <t>wall13</t>
  </si>
  <si>
    <t>roof8</t>
  </si>
  <si>
    <t>wall11</t>
  </si>
  <si>
    <t>roof13</t>
  </si>
  <si>
    <t>floor4</t>
  </si>
  <si>
    <t>roof14</t>
  </si>
  <si>
    <t>fuel3</t>
  </si>
  <si>
    <t>floor7</t>
  </si>
  <si>
    <t>Household has separate room used as kitchen</t>
  </si>
  <si>
    <t>Has watch</t>
  </si>
  <si>
    <t>Has mobile telephone</t>
  </si>
  <si>
    <t>anima6</t>
  </si>
  <si>
    <t>Has bank account</t>
  </si>
  <si>
    <t>Has telephone (land-line)</t>
  </si>
  <si>
    <t>anima2</t>
  </si>
  <si>
    <t>anima1</t>
  </si>
  <si>
    <t>Household cooks in owm house</t>
  </si>
  <si>
    <t>Household cooks in other house</t>
  </si>
  <si>
    <t>Household owns: agricultural land</t>
  </si>
  <si>
    <t>fuel2</t>
  </si>
  <si>
    <t>anima7</t>
  </si>
  <si>
    <t>fuel8</t>
  </si>
  <si>
    <t>fuel1</t>
  </si>
  <si>
    <t>floor10</t>
  </si>
  <si>
    <t>floor1</t>
  </si>
  <si>
    <t>wall12</t>
  </si>
  <si>
    <t>anima5</t>
  </si>
  <si>
    <t>anima3</t>
  </si>
  <si>
    <t>wall5</t>
  </si>
  <si>
    <t>floor11</t>
  </si>
  <si>
    <t>roof12</t>
  </si>
  <si>
    <t>anima4</t>
  </si>
  <si>
    <t>floor9</t>
  </si>
  <si>
    <t>fuel11</t>
  </si>
  <si>
    <t>wall7</t>
  </si>
  <si>
    <t>anima10</t>
  </si>
  <si>
    <t>anima8</t>
  </si>
  <si>
    <t>Household cooks outside house</t>
  </si>
  <si>
    <t>wall10</t>
  </si>
  <si>
    <t>Persons per rooms</t>
  </si>
  <si>
    <t>wall9</t>
  </si>
  <si>
    <t>wall3</t>
  </si>
  <si>
    <t>roof11</t>
  </si>
  <si>
    <t>wall14</t>
  </si>
  <si>
    <t>floor8</t>
  </si>
  <si>
    <t>Has animal-drawn cart</t>
  </si>
  <si>
    <t>anima9</t>
  </si>
  <si>
    <t>fuel5</t>
  </si>
  <si>
    <t>roof10</t>
  </si>
  <si>
    <t>roof2</t>
  </si>
  <si>
    <t>fuel7</t>
  </si>
  <si>
    <t>roof6</t>
  </si>
  <si>
    <t>wall15</t>
  </si>
  <si>
    <t>Has boat with a motor</t>
  </si>
  <si>
    <t>roof9</t>
  </si>
  <si>
    <t>wall6</t>
  </si>
  <si>
    <t>roof1</t>
  </si>
  <si>
    <t>roof4</t>
  </si>
  <si>
    <t>Unprotected well</t>
  </si>
  <si>
    <t>Observed, fixed place</t>
  </si>
  <si>
    <t>Observed, mobile place</t>
  </si>
  <si>
    <t>DHS16</t>
  </si>
  <si>
    <t>2016</t>
  </si>
  <si>
    <t>Internet</t>
  </si>
  <si>
    <t>Has a computer</t>
  </si>
  <si>
    <t>Vacuum cleaner</t>
  </si>
  <si>
    <t>Washing machine</t>
  </si>
  <si>
    <t>DVD player</t>
  </si>
  <si>
    <t>Natural gas for cooking</t>
  </si>
  <si>
    <t>Carpet</t>
  </si>
  <si>
    <t>Dish antenna</t>
  </si>
  <si>
    <t>Video camera</t>
  </si>
  <si>
    <t>Sofa or divan</t>
  </si>
  <si>
    <t>Air conditioner</t>
  </si>
  <si>
    <t>Freezer</t>
  </si>
  <si>
    <t>Roofing shingles roof</t>
  </si>
  <si>
    <t>Electricity for cooking</t>
  </si>
  <si>
    <t>Parquet, wood tile floor</t>
  </si>
  <si>
    <t>Buffet</t>
  </si>
  <si>
    <t>Metal roof</t>
  </si>
  <si>
    <t>LPG for cooking</t>
  </si>
  <si>
    <t>Sewing machine</t>
  </si>
  <si>
    <t>Wood for cooking</t>
  </si>
  <si>
    <t>Cement block walls</t>
  </si>
  <si>
    <t>Taule roof</t>
  </si>
  <si>
    <t>Terrazo, ceramic tile floor</t>
  </si>
  <si>
    <t>Concrete, cement floor</t>
  </si>
  <si>
    <t>Stone walls with lime/cement</t>
  </si>
  <si>
    <t>Vinyl, asphalt strips floor</t>
  </si>
  <si>
    <t>Calamine, cement fiber roof</t>
  </si>
  <si>
    <t>10-19 chickens</t>
  </si>
  <si>
    <t>6+ milk cows or bulls</t>
  </si>
  <si>
    <t>Wood planks, shingles walls</t>
  </si>
  <si>
    <t>Medium land</t>
  </si>
  <si>
    <t>3+ pigs</t>
  </si>
  <si>
    <t>Chair</t>
  </si>
  <si>
    <t>Earth, sand floor</t>
  </si>
  <si>
    <t>Bed</t>
  </si>
  <si>
    <t>Dung for cooking</t>
  </si>
  <si>
    <t>Number of members per sleeping room</t>
  </si>
  <si>
    <t>1 pig</t>
  </si>
  <si>
    <t>No roof</t>
  </si>
  <si>
    <t>Wood planks roof</t>
  </si>
  <si>
    <t>2 pigs</t>
  </si>
  <si>
    <t>5-5 milk cows or bulls</t>
  </si>
  <si>
    <t>Stone with mud walls</t>
  </si>
  <si>
    <t>20+ chickens</t>
  </si>
  <si>
    <t>Other type of walls</t>
  </si>
  <si>
    <t>beehives</t>
  </si>
  <si>
    <t>Reused wood walls</t>
  </si>
  <si>
    <t>Table</t>
  </si>
  <si>
    <t>Uncovered adobe walls</t>
  </si>
  <si>
    <t>5-9 sheep</t>
  </si>
  <si>
    <t>Dirt walls</t>
  </si>
  <si>
    <t>Concrete roof</t>
  </si>
  <si>
    <t>3-5 cattle</t>
  </si>
  <si>
    <t>Brick walls</t>
  </si>
  <si>
    <t>Agricultural crop for cooking</t>
  </si>
  <si>
    <t>Big land</t>
  </si>
  <si>
    <t>Cement walls</t>
  </si>
  <si>
    <t>1-9 chickens</t>
  </si>
  <si>
    <t>1-2 cmilk cows or bulls</t>
  </si>
  <si>
    <t>Finished wood roof</t>
  </si>
  <si>
    <t>6+ cattle</t>
  </si>
  <si>
    <t>Small land</t>
  </si>
  <si>
    <t>Plywood walls</t>
  </si>
  <si>
    <t>1-2 cattle</t>
  </si>
  <si>
    <t>1-4 rabbits</t>
  </si>
  <si>
    <t>5-9 goats</t>
  </si>
  <si>
    <t>Tile roof</t>
  </si>
  <si>
    <t>10+ rabbits</t>
  </si>
  <si>
    <t>No walls</t>
  </si>
  <si>
    <t>10+ more sheep</t>
  </si>
  <si>
    <t>Carpet floor</t>
  </si>
  <si>
    <t>1-4 sheep</t>
  </si>
  <si>
    <t>Charcoal for cooking</t>
  </si>
  <si>
    <t>Biogas for cooking</t>
  </si>
  <si>
    <t>10+ more goats</t>
  </si>
  <si>
    <t>Covered adobe walls</t>
  </si>
  <si>
    <t>5-9 rabbits</t>
  </si>
  <si>
    <t>Straw/shrubs/grass for cooking</t>
  </si>
  <si>
    <t>4+ horses, donkeys, mules</t>
  </si>
  <si>
    <t>fur animals</t>
  </si>
  <si>
    <t>1 horse, donkey, mule</t>
  </si>
  <si>
    <t>1-4 goats</t>
  </si>
  <si>
    <t>2-3 horses, donkeys, mules</t>
  </si>
  <si>
    <t>% Improved
&lt; = 30min</t>
  </si>
  <si>
    <t>iso3</t>
  </si>
  <si>
    <t>ARM</t>
  </si>
  <si>
    <t>year</t>
  </si>
  <si>
    <t>data_source</t>
  </si>
  <si>
    <t>ARM_2000_DHS</t>
  </si>
  <si>
    <t>ARM_2005_DHS</t>
  </si>
  <si>
    <t>ARM_2010_DHS</t>
  </si>
  <si>
    <t>ARM_2016_DHS</t>
  </si>
  <si>
    <t>row</t>
  </si>
  <si>
    <t>var1</t>
  </si>
  <si>
    <t>var2</t>
  </si>
  <si>
    <t>varname</t>
  </si>
  <si>
    <t>w_imp</t>
  </si>
  <si>
    <t>w_bas</t>
  </si>
  <si>
    <t>w_lim</t>
  </si>
  <si>
    <t>w_unimp</t>
  </si>
  <si>
    <t>w_sur</t>
  </si>
  <si>
    <t>w_pip</t>
  </si>
  <si>
    <t>w_pop</t>
  </si>
  <si>
    <t>w_30min</t>
  </si>
  <si>
    <t>s_imp</t>
  </si>
  <si>
    <t>s_bas</t>
  </si>
  <si>
    <t>s_lim</t>
  </si>
  <si>
    <t>s_unimp</t>
  </si>
  <si>
    <t>s_od</t>
  </si>
  <si>
    <t>s_sew</t>
  </si>
  <si>
    <t>s_sep</t>
  </si>
  <si>
    <t>s_lat</t>
  </si>
  <si>
    <t>w_premises</t>
  </si>
  <si>
    <t>s_shared</t>
  </si>
  <si>
    <t>h_bas</t>
  </si>
  <si>
    <t>h_lim</t>
  </si>
  <si>
    <t>h_nfac</t>
  </si>
  <si>
    <t>w_available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</si>
  <si>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</si>
  <si>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</si>
  <si>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</si>
  <si>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</si>
  <si>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</si>
  <si>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</si>
  <si>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</si>
  <si>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</si>
  <si>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</si>
  <si>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</si>
  <si>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</si>
  <si>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</si>
  <si>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</si>
  <si>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</si>
  <si>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</si>
  <si>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</si>
  <si>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</si>
  <si>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</si>
  <si>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</si>
  <si>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</si>
  <si>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</si>
  <si>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</si>
  <si>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</si>
  <si>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</si>
  <si>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</si>
  <si>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</si>
  <si>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t>
  </si>
  <si>
    <t>region_2</t>
  </si>
  <si>
    <t>region_3</t>
  </si>
  <si>
    <t>region_4</t>
  </si>
  <si>
    <t>region_5</t>
  </si>
  <si>
    <t>region_6</t>
  </si>
  <si>
    <t>region_7</t>
  </si>
  <si>
    <t>region_8</t>
  </si>
  <si>
    <t>region_9</t>
  </si>
  <si>
    <t>region_10</t>
  </si>
  <si>
    <t>region_11</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</si>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</sst>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9"/>
      <color rgb="FFC00000"/>
      <name val="Arial"/>
      <family val="2"/>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42">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3743705557"/>
      </left>
      <right style="thin">
        <color theme="0" tint="-0.1499069185461"/>
      </right>
      <top/>
      <bottom/>
      <diagonal/>
    </border>
    <border>
      <left style="thin">
        <color theme="0" tint="-0.14993743705557"/>
      </left>
      <right/>
      <top/>
      <bottom/>
      <diagonal/>
    </border>
  </borders>
  <cellStyleXfs count="45899">
    <xf numFmtId="0" fontId="0" fillId="0" borderId="0"/>
    <xf numFmtId="0" fontId="22"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165" fontId="23" fillId="3" borderId="10" applyFont="false" applyFill="false" applyBorder="false" applyAlignment="false" applyProtection="false"/>
    <xf numFmtId="0" fontId="126" fillId="3" borderId="10"/>
    <xf numFmtId="0" fontId="126" fillId="3" borderId="10"/>
    <xf numFmtId="0" fontId="126" fillId="3" borderId="10"/>
    <xf numFmtId="165" fontId="23" fillId="3" borderId="10" applyFont="false" applyFill="false" applyBorder="false" applyAlignment="false" applyProtection="false"/>
    <xf numFmtId="0" fontId="23" fillId="3" borderId="10"/>
    <xf numFmtId="0" fontId="127" fillId="18" borderId="10">
      <alignment horizontal="center" vertical="center"/>
    </xf>
    <xf numFmtId="0" fontId="127" fillId="20" borderId="10">
      <alignment horizontal="center" vertical="center"/>
    </xf>
    <xf numFmtId="0" fontId="129" fillId="3" borderId="10" applyNumberFormat="false" applyFill="false" applyBorder="false" applyAlignment="false" applyProtection="false"/>
    <xf numFmtId="0" fontId="130" fillId="15" borderId="10">
      <alignment horizontal="center"/>
    </xf>
    <xf numFmtId="0" fontId="124" fillId="15" borderId="10">
      <alignment horizontal="left"/>
    </xf>
    <xf numFmtId="0" fontId="128" fillId="21" borderId="46">
      <alignment horizontal="center"/>
    </xf>
    <xf numFmtId="0" fontId="128" fillId="19" borderId="46">
      <alignment horizontal="center" vertical="center" wrapText="true"/>
    </xf>
    <xf numFmtId="0" fontId="131" fillId="15" borderId="10">
      <alignment horizontal="center" vertical="center"/>
    </xf>
    <xf numFmtId="0" fontId="124" fillId="22" borderId="47">
      <alignment vertical="center" wrapText="true"/>
    </xf>
    <xf numFmtId="0" fontId="128" fillId="23" borderId="10">
      <alignment vertical="center"/>
    </xf>
    <xf numFmtId="0" fontId="112" fillId="24" borderId="44">
      <alignment vertical="center" wrapText="true"/>
    </xf>
    <xf numFmtId="0" fontId="123" fillId="25" borderId="45" applyBorder="false">
      <alignment vertical="center" wrapText="true"/>
    </xf>
    <xf numFmtId="164" fontId="124" fillId="17" borderId="48">
      <alignment vertical="center" wrapText="true"/>
    </xf>
    <xf numFmtId="1" fontId="125" fillId="24" borderId="49" applyFill="false" applyBorder="false">
      <alignment horizontal="center"/>
    </xf>
    <xf numFmtId="0" fontId="124" fillId="24" borderId="5">
      <alignment vertical="center" wrapText="true"/>
    </xf>
    <xf numFmtId="164" fontId="124" fillId="24" borderId="48">
      <alignment vertical="center" wrapText="true"/>
    </xf>
    <xf numFmtId="0" fontId="128" fillId="16" borderId="10">
      <alignment horizontal="left"/>
    </xf>
    <xf numFmtId="0" fontId="126" fillId="3" borderId="10"/>
    <xf numFmtId="0" fontId="23" fillId="3" borderId="10"/>
    <xf numFmtId="0" fontId="129" fillId="3" borderId="10" applyNumberFormat="false" applyFill="false" applyBorder="false" applyAlignment="false" applyProtection="false"/>
    <xf numFmtId="0" fontId="127" fillId="20" borderId="10">
      <alignment horizontal="center" vertical="center"/>
    </xf>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cellStyleXfs>
  <cellXfs count="2910">
    <xf numFmtId="0" fontId="0" fillId="0" borderId="0" xfId="0"/>
    <xf numFmtId="164" fontId="114" fillId="3" borderId="27" xfId="19344" applyNumberFormat="true" applyFont="true" applyFill="true" applyBorder="true" applyAlignment="true" applyProtection="true">
      <alignment horizontal="center"/>
      <protection locked="false"/>
    </xf>
    <xf numFmtId="164" fontId="114" fillId="3" borderId="30" xfId="19344" applyNumberFormat="true" applyFont="true" applyFill="true" applyBorder="true" applyAlignment="true" applyProtection="true">
      <alignment horizontal="center"/>
      <protection locked="false"/>
    </xf>
    <xf numFmtId="164" fontId="114" fillId="3" borderId="33" xfId="19344" applyNumberFormat="true" applyFont="true" applyFill="true" applyBorder="true" applyAlignment="true" applyProtection="true">
      <alignment horizontal="center"/>
      <protection locked="false"/>
    </xf>
    <xf numFmtId="0" fontId="121" fillId="3" borderId="10" xfId="19344" applyFont="true" applyProtection="true">
      <protection locked="false"/>
    </xf>
    <xf numFmtId="0" fontId="133" fillId="15" borderId="10" xfId="34385" applyFont="true" applyFill="true"/>
    <xf numFmtId="0" fontId="134" fillId="15" borderId="10" xfId="34385" applyFont="true" applyFill="true"/>
    <xf numFmtId="0" fontId="23" fillId="15" borderId="10" xfId="34389" applyFill="true"/>
    <xf numFmtId="0" fontId="23" fillId="3" borderId="10" xfId="34389"/>
    <xf numFmtId="0" fontId="135" fillId="15" borderId="10" xfId="34385" applyFont="true" applyFill="true" applyAlignment="true">
      <alignment horizontal="center"/>
    </xf>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2" fillId="15" borderId="10" xfId="34385" applyFont="true" applyFill="true" applyAlignment="true">
      <alignment horizontal="center" wrapText="true"/>
    </xf>
    <xf numFmtId="0" fontId="139" fillId="15" borderId="10" xfId="34385" applyFont="true" applyFill="true"/>
    <xf numFmtId="0" fontId="140" fillId="15" borderId="10" xfId="34387" applyFont="true" applyFill="true" applyBorder="true" applyAlignment="true">
      <alignment horizontal="center"/>
    </xf>
    <xf numFmtId="0" fontId="141" fillId="15" borderId="10" xfId="34387" applyFont="true" applyFill="true" applyBorder="true" applyAlignment="true">
      <alignment horizontal="center"/>
    </xf>
    <xf numFmtId="0" fontId="115" fillId="15" borderId="10" xfId="34385" applyFont="true" applyFill="true" applyAlignment="true">
      <alignment horizontal="center"/>
    </xf>
    <xf numFmtId="0" fontId="142" fillId="15" borderId="10" xfId="34385" applyFont="true" applyFill="true"/>
    <xf numFmtId="0" fontId="69" fillId="15" borderId="10" xfId="34385" applyFont="true" applyFill="true" applyAlignment="true">
      <alignment horizontal="center"/>
    </xf>
    <xf numFmtId="0" fontId="132" fillId="15" borderId="10" xfId="34385" applyFont="true" applyFill="true"/>
    <xf numFmtId="0" fontId="143" fillId="15" borderId="10" xfId="34387" applyFont="true" applyFill="true" applyBorder="true" applyAlignment="true">
      <alignment horizontal="center"/>
    </xf>
    <xf numFmtId="0" fontId="144" fillId="15" borderId="10" xfId="34385" applyFont="true" applyFill="true"/>
    <xf numFmtId="0" fontId="145" fillId="15" borderId="10" xfId="34385" applyFont="true" applyFill="true"/>
    <xf numFmtId="0" fontId="146" fillId="15" borderId="10" xfId="34385" applyFont="true" applyFill="true"/>
    <xf numFmtId="0" fontId="127" fillId="15" borderId="10" xfId="34388" applyFill="true">
      <alignment horizontal="center" vertical="center"/>
    </xf>
    <xf numFmtId="0" fontId="147" fillId="4" borderId="10" xfId="34388" applyFont="true" applyFill="true">
      <alignment horizontal="center" vertical="center"/>
    </xf>
    <xf numFmtId="0" fontId="113" fillId="15" borderId="10" xfId="34385" applyFont="true" applyFill="true"/>
    <xf numFmtId="0" fontId="70" fillId="15" borderId="10" xfId="34385" applyFont="true" applyFill="true" applyAlignment="true">
      <alignment horizontal="left" indent="1"/>
    </xf>
    <xf numFmtId="0" fontId="141" fillId="15" borderId="10" xfId="34387" applyFont="true" applyFill="true" applyAlignment="true">
      <alignment horizontal="left" indent="1"/>
    </xf>
    <xf numFmtId="0" fontId="148" fillId="15" borderId="10" xfId="34385" applyFont="true" applyFill="true" applyAlignment="true">
      <alignment horizontal="left" indent="1"/>
    </xf>
    <xf numFmtId="0" fontId="141" fillId="15" borderId="10" xfId="34387" applyFont="true" applyFill="true" applyAlignment="true">
      <alignment horizontal="left" indent="2"/>
    </xf>
    <xf numFmtId="0" fontId="121" fillId="3" borderId="10" xfId="34389" applyFont="true"/>
    <xf numFmtId="1" fontId="23" fillId="4" borderId="2" xfId="19344" applyNumberFormat="true" applyFont="true" applyFill="true" applyBorder="true" applyAlignment="true" applyProtection="true">
      <alignment horizontal="center"/>
    </xf>
    <xf numFmtId="1" fontId="23" fillId="4" borderId="6" xfId="19344" applyNumberFormat="true" applyFont="true" applyFill="true" applyBorder="true" applyAlignment="true" applyProtection="true">
      <alignment horizontal="center"/>
    </xf>
    <xf numFmtId="164" fontId="119" fillId="3" borderId="10" xfId="19344" applyNumberFormat="true" applyFont="true" applyAlignment="true" applyProtection="true">
      <protection locked="false"/>
    </xf>
    <xf numFmtId="0" fontId="23" fillId="3" borderId="10" xfId="19344" applyFont="true" applyProtection="true">
      <protection locked="false"/>
    </xf>
    <xf numFmtId="0" fontId="23" fillId="3" borderId="10" xfId="19344" applyNumberFormat="true" applyFont="true" applyProtection="true">
      <protection locked="false"/>
    </xf>
    <xf numFmtId="0" fontId="23" fillId="3" borderId="10" xfId="19344" applyFont="true" applyAlignment="true" applyProtection="true">
      <alignment horizontal="center"/>
      <protection locked="false"/>
    </xf>
    <xf numFmtId="1" fontId="109" fillId="3" borderId="10" xfId="19344" applyNumberFormat="true" applyFont="true" applyAlignment="true" applyProtection="true">
      <alignment horizontal="center"/>
      <protection locked="false"/>
    </xf>
    <xf numFmtId="0" fontId="70" fillId="3" borderId="10" xfId="19344" applyFont="true" applyProtection="true">
      <protection locked="false"/>
    </xf>
    <xf numFmtId="0" fontId="112" fillId="4" borderId="13" xfId="19344" applyFont="true" applyFill="true" applyBorder="true" applyAlignment="true" applyProtection="true">
      <alignment horizontal="center" vertical="center" wrapText="true"/>
      <protection locked="false"/>
    </xf>
    <xf numFmtId="1" fontId="112" fillId="4" borderId="14" xfId="19344" applyNumberFormat="true" applyFont="true" applyFill="true" applyBorder="true" applyAlignment="true" applyProtection="true">
      <alignment horizontal="center" vertical="center" wrapText="true"/>
      <protection locked="false"/>
    </xf>
    <xf numFmtId="0" fontId="112" fillId="4" borderId="15" xfId="19344" applyFont="true" applyFill="true" applyBorder="true" applyAlignment="true" applyProtection="true">
      <alignment horizontal="center" vertical="center" wrapText="true"/>
      <protection locked="false"/>
    </xf>
    <xf numFmtId="0" fontId="112" fillId="3" borderId="10" xfId="19344" applyFont="true" applyProtection="true">
      <protection locked="false"/>
    </xf>
    <xf numFmtId="164" fontId="114" fillId="9" borderId="16" xfId="19344" applyNumberFormat="true" applyFont="true" applyFill="true" applyBorder="true" applyAlignment="true" applyProtection="true">
      <alignment horizontal="center"/>
      <protection locked="false"/>
    </xf>
    <xf numFmtId="164" fontId="114" fillId="6" borderId="17" xfId="19344" applyNumberFormat="true" applyFont="true" applyFill="true" applyBorder="true" applyAlignment="true" applyProtection="true">
      <alignment horizontal="center"/>
      <protection locked="false"/>
    </xf>
    <xf numFmtId="164" fontId="114" fillId="7" borderId="17" xfId="19344" applyNumberFormat="true" applyFont="true" applyFill="true" applyBorder="true" applyAlignment="true" applyProtection="true">
      <alignment horizontal="center"/>
      <protection locked="false"/>
    </xf>
    <xf numFmtId="164" fontId="114" fillId="8" borderId="20" xfId="19344" applyNumberFormat="true" applyFont="true" applyFill="true" applyBorder="true" applyAlignment="true" applyProtection="true">
      <alignment horizontal="center"/>
      <protection locked="false"/>
    </xf>
    <xf numFmtId="1" fontId="23" fillId="4" borderId="6" xfId="19344" applyNumberFormat="true" applyFont="true" applyFill="true" applyBorder="true" applyAlignment="true" applyProtection="true">
      <alignment horizontal="center"/>
      <protection locked="false"/>
    </xf>
    <xf numFmtId="164" fontId="114" fillId="9" borderId="8" xfId="19344" applyNumberFormat="true" applyFont="true" applyFill="true" applyBorder="true" applyAlignment="true" applyProtection="true">
      <alignment horizontal="center"/>
      <protection locked="false"/>
    </xf>
    <xf numFmtId="164" fontId="114" fillId="6" borderId="9" xfId="19344" applyNumberFormat="true" applyFont="true" applyFill="true" applyBorder="true" applyAlignment="true" applyProtection="true">
      <alignment horizontal="center"/>
      <protection locked="false"/>
    </xf>
    <xf numFmtId="164" fontId="114" fillId="7" borderId="9" xfId="19344" applyNumberFormat="true" applyFont="true" applyFill="true" applyBorder="true" applyAlignment="true" applyProtection="true">
      <alignment horizontal="center"/>
      <protection locked="false"/>
    </xf>
    <xf numFmtId="164" fontId="114" fillId="8" borderId="22" xfId="19344" applyNumberFormat="true" applyFont="true" applyFill="true" applyBorder="true" applyAlignment="true" applyProtection="true">
      <alignment horizontal="center"/>
      <protection locked="false"/>
    </xf>
    <xf numFmtId="0" fontId="112" fillId="4" borderId="18" xfId="19344" applyFont="true" applyFill="true" applyBorder="true" applyAlignment="true" applyProtection="true">
      <alignment horizontal="center" vertical="center" wrapText="true"/>
      <protection locked="false"/>
    </xf>
    <xf numFmtId="0" fontId="112" fillId="4" borderId="14" xfId="19344" applyFont="true" applyFill="true" applyBorder="true" applyAlignment="true" applyProtection="true">
      <alignment horizontal="center" vertical="center" wrapText="true"/>
      <protection locked="false"/>
    </xf>
    <xf numFmtId="164" fontId="114" fillId="4" borderId="16" xfId="19344" applyNumberFormat="true" applyFont="true" applyFill="true" applyBorder="true" applyAlignment="true" applyProtection="true">
      <alignment horizontal="center" vertical="center"/>
      <protection locked="false"/>
    </xf>
    <xf numFmtId="164" fontId="114" fillId="9" borderId="17"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1" borderId="17" xfId="19344" applyNumberFormat="true" applyFont="true" applyFill="true" applyBorder="true" applyAlignment="true" applyProtection="true">
      <alignment horizontal="center" vertical="center"/>
      <protection locked="false"/>
    </xf>
    <xf numFmtId="164" fontId="114" fillId="12" borderId="20" xfId="19344" applyNumberFormat="true" applyFont="true" applyFill="true" applyBorder="true" applyAlignment="true" applyProtection="true">
      <alignment horizontal="center" vertical="center"/>
      <protection locked="false"/>
    </xf>
    <xf numFmtId="164" fontId="114" fillId="6" borderId="17" xfId="19344" applyNumberFormat="true" applyFont="true" applyFill="true" applyBorder="true" applyAlignment="true" applyProtection="true">
      <alignment horizontal="center" vertical="center"/>
      <protection locked="false"/>
    </xf>
    <xf numFmtId="164" fontId="114" fillId="7" borderId="17" xfId="19344" applyNumberFormat="true" applyFont="true" applyFill="true" applyBorder="true" applyAlignment="true" applyProtection="true">
      <alignment horizontal="center" vertical="center"/>
      <protection locked="false"/>
    </xf>
    <xf numFmtId="164" fontId="114" fillId="8" borderId="20" xfId="19344" applyNumberFormat="true" applyFont="true" applyFill="true" applyBorder="true" applyAlignment="true" applyProtection="true">
      <alignment horizontal="center" vertical="center"/>
      <protection locked="false"/>
    </xf>
    <xf numFmtId="0" fontId="23" fillId="3" borderId="10" xfId="19344" applyFont="true" applyAlignment="true" applyProtection="true">
      <alignment vertical="center"/>
      <protection locked="false"/>
    </xf>
    <xf numFmtId="164" fontId="114" fillId="4" borderId="8" xfId="19344" applyNumberFormat="true" applyFont="true" applyFill="true" applyBorder="true" applyAlignment="true" applyProtection="true">
      <alignment horizontal="center" vertical="center"/>
      <protection locked="false"/>
    </xf>
    <xf numFmtId="164" fontId="114" fillId="9" borderId="9" xfId="19344" applyNumberFormat="true" applyFont="true" applyFill="true" applyBorder="true" applyAlignment="true" applyProtection="true">
      <alignment horizontal="center" vertical="center"/>
      <protection locked="false"/>
    </xf>
    <xf numFmtId="164" fontId="114" fillId="6" borderId="9" xfId="19344" applyNumberFormat="true" applyFont="true" applyFill="true" applyBorder="true" applyAlignment="true" applyProtection="true">
      <alignment horizontal="center" vertical="center"/>
      <protection locked="false"/>
    </xf>
    <xf numFmtId="164" fontId="114" fillId="7" borderId="9" xfId="19344" applyNumberFormat="true" applyFont="true" applyFill="true" applyBorder="true" applyAlignment="true" applyProtection="true">
      <alignment horizontal="center" vertical="center"/>
      <protection locked="false"/>
    </xf>
    <xf numFmtId="164" fontId="114" fillId="8" borderId="22" xfId="19344" applyNumberFormat="true" applyFont="true" applyFill="true" applyBorder="true" applyAlignment="true" applyProtection="true">
      <alignment horizontal="center" vertical="center"/>
      <protection locked="false"/>
    </xf>
    <xf numFmtId="1" fontId="23" fillId="4" borderId="4" xfId="19344" applyNumberFormat="true" applyFont="true" applyFill="true" applyBorder="true" applyAlignment="true" applyProtection="true">
      <alignment horizontal="center"/>
      <protection locked="false"/>
    </xf>
    <xf numFmtId="164" fontId="114" fillId="3" borderId="19" xfId="19344" applyNumberFormat="true" applyFont="true" applyBorder="true" applyAlignment="true" applyProtection="true">
      <alignment horizontal="center"/>
      <protection locked="false"/>
    </xf>
    <xf numFmtId="164" fontId="114" fillId="3" borderId="23" xfId="19344" applyNumberFormat="true" applyFont="true" applyBorder="true" applyAlignment="true" applyProtection="true">
      <alignment horizontal="center"/>
      <protection locked="false"/>
    </xf>
    <xf numFmtId="164" fontId="114" fillId="3" borderId="11" xfId="19344" applyNumberFormat="true" applyFont="true" applyBorder="true" applyAlignment="true" applyProtection="true">
      <alignment horizontal="center"/>
      <protection locked="false"/>
    </xf>
    <xf numFmtId="164" fontId="114" fillId="3" borderId="20" xfId="19344" applyNumberFormat="true" applyFont="true" applyBorder="true" applyAlignment="true" applyProtection="true">
      <alignment horizontal="center"/>
      <protection locked="false"/>
    </xf>
    <xf numFmtId="164" fontId="114" fillId="3" borderId="21" xfId="19344" applyNumberFormat="true" applyFont="true" applyBorder="true" applyAlignment="true" applyProtection="true">
      <alignment horizontal="center"/>
      <protection locked="false"/>
    </xf>
    <xf numFmtId="164" fontId="114" fillId="3" borderId="7" xfId="19344" applyNumberFormat="true" applyFont="true" applyBorder="true" applyAlignment="true" applyProtection="true">
      <alignment horizontal="center"/>
      <protection locked="false"/>
    </xf>
    <xf numFmtId="164" fontId="114" fillId="3" borderId="12" xfId="19344" applyNumberFormat="true" applyFont="true" applyBorder="true" applyAlignment="true" applyProtection="true">
      <alignment horizontal="center"/>
      <protection locked="false"/>
    </xf>
    <xf numFmtId="164" fontId="114" fillId="3" borderId="22" xfId="19344" applyNumberFormat="true" applyFont="true" applyBorder="true" applyAlignment="true" applyProtection="true">
      <alignment horizontal="center"/>
      <protection locked="false"/>
    </xf>
    <xf numFmtId="0" fontId="23" fillId="3" borderId="24" xfId="19344" applyFont="true" applyBorder="true" applyProtection="true">
      <protection locked="false"/>
    </xf>
    <xf numFmtId="0" fontId="23" fillId="3" borderId="25" xfId="19344" applyFont="true" applyBorder="true" applyProtection="true">
      <protection locked="false"/>
    </xf>
    <xf numFmtId="0" fontId="70" fillId="4" borderId="26" xfId="19344" applyFont="true" applyFill="true" applyBorder="true" applyAlignment="true" applyProtection="true">
      <alignment horizontal="center" vertical="center"/>
      <protection locked="false"/>
    </xf>
    <xf numFmtId="0" fontId="112" fillId="4" borderId="25" xfId="19344" applyFont="true" applyFill="true" applyBorder="true" applyAlignment="true" applyProtection="true">
      <alignment horizontal="center" vertical="center"/>
      <protection locked="false"/>
    </xf>
    <xf numFmtId="0" fontId="112" fillId="4" borderId="18" xfId="19344" applyFont="true" applyFill="true" applyBorder="true" applyAlignment="true" applyProtection="true">
      <alignment horizontal="center" vertical="center"/>
      <protection locked="false"/>
    </xf>
    <xf numFmtId="0" fontId="114" fillId="3" borderId="10" xfId="19344" applyFont="true" applyFill="true" applyBorder="true" applyProtection="true">
      <protection locked="false"/>
    </xf>
    <xf numFmtId="0" fontId="112" fillId="4" borderId="26" xfId="19344" applyFont="true" applyFill="true" applyBorder="true" applyAlignment="true" applyProtection="true">
      <alignment horizontal="center" vertical="center" wrapText="true"/>
      <protection locked="false"/>
    </xf>
    <xf numFmtId="164" fontId="23" fillId="3" borderId="10" xfId="19344" applyNumberFormat="true" applyFont="true" applyProtection="true">
      <protection locked="false"/>
    </xf>
    <xf numFmtId="0" fontId="116" fillId="3" borderId="4" xfId="19344" applyFont="true" applyBorder="true" applyAlignment="true" applyProtection="true">
      <alignment vertical="center" textRotation="90"/>
      <protection locked="false"/>
    </xf>
    <xf numFmtId="164" fontId="114" fillId="3" borderId="29" xfId="19344" applyNumberFormat="true" applyFont="true" applyFill="true" applyBorder="true" applyAlignment="true" applyProtection="true">
      <alignment horizontal="center"/>
      <protection locked="false"/>
    </xf>
    <xf numFmtId="164" fontId="114" fillId="3" borderId="10" xfId="19344" applyNumberFormat="true" applyFont="true" applyFill="true" applyBorder="true" applyAlignment="true" applyProtection="true">
      <alignment horizontal="center"/>
      <protection locked="false"/>
    </xf>
    <xf numFmtId="164" fontId="114" fillId="3" borderId="28" xfId="19344" applyNumberFormat="true" applyFont="true" applyFill="true" applyBorder="true" applyAlignment="true" applyProtection="true">
      <alignment horizontal="center"/>
      <protection locked="false"/>
    </xf>
    <xf numFmtId="164" fontId="114" fillId="3" borderId="32" xfId="19344" applyNumberFormat="true" applyFont="true" applyFill="true" applyBorder="true" applyAlignment="true" applyProtection="true">
      <alignment horizontal="center"/>
      <protection locked="false"/>
    </xf>
    <xf numFmtId="164" fontId="114" fillId="3" borderId="31" xfId="19344" applyNumberFormat="true" applyFont="true" applyFill="true" applyBorder="true" applyAlignment="true" applyProtection="true">
      <alignment horizontal="center"/>
      <protection locked="false"/>
    </xf>
    <xf numFmtId="1" fontId="23" fillId="3" borderId="10" xfId="19344" applyNumberFormat="true" applyFont="true" applyProtection="true">
      <protection locked="false"/>
    </xf>
    <xf numFmtId="164" fontId="114" fillId="3" borderId="35" xfId="19344" applyNumberFormat="true" applyFont="true" applyFill="true" applyBorder="true" applyAlignment="true" applyProtection="true">
      <alignment horizontal="center"/>
      <protection locked="false"/>
    </xf>
    <xf numFmtId="164" fontId="114" fillId="3" borderId="5" xfId="19344" applyNumberFormat="true" applyFont="true" applyFill="true" applyBorder="true" applyAlignment="true" applyProtection="true">
      <alignment horizontal="center"/>
      <protection locked="false"/>
    </xf>
    <xf numFmtId="164" fontId="114" fillId="3" borderId="6" xfId="19344" applyNumberFormat="true" applyFont="true" applyFill="true" applyBorder="true" applyAlignment="true" applyProtection="true">
      <alignment horizontal="center"/>
      <protection locked="false"/>
    </xf>
    <xf numFmtId="164" fontId="114" fillId="3" borderId="34" xfId="19344" applyNumberFormat="true" applyFont="true" applyFill="true" applyBorder="true" applyAlignment="true" applyProtection="true">
      <alignment horizontal="center"/>
      <protection locked="false"/>
    </xf>
    <xf numFmtId="0" fontId="23" fillId="3" borderId="12" xfId="19344" applyFont="true" applyBorder="true" applyProtection="true">
      <protection locked="false"/>
    </xf>
    <xf numFmtId="0" fontId="23" fillId="3" borderId="10" xfId="19344" applyFont="true" applyBorder="true" applyProtection="true">
      <protection locked="false"/>
    </xf>
    <xf numFmtId="164" fontId="23" fillId="3" borderId="10" xfId="19344" applyNumberFormat="true" applyFont="true" applyAlignment="true" applyProtection="true">
      <alignment horizontal="center"/>
      <protection locked="false"/>
    </xf>
    <xf numFmtId="164" fontId="114" fillId="3" borderId="10" xfId="19344" applyNumberFormat="true" applyFont="true" applyAlignment="true" applyProtection="true">
      <alignment horizontal="center"/>
      <protection locked="false"/>
    </xf>
    <xf numFmtId="0" fontId="23" fillId="4" borderId="26" xfId="19344" applyFont="true" applyFill="true" applyBorder="true" applyAlignment="true" applyProtection="true">
      <alignment horizontal="center" vertical="center"/>
      <protection locked="false"/>
    </xf>
    <xf numFmtId="164" fontId="114" fillId="5" borderId="16" xfId="19344" applyNumberFormat="true" applyFont="true" applyFill="true" applyBorder="true" applyAlignment="true" applyProtection="true">
      <alignment horizontal="center"/>
      <protection locked="false"/>
    </xf>
    <xf numFmtId="164" fontId="114" fillId="5" borderId="8" xfId="19344" applyNumberFormat="true" applyFont="true" applyFill="true" applyBorder="true" applyAlignment="true" applyProtection="true">
      <alignment horizontal="center"/>
      <protection locked="false"/>
    </xf>
    <xf numFmtId="164" fontId="114" fillId="5" borderId="17" xfId="19344" applyNumberFormat="true" applyFont="true" applyFill="true" applyBorder="true" applyAlignment="true" applyProtection="true">
      <alignment horizontal="center" vertical="center"/>
      <protection locked="false"/>
    </xf>
    <xf numFmtId="164" fontId="114" fillId="5" borderId="9" xfId="19344" applyNumberFormat="true" applyFont="true" applyFill="true" applyBorder="true" applyAlignment="true" applyProtection="true">
      <alignment horizontal="center" vertical="center"/>
      <protection locked="false"/>
    </xf>
    <xf numFmtId="0" fontId="69" fillId="0" borderId="10" xfId="0" applyFont="true" applyFill="true" applyBorder="true" applyAlignment="true" applyProtection="true">
      <alignment horizontal="center" vertical="center"/>
      <protection locked="false"/>
    </xf>
    <xf numFmtId="0" fontId="23" fillId="3" borderId="10" xfId="19344" applyFont="true" applyAlignment="true" applyProtection="true">
      <alignment horizontal="center" vertical="center"/>
      <protection locked="false"/>
    </xf>
    <xf numFmtId="0" fontId="23" fillId="0" borderId="10" xfId="19344" applyFont="true" applyFill="true" applyProtection="true">
      <protection locked="false"/>
    </xf>
    <xf numFmtId="1" fontId="109" fillId="3" borderId="10" xfId="19344" applyNumberFormat="true" applyFont="true" applyAlignment="true" applyProtection="true">
      <alignment horizontal="center" vertical="center"/>
      <protection locked="false"/>
    </xf>
    <xf numFmtId="0" fontId="23" fillId="27" borderId="10" xfId="19344" applyFill="true" applyAlignment="true">
      <alignment wrapText="true"/>
    </xf>
    <xf numFmtId="0" fontId="154" fillId="27" borderId="10" xfId="19344" applyFont="true" applyFill="true" applyAlignment="true">
      <alignment horizontal="left" vertical="top"/>
    </xf>
    <xf numFmtId="170" fontId="154" fillId="27" borderId="10" xfId="19344" applyNumberFormat="true" applyFont="true" applyFill="true" applyAlignment="true">
      <alignment horizontal="right" vertical="top" wrapText="true"/>
    </xf>
    <xf numFmtId="0" fontId="157" fillId="30" borderId="67" xfId="19344" applyFont="true" applyFill="true" applyBorder="true" applyAlignment="true">
      <alignment vertical="center"/>
    </xf>
    <xf numFmtId="0" fontId="157" fillId="9" borderId="67" xfId="19344" applyFont="true" applyFill="true" applyBorder="true" applyAlignment="true">
      <alignment vertical="center"/>
    </xf>
    <xf numFmtId="0" fontId="157" fillId="31" borderId="67" xfId="19344" applyFont="true" applyFill="true" applyBorder="true" applyAlignment="true">
      <alignment vertical="center"/>
    </xf>
    <xf numFmtId="0" fontId="157" fillId="32" borderId="1" xfId="19344" applyFont="true" applyFill="true" applyBorder="true" applyAlignment="true">
      <alignment vertical="center"/>
    </xf>
    <xf numFmtId="0" fontId="115" fillId="3" borderId="10" xfId="19344" applyFont="true" applyAlignment="true">
      <alignment horizontal="right"/>
    </xf>
    <xf numFmtId="0" fontId="152" fillId="27" borderId="10" xfId="19344" applyFont="true" applyFill="true" applyBorder="true" applyAlignment="true">
      <alignment horizontal="left"/>
    </xf>
    <xf numFmtId="0" fontId="152" fillId="27" borderId="10" xfId="19344" applyFont="true" applyFill="true" applyBorder="true" applyAlignment="true"/>
    <xf numFmtId="0" fontId="23" fillId="3" borderId="10" xfId="19344" applyFont="true" applyBorder="true" applyAlignment="true"/>
    <xf numFmtId="0" fontId="23" fillId="3" borderId="10" xfId="34389" applyBorder="true"/>
    <xf numFmtId="0" fontId="23" fillId="27" borderId="10" xfId="19344" applyFill="true" applyBorder="true" applyAlignment="true">
      <alignment wrapText="true"/>
    </xf>
    <xf numFmtId="0" fontId="152" fillId="15" borderId="10" xfId="19344" applyFont="true" applyFill="true" applyBorder="true" applyAlignment="true">
      <alignment horizontal="left"/>
    </xf>
    <xf numFmtId="0" fontId="151" fillId="27" borderId="10" xfId="19344" applyFont="true" applyFill="true" applyBorder="true" applyAlignment="true">
      <alignment wrapText="true"/>
    </xf>
    <xf numFmtId="0" fontId="153" fillId="3" borderId="10" xfId="19344" applyFont="true" applyBorder="true"/>
    <xf numFmtId="0" fontId="159" fillId="27" borderId="10" xfId="19344" applyFont="true" applyFill="true" applyBorder="true" applyAlignment="true">
      <alignment wrapText="true"/>
    </xf>
    <xf numFmtId="0" fontId="158" fillId="27" borderId="10" xfId="19344" applyFont="true" applyFill="true" applyBorder="true" applyAlignment="true">
      <alignment wrapText="true"/>
    </xf>
    <xf numFmtId="170" fontId="154"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3" fillId="27" borderId="10" xfId="19344" applyFill="true" applyAlignment="true">
      <alignment vertical="center" wrapText="true"/>
    </xf>
    <xf numFmtId="0" fontId="0" fillId="0" borderId="10" xfId="0" applyBorder="true" applyAlignment="true">
      <alignment vertical="center"/>
    </xf>
    <xf numFmtId="0" fontId="23" fillId="27" borderId="10" xfId="19344" applyFill="true" applyAlignment="true">
      <alignment vertical="center"/>
    </xf>
    <xf numFmtId="0" fontId="23" fillId="27" borderId="10" xfId="19344" applyFill="true" applyAlignment="true"/>
    <xf numFmtId="0" fontId="23" fillId="3" borderId="10" xfId="19344" applyAlignment="true">
      <alignment vertical="center"/>
    </xf>
    <xf numFmtId="0" fontId="23" fillId="15" borderId="10" xfId="19344" applyFill="true" applyAlignment="true"/>
    <xf numFmtId="0" fontId="157" fillId="29" borderId="1" xfId="19344" applyFont="true" applyFill="true" applyBorder="true" applyAlignment="true">
      <alignment vertical="center"/>
    </xf>
    <xf numFmtId="0" fontId="162" fillId="15" borderId="3" xfId="19344" applyFont="true" applyFill="true" applyBorder="true" applyAlignment="true">
      <alignment horizontal="left"/>
    </xf>
    <xf numFmtId="0" fontId="135" fillId="27" borderId="4" xfId="19344" applyFont="true" applyFill="true" applyBorder="true" applyAlignment="true"/>
    <xf numFmtId="0" fontId="162" fillId="27" borderId="10" xfId="19344" applyFont="true" applyFill="true" applyBorder="true" applyAlignment="true"/>
    <xf numFmtId="0" fontId="164" fillId="3" borderId="4" xfId="19344" applyFont="true" applyBorder="true" applyAlignment="true"/>
    <xf numFmtId="0" fontId="162" fillId="27" borderId="10" xfId="19344" applyFont="true" applyFill="true" applyBorder="true" applyAlignment="true">
      <alignment horizontal="left"/>
    </xf>
    <xf numFmtId="0" fontId="162" fillId="27" borderId="3" xfId="19344" applyFont="true" applyFill="true" applyBorder="true" applyAlignment="true">
      <alignment horizontal="left"/>
    </xf>
    <xf numFmtId="0" fontId="163" fillId="27" borderId="3" xfId="19344" applyFont="true" applyFill="true" applyBorder="true" applyAlignment="true">
      <alignment vertical="center"/>
    </xf>
    <xf numFmtId="0" fontId="163" fillId="3" borderId="4" xfId="19344" applyFont="true" applyBorder="true" applyAlignment="true">
      <alignment vertical="center"/>
    </xf>
    <xf numFmtId="0" fontId="163" fillId="3" borderId="3" xfId="19344" applyFont="true" applyBorder="true" applyAlignment="true">
      <alignment vertical="center"/>
    </xf>
    <xf numFmtId="0" fontId="150" fillId="26" borderId="58" xfId="39990" applyFont="true" applyFill="true" applyBorder="true" applyAlignment="true">
      <alignment horizontal="left" vertical="center"/>
    </xf>
    <xf numFmtId="0" fontId="150" fillId="26" borderId="59" xfId="40002" applyFont="true" applyFill="true" applyBorder="true" applyAlignment="true">
      <alignment horizontal="left" vertical="center"/>
    </xf>
    <xf numFmtId="0" fontId="150" fillId="26" borderId="60" xfId="40014" applyFont="true" applyFill="true" applyBorder="true" applyAlignment="true">
      <alignment horizontal="left" vertical="center"/>
    </xf>
    <xf numFmtId="0" fontId="150" fillId="26" borderId="58" xfId="40050" applyFont="true" applyFill="true" applyBorder="true" applyAlignment="true">
      <alignment horizontal="left" vertical="center"/>
    </xf>
    <xf numFmtId="0" fontId="150" fillId="26" borderId="59" xfId="40062" applyFont="true" applyFill="true" applyBorder="true" applyAlignment="true">
      <alignment horizontal="left" vertical="center"/>
    </xf>
    <xf numFmtId="0" fontId="150" fillId="26" borderId="60" xfId="40074" applyFont="true" applyFill="true" applyBorder="true" applyAlignment="true">
      <alignment horizontal="left" vertical="center"/>
    </xf>
    <xf numFmtId="0" fontId="150" fillId="26" borderId="58" xfId="40110" applyFont="true" applyFill="true" applyBorder="true" applyAlignment="true">
      <alignment horizontal="left" vertical="center"/>
    </xf>
    <xf numFmtId="0" fontId="150" fillId="26" borderId="59" xfId="40122" applyFont="true" applyFill="true" applyBorder="true" applyAlignment="true">
      <alignment horizontal="left" vertical="center"/>
    </xf>
    <xf numFmtId="0" fontId="150" fillId="26" borderId="58" xfId="40170" applyFont="true" applyFill="true" applyBorder="true" applyAlignment="true">
      <alignment horizontal="left" vertical="center"/>
    </xf>
    <xf numFmtId="0" fontId="150" fillId="26" borderId="59" xfId="40182" applyFont="true" applyFill="true" applyBorder="true" applyAlignment="true">
      <alignment horizontal="left" vertical="center"/>
    </xf>
    <xf numFmtId="0" fontId="150" fillId="26" borderId="60" xfId="40194" applyFont="true" applyFill="true" applyBorder="true" applyAlignment="true">
      <alignment horizontal="left" vertical="center"/>
    </xf>
    <xf numFmtId="0" fontId="150" fillId="26" borderId="58" xfId="40230" applyFont="true" applyFill="true" applyBorder="true" applyAlignment="true">
      <alignment horizontal="left" vertical="center"/>
    </xf>
    <xf numFmtId="0" fontId="150" fillId="26" borderId="59" xfId="40242" applyFont="true" applyFill="true" applyBorder="true" applyAlignment="true">
      <alignment horizontal="left" vertical="center"/>
    </xf>
    <xf numFmtId="0" fontId="150" fillId="26" borderId="58" xfId="40290" applyFont="true" applyFill="true" applyBorder="true" applyAlignment="true">
      <alignment horizontal="left" vertical="center"/>
    </xf>
    <xf numFmtId="0" fontId="150" fillId="26" borderId="59" xfId="40302" applyFont="true" applyFill="true" applyBorder="true" applyAlignment="true">
      <alignment horizontal="left" vertical="center"/>
    </xf>
    <xf numFmtId="0" fontId="150" fillId="26" borderId="58" xfId="40418" applyFont="true" applyFill="true" applyBorder="true" applyAlignment="true">
      <alignment horizontal="left" vertical="center"/>
    </xf>
    <xf numFmtId="0" fontId="150" fillId="26" borderId="59" xfId="40430" applyFont="true" applyFill="true" applyBorder="true" applyAlignment="true">
      <alignment horizontal="left" vertical="center"/>
    </xf>
    <xf numFmtId="0" fontId="150" fillId="26" borderId="60" xfId="40442" applyFont="true" applyFill="true" applyBorder="true" applyAlignment="true">
      <alignment horizontal="left" vertical="center"/>
    </xf>
    <xf numFmtId="0" fontId="150" fillId="3" borderId="57" xfId="40406" applyFont="true" applyBorder="true" applyAlignment="true">
      <alignment horizontal="left" vertical="center"/>
    </xf>
    <xf numFmtId="0" fontId="150" fillId="3" borderId="54" xfId="39980" applyFont="true" applyBorder="true" applyAlignment="true">
      <alignment horizontal="center" vertical="center" wrapText="true"/>
    </xf>
    <xf numFmtId="0" fontId="150" fillId="3" borderId="55" xfId="39982" applyFont="true" applyBorder="true" applyAlignment="true">
      <alignment horizontal="center" vertical="center" wrapText="true"/>
    </xf>
    <xf numFmtId="0" fontId="150" fillId="3" borderId="54" xfId="40040" applyFont="true" applyBorder="true" applyAlignment="true">
      <alignment horizontal="center" vertical="center" wrapText="true"/>
    </xf>
    <xf numFmtId="0" fontId="150" fillId="3" borderId="55" xfId="40042" applyFont="true" applyBorder="true" applyAlignment="true">
      <alignment horizontal="center" vertical="center" wrapText="true"/>
    </xf>
    <xf numFmtId="0" fontId="150" fillId="3" borderId="54" xfId="40100" applyFont="true" applyBorder="true" applyAlignment="true">
      <alignment horizontal="center" vertical="center" wrapText="true"/>
    </xf>
    <xf numFmtId="0" fontId="150" fillId="3" borderId="55" xfId="40102" applyFont="true" applyBorder="true" applyAlignment="true">
      <alignment horizontal="center" vertical="center" wrapText="true"/>
    </xf>
    <xf numFmtId="0" fontId="150" fillId="3" borderId="54" xfId="40160" applyFont="true" applyBorder="true" applyAlignment="true">
      <alignment horizontal="center" vertical="center" wrapText="true"/>
    </xf>
    <xf numFmtId="0" fontId="150" fillId="3" borderId="55" xfId="40162" applyFont="true" applyBorder="true" applyAlignment="true">
      <alignment horizontal="center" vertical="center" wrapText="true"/>
    </xf>
    <xf numFmtId="0" fontId="150" fillId="3" borderId="54" xfId="40220" applyFont="true" applyBorder="true" applyAlignment="true">
      <alignment horizontal="center" vertical="center" wrapText="true"/>
    </xf>
    <xf numFmtId="0" fontId="150" fillId="3" borderId="55" xfId="40222" applyFont="true" applyBorder="true" applyAlignment="true">
      <alignment horizontal="center" vertical="center" wrapText="true"/>
    </xf>
    <xf numFmtId="0" fontId="150" fillId="3" borderId="54" xfId="40280" applyFont="true" applyBorder="true" applyAlignment="true">
      <alignment horizontal="center" vertical="center" wrapText="true"/>
    </xf>
    <xf numFmtId="0" fontId="150" fillId="3" borderId="55" xfId="40282" applyFont="true" applyBorder="true" applyAlignment="true">
      <alignment horizontal="center" vertical="center" wrapText="true"/>
    </xf>
    <xf numFmtId="0" fontId="150" fillId="3" borderId="54" xfId="40340" applyFont="true" applyBorder="true" applyAlignment="true">
      <alignment horizontal="center" vertical="center" wrapText="true"/>
    </xf>
    <xf numFmtId="0" fontId="150" fillId="3" borderId="55" xfId="40342" applyFont="true" applyBorder="true" applyAlignment="true">
      <alignment horizontal="center" vertical="center" wrapText="true"/>
    </xf>
    <xf numFmtId="0" fontId="150" fillId="3" borderId="54" xfId="40408" applyFont="true" applyBorder="true" applyAlignment="true">
      <alignment horizontal="center" vertical="center" wrapText="true"/>
    </xf>
    <xf numFmtId="0" fontId="150" fillId="3" borderId="55" xfId="40410" applyFont="true" applyBorder="true" applyAlignment="true">
      <alignment horizontal="center" vertical="center" wrapText="true"/>
    </xf>
    <xf numFmtId="0" fontId="160" fillId="3" borderId="10" xfId="39959" applyFont="true" applyAlignment="true">
      <alignment horizontal="left" vertical="center"/>
    </xf>
    <xf numFmtId="0" fontId="150" fillId="3" borderId="10" xfId="40020" applyFont="true" applyAlignment="true">
      <alignment horizontal="left" vertical="center"/>
    </xf>
    <xf numFmtId="0" fontId="160" fillId="3" borderId="10" xfId="40019" applyFont="true" applyAlignment="true">
      <alignment horizontal="left" vertical="center"/>
    </xf>
    <xf numFmtId="0" fontId="150" fillId="3" borderId="10" xfId="40080" applyFont="true" applyAlignment="true">
      <alignment horizontal="left" vertical="center"/>
    </xf>
    <xf numFmtId="0" fontId="160" fillId="3" borderId="10" xfId="40079" applyFont="true" applyAlignment="true">
      <alignment horizontal="left" vertical="center"/>
    </xf>
    <xf numFmtId="0" fontId="160" fillId="3" borderId="10" xfId="40139" applyFont="true" applyAlignment="true">
      <alignment horizontal="left" vertical="center"/>
    </xf>
    <xf numFmtId="0" fontId="150" fillId="3" borderId="10" xfId="40200" applyFont="true" applyAlignment="true">
      <alignment horizontal="left" vertical="center"/>
    </xf>
    <xf numFmtId="0" fontId="160" fillId="3" borderId="10" xfId="40199" applyFont="true" applyAlignment="true">
      <alignment horizontal="left" vertical="center"/>
    </xf>
    <xf numFmtId="0" fontId="160" fillId="3" borderId="10" xfId="40259" applyFont="true" applyAlignment="true">
      <alignment horizontal="left" vertical="center"/>
    </xf>
    <xf numFmtId="0" fontId="150" fillId="3" borderId="57" xfId="39978" applyFont="true" applyBorder="true" applyAlignment="true">
      <alignment horizontal="left" vertical="center"/>
    </xf>
    <xf numFmtId="0" fontId="160" fillId="3" borderId="10" xfId="39965" applyFont="true" applyAlignment="true">
      <alignment horizontal="left" vertical="center"/>
    </xf>
    <xf numFmtId="0" fontId="150" fillId="3" borderId="57" xfId="40038" applyFont="true" applyBorder="true" applyAlignment="true">
      <alignment horizontal="left" vertical="center"/>
    </xf>
    <xf numFmtId="0" fontId="160" fillId="3" borderId="10" xfId="40025" applyFont="true" applyAlignment="true">
      <alignment horizontal="left" vertical="center"/>
    </xf>
    <xf numFmtId="0" fontId="150" fillId="3" borderId="57" xfId="40098" applyFont="true" applyBorder="true" applyAlignment="true">
      <alignment horizontal="left" vertical="center"/>
    </xf>
    <xf numFmtId="0" fontId="160" fillId="3" borderId="10" xfId="40085" applyFont="true" applyAlignment="true">
      <alignment horizontal="left" vertical="center"/>
    </xf>
    <xf numFmtId="0" fontId="150" fillId="3" borderId="57" xfId="40158" applyFont="true" applyBorder="true" applyAlignment="true">
      <alignment horizontal="left" vertical="center"/>
    </xf>
    <xf numFmtId="0" fontId="160" fillId="3" borderId="10" xfId="40145" applyFont="true" applyAlignment="true">
      <alignment horizontal="left" vertical="center"/>
    </xf>
    <xf numFmtId="0" fontId="150" fillId="3" borderId="57" xfId="40218" applyFont="true" applyBorder="true" applyAlignment="true">
      <alignment horizontal="left" vertical="center"/>
    </xf>
    <xf numFmtId="0" fontId="160" fillId="3" borderId="10" xfId="40205" applyFont="true" applyAlignment="true">
      <alignment horizontal="left" vertical="center"/>
    </xf>
    <xf numFmtId="0" fontId="150" fillId="3" borderId="57" xfId="40278" applyFont="true" applyBorder="true" applyAlignment="true">
      <alignment horizontal="left" vertical="center"/>
    </xf>
    <xf numFmtId="0" fontId="160" fillId="3" borderId="10" xfId="40265" applyFont="true" applyAlignment="true">
      <alignment horizontal="left" vertical="center"/>
    </xf>
    <xf numFmtId="0" fontId="150" fillId="3" borderId="57" xfId="40338" applyFont="true" applyBorder="true" applyAlignment="true">
      <alignment horizontal="left" vertical="center"/>
    </xf>
    <xf numFmtId="0" fontId="160" fillId="3" borderId="10" xfId="40325" applyFont="true" applyAlignment="true">
      <alignment horizontal="left" vertical="center"/>
    </xf>
    <xf numFmtId="0" fontId="160" fillId="3" borderId="10" xfId="40393" applyFont="true" applyAlignment="true">
      <alignment horizontal="left" vertical="center"/>
    </xf>
    <xf numFmtId="0" fontId="150" fillId="30" borderId="10" xfId="40260" applyFont="true" applyFill="true" applyAlignment="true">
      <alignment horizontal="left" vertical="center"/>
    </xf>
    <xf numFmtId="0" fontId="150" fillId="31" borderId="10" xfId="40140" applyFont="true" applyFill="true" applyAlignment="true">
      <alignment horizontal="left" vertical="center"/>
    </xf>
    <xf numFmtId="0" fontId="150" fillId="9" borderId="10" xfId="39960" applyFont="true" applyFill="true" applyAlignment="true">
      <alignment horizontal="left" vertical="center"/>
    </xf>
    <xf numFmtId="1" fontId="70" fillId="4" borderId="39" xfId="19344" applyNumberFormat="true" applyFont="true" applyFill="true" applyBorder="true" applyAlignment="true" applyProtection="true">
      <alignment horizontal="center" vertical="center"/>
    </xf>
    <xf numFmtId="1" fontId="70" fillId="4" borderId="42" xfId="19344" applyNumberFormat="true" applyFont="true" applyFill="true" applyBorder="true" applyAlignment="true" applyProtection="true">
      <alignment horizontal="center" vertical="center"/>
    </xf>
    <xf numFmtId="0" fontId="23" fillId="0" borderId="10" xfId="19344" applyFill="true" applyBorder="true" applyAlignment="true">
      <alignment wrapText="true"/>
    </xf>
    <xf numFmtId="0" fontId="23" fillId="0" borderId="10" xfId="19344" applyFill="true" applyBorder="true" applyAlignment="true">
      <alignment vertical="top" wrapText="true"/>
    </xf>
    <xf numFmtId="0" fontId="135" fillId="15" borderId="10" xfId="19344" applyFont="true" applyFill="true" applyAlignment="true">
      <alignment vertical="top" wrapText="true"/>
    </xf>
    <xf numFmtId="0" fontId="135" fillId="0" borderId="10" xfId="19344" applyFont="true" applyFill="true" applyBorder="true" applyAlignment="true">
      <alignment vertical="top" wrapText="true"/>
    </xf>
    <xf numFmtId="0" fontId="0" fillId="0" borderId="10" xfId="0" applyFill="true" applyBorder="true" applyAlignment="true">
      <alignment vertical="center"/>
    </xf>
    <xf numFmtId="0" fontId="23" fillId="0" borderId="10" xfId="19344" applyFill="true" applyBorder="true" applyAlignment="true">
      <alignment vertical="center" wrapText="true"/>
    </xf>
    <xf numFmtId="0" fontId="157" fillId="32" borderId="11" xfId="19344" applyFont="true" applyFill="true" applyBorder="true" applyAlignment="true">
      <alignment vertical="center"/>
    </xf>
    <xf numFmtId="0" fontId="23" fillId="15" borderId="10" xfId="19344" applyFill="true" applyAlignment="true">
      <alignment wrapText="true"/>
    </xf>
    <xf numFmtId="0" fontId="114" fillId="3" borderId="10" xfId="19344" applyFont="true" applyFill="true" applyBorder="true" applyAlignment="true" applyProtection="true">
      <alignment horizontal="center" vertical="center"/>
      <protection locked="false"/>
    </xf>
    <xf numFmtId="164" fontId="23" fillId="3" borderId="10" xfId="19344" applyNumberFormat="true" applyFont="true" applyAlignment="true" applyProtection="true">
      <alignment horizontal="center" vertical="center"/>
      <protection locked="false"/>
    </xf>
    <xf numFmtId="0" fontId="170" fillId="27" borderId="4" xfId="19344" applyFont="true" applyFill="true" applyBorder="true" applyAlignment="true">
      <alignment vertical="center"/>
    </xf>
    <xf numFmtId="0" fontId="163" fillId="27" borderId="4" xfId="19344" applyFont="true" applyFill="true" applyBorder="true" applyAlignment="true"/>
    <xf numFmtId="0" fontId="0" fillId="0" borderId="10" xfId="0" applyBorder="true"/>
    <xf numFmtId="0" fontId="0" fillId="0" borderId="10" xfId="0" applyFill="true" applyBorder="true"/>
    <xf numFmtId="0" fontId="162" fillId="15" borderId="1" xfId="19344" applyFont="true" applyFill="true" applyBorder="true" applyAlignment="true"/>
    <xf numFmtId="0" fontId="135" fillId="15" borderId="2" xfId="19344" applyFont="true" applyFill="true" applyBorder="true" applyAlignment="true"/>
    <xf numFmtId="0" fontId="162" fillId="15" borderId="3" xfId="19344" applyFont="true" applyFill="true" applyBorder="true" applyAlignment="true"/>
    <xf numFmtId="0" fontId="135" fillId="15" borderId="4" xfId="19344" applyFont="true" applyFill="true" applyBorder="true" applyAlignment="true"/>
    <xf numFmtId="0" fontId="163" fillId="15" borderId="3" xfId="19344" applyFont="true" applyFill="true" applyBorder="true" applyAlignment="true"/>
    <xf numFmtId="0" fontId="163" fillId="15" borderId="4" xfId="19344" applyFont="true" applyFill="true" applyBorder="true" applyAlignment="true"/>
    <xf numFmtId="0" fontId="163" fillId="15" borderId="3" xfId="19344" applyFont="true" applyFill="true" applyBorder="true" applyAlignment="true">
      <alignment vertical="center"/>
    </xf>
    <xf numFmtId="0" fontId="163" fillId="15" borderId="4" xfId="19344" applyFont="true" applyFill="true" applyBorder="true" applyAlignment="true">
      <alignment vertical="center"/>
    </xf>
    <xf numFmtId="0" fontId="170" fillId="15" borderId="4" xfId="19344" applyFont="true" applyFill="true" applyBorder="true" applyAlignment="true">
      <alignment vertical="center"/>
    </xf>
    <xf numFmtId="0" fontId="150" fillId="26" borderId="70" xfId="40242" applyFont="true" applyFill="true" applyBorder="true" applyAlignment="true">
      <alignment horizontal="left" vertical="center"/>
    </xf>
    <xf numFmtId="0" fontId="150" fillId="26" borderId="59" xfId="40254" applyFont="true" applyFill="true" applyBorder="true" applyAlignment="true">
      <alignment horizontal="left" vertical="center"/>
    </xf>
    <xf numFmtId="0" fontId="150" fillId="26" borderId="58" xfId="40109" applyFont="true" applyFill="true" applyBorder="true" applyAlignment="true">
      <alignment horizontal="left" vertical="center" wrapText="true"/>
    </xf>
    <xf numFmtId="0" fontId="150" fillId="26" borderId="59" xfId="40121" applyFont="true" applyFill="true" applyBorder="true" applyAlignment="true">
      <alignment horizontal="left" vertical="center" wrapText="true"/>
    </xf>
    <xf numFmtId="0" fontId="23" fillId="3" borderId="10" xfId="19344" applyAlignment="true"/>
    <xf numFmtId="0" fontId="23" fillId="3" borderId="10" xfId="19344" applyAlignment="true">
      <alignment vertical="center" wrapText="true"/>
    </xf>
    <xf numFmtId="170" fontId="155" fillId="2" borderId="73" xfId="19344" applyNumberFormat="true" applyFont="true" applyFill="true" applyBorder="true" applyAlignment="true">
      <alignment vertical="center"/>
    </xf>
    <xf numFmtId="170" fontId="155" fillId="2" borderId="74" xfId="19344" applyNumberFormat="true" applyFont="true" applyFill="true" applyBorder="true" applyAlignment="true">
      <alignment vertical="center"/>
    </xf>
    <xf numFmtId="0" fontId="150" fillId="3" borderId="10" xfId="39972" applyFont="true" applyBorder="true" applyAlignment="true">
      <alignment horizontal="left" vertical="center"/>
    </xf>
    <xf numFmtId="0" fontId="150" fillId="3" borderId="10" xfId="40032" applyFont="true" applyBorder="true" applyAlignment="true">
      <alignment horizontal="left" vertical="center"/>
    </xf>
    <xf numFmtId="0" fontId="150" fillId="3" borderId="10" xfId="40092" applyFont="true" applyBorder="true" applyAlignment="true">
      <alignment horizontal="left" vertical="center"/>
    </xf>
    <xf numFmtId="0" fontId="150" fillId="3" borderId="10" xfId="40152" applyFont="true" applyBorder="true" applyAlignment="true">
      <alignment horizontal="left" vertical="center"/>
    </xf>
    <xf numFmtId="0" fontId="150" fillId="3" borderId="10" xfId="40212" applyFont="true" applyBorder="true" applyAlignment="true">
      <alignment horizontal="left" vertical="center"/>
    </xf>
    <xf numFmtId="0" fontId="150" fillId="3" borderId="10" xfId="40272" applyFont="true" applyBorder="true" applyAlignment="true">
      <alignment horizontal="left" vertical="center"/>
    </xf>
    <xf numFmtId="170" fontId="155" fillId="2" borderId="104" xfId="19344" applyNumberFormat="true" applyFont="true" applyFill="true" applyBorder="true" applyAlignment="true">
      <alignment vertical="center"/>
    </xf>
    <xf numFmtId="0" fontId="150" fillId="26" borderId="107" xfId="40056" applyFont="true" applyFill="true" applyBorder="true" applyAlignment="true">
      <alignment horizontal="left" vertical="center"/>
    </xf>
    <xf numFmtId="0" fontId="150" fillId="26" borderId="107" xfId="40062" applyFont="true" applyFill="true" applyBorder="true" applyAlignment="true">
      <alignment horizontal="left" vertical="center"/>
    </xf>
    <xf numFmtId="0" fontId="150" fillId="26" borderId="108" xfId="40074" applyFont="true" applyFill="true" applyBorder="true" applyAlignment="true">
      <alignment horizontal="left" vertical="center"/>
    </xf>
    <xf numFmtId="0" fontId="150" fillId="26" borderId="107" xfId="40236" applyFont="true" applyFill="true" applyBorder="true" applyAlignment="true">
      <alignment horizontal="left" vertical="center"/>
    </xf>
    <xf numFmtId="0" fontId="150" fillId="26" borderId="107" xfId="40248" applyFont="true" applyFill="true" applyBorder="true" applyAlignment="true">
      <alignment horizontal="left" vertical="center"/>
    </xf>
    <xf numFmtId="170" fontId="154" fillId="27" borderId="111" xfId="19344" applyNumberFormat="true" applyFont="true" applyFill="true" applyBorder="true" applyAlignment="true">
      <alignment horizontal="center" vertical="center"/>
    </xf>
    <xf numFmtId="170" fontId="154" fillId="27" borderId="112" xfId="19344" applyNumberFormat="true" applyFont="true" applyFill="true" applyBorder="true" applyAlignment="true">
      <alignment horizontal="center" vertical="center"/>
    </xf>
    <xf numFmtId="170" fontId="154" fillId="27" borderId="113" xfId="19344" applyNumberFormat="true" applyFont="true" applyFill="true" applyBorder="true" applyAlignment="true">
      <alignment horizontal="center" vertical="center"/>
    </xf>
    <xf numFmtId="170" fontId="154" fillId="27" borderId="114" xfId="19344" applyNumberFormat="true" applyFont="true" applyFill="true" applyBorder="true" applyAlignment="true">
      <alignment horizontal="center" vertical="center"/>
    </xf>
    <xf numFmtId="170" fontId="154" fillId="27" borderId="115" xfId="19344" applyNumberFormat="true" applyFont="true" applyFill="true" applyBorder="true" applyAlignment="true">
      <alignment horizontal="center" vertical="center"/>
    </xf>
    <xf numFmtId="170" fontId="154" fillId="27" borderId="79" xfId="19344" applyNumberFormat="true" applyFont="true" applyFill="true" applyBorder="true" applyAlignment="true">
      <alignment horizontal="center" vertical="center"/>
    </xf>
    <xf numFmtId="170" fontId="154" fillId="27" borderId="51" xfId="19344" applyNumberFormat="true" applyFont="true" applyFill="true" applyBorder="true" applyAlignment="true">
      <alignment horizontal="center" vertical="center"/>
    </xf>
    <xf numFmtId="170" fontId="154" fillId="27" borderId="94" xfId="19344" applyNumberFormat="true" applyFont="true" applyFill="true" applyBorder="true" applyAlignment="true">
      <alignment horizontal="center" vertical="center"/>
    </xf>
    <xf numFmtId="170" fontId="154" fillId="27" borderId="87" xfId="19344" applyNumberFormat="true" applyFont="true" applyFill="true" applyBorder="true" applyAlignment="true">
      <alignment horizontal="center" vertical="center"/>
    </xf>
    <xf numFmtId="170" fontId="154" fillId="27" borderId="68" xfId="19344" applyNumberFormat="true" applyFont="true" applyFill="true" applyBorder="true" applyAlignment="true">
      <alignment horizontal="center" vertical="center"/>
    </xf>
    <xf numFmtId="170" fontId="154" fillId="27" borderId="80" xfId="19344" applyNumberFormat="true" applyFont="true" applyFill="true" applyBorder="true" applyAlignment="true">
      <alignment horizontal="center" vertical="center"/>
    </xf>
    <xf numFmtId="170" fontId="154" fillId="27" borderId="50" xfId="19344" applyNumberFormat="true" applyFont="true" applyFill="true" applyBorder="true" applyAlignment="true">
      <alignment horizontal="center" vertical="center"/>
    </xf>
    <xf numFmtId="170" fontId="154" fillId="27" borderId="95" xfId="19344" applyNumberFormat="true" applyFont="true" applyFill="true" applyBorder="true" applyAlignment="true">
      <alignment horizontal="center" vertical="center"/>
    </xf>
    <xf numFmtId="170" fontId="154" fillId="27" borderId="88" xfId="19344" applyNumberFormat="true" applyFont="true" applyFill="true" applyBorder="true" applyAlignment="true">
      <alignment horizontal="center" vertical="center"/>
    </xf>
    <xf numFmtId="170" fontId="154" fillId="27" borderId="69" xfId="19344" applyNumberFormat="true" applyFont="true" applyFill="true" applyBorder="true" applyAlignment="true">
      <alignment horizontal="center" vertical="center"/>
    </xf>
    <xf numFmtId="0" fontId="150" fillId="3" borderId="109" xfId="39973" applyFont="true" applyBorder="true" applyAlignment="true">
      <alignment horizontal="center" vertical="center"/>
    </xf>
    <xf numFmtId="0" fontId="150" fillId="3" borderId="52" xfId="39974" applyFont="true" applyBorder="true" applyAlignment="true">
      <alignment horizontal="center" vertical="center"/>
    </xf>
    <xf numFmtId="0" fontId="150" fillId="3" borderId="96" xfId="39975" applyFont="true" applyBorder="true" applyAlignment="true">
      <alignment horizontal="center" vertical="center"/>
    </xf>
    <xf numFmtId="0" fontId="150" fillId="3" borderId="109" xfId="40033" applyFont="true" applyBorder="true" applyAlignment="true">
      <alignment horizontal="center" vertical="center"/>
    </xf>
    <xf numFmtId="0" fontId="150" fillId="3" borderId="52" xfId="40034" applyFont="true" applyBorder="true" applyAlignment="true">
      <alignment horizontal="center" vertical="center"/>
    </xf>
    <xf numFmtId="0" fontId="150" fillId="3" borderId="96" xfId="40035" applyFont="true" applyBorder="true" applyAlignment="true">
      <alignment horizontal="center" vertical="center"/>
    </xf>
    <xf numFmtId="0" fontId="150" fillId="3" borderId="109" xfId="40093" applyFont="true" applyBorder="true" applyAlignment="true">
      <alignment horizontal="center" vertical="center"/>
    </xf>
    <xf numFmtId="0" fontId="150" fillId="3" borderId="52" xfId="40094" applyFont="true" applyBorder="true" applyAlignment="true">
      <alignment horizontal="center" vertical="center"/>
    </xf>
    <xf numFmtId="0" fontId="150" fillId="3" borderId="96" xfId="40095" applyFont="true" applyBorder="true" applyAlignment="true">
      <alignment horizontal="center" vertical="center"/>
    </xf>
    <xf numFmtId="170" fontId="154" fillId="27" borderId="10" xfId="19344" applyNumberFormat="true" applyFont="true" applyFill="true" applyAlignment="true">
      <alignment horizontal="right" vertical="top"/>
    </xf>
    <xf numFmtId="0" fontId="150" fillId="3" borderId="109" xfId="40153" applyFont="true" applyBorder="true" applyAlignment="true">
      <alignment horizontal="center" vertical="center"/>
    </xf>
    <xf numFmtId="0" fontId="150" fillId="3" borderId="52" xfId="40154" applyFont="true" applyBorder="true" applyAlignment="true">
      <alignment horizontal="center" vertical="center"/>
    </xf>
    <xf numFmtId="0" fontId="150" fillId="3" borderId="96" xfId="40155" applyFont="true" applyBorder="true" applyAlignment="true">
      <alignment horizontal="center" vertical="center"/>
    </xf>
    <xf numFmtId="0" fontId="150" fillId="3" borderId="109" xfId="40213" applyFont="true" applyBorder="true" applyAlignment="true">
      <alignment horizontal="center" vertical="center"/>
    </xf>
    <xf numFmtId="0" fontId="150" fillId="3" borderId="52" xfId="40214" applyFont="true" applyBorder="true" applyAlignment="true">
      <alignment horizontal="center" vertical="center"/>
    </xf>
    <xf numFmtId="0" fontId="150" fillId="3" borderId="96" xfId="40215" applyFont="true" applyBorder="true" applyAlignment="true">
      <alignment horizontal="center" vertical="center"/>
    </xf>
    <xf numFmtId="0" fontId="150" fillId="3" borderId="109" xfId="40273" applyFont="true" applyBorder="true" applyAlignment="true">
      <alignment horizontal="center" vertical="center"/>
    </xf>
    <xf numFmtId="0" fontId="150" fillId="3" borderId="52" xfId="40274" applyFont="true" applyBorder="true" applyAlignment="true">
      <alignment horizontal="center" vertical="center"/>
    </xf>
    <xf numFmtId="0" fontId="150" fillId="3" borderId="96" xfId="40275" applyFont="true" applyBorder="true" applyAlignment="true">
      <alignment horizontal="center" vertical="center"/>
    </xf>
    <xf numFmtId="0" fontId="135" fillId="15" borderId="10" xfId="19344" applyFont="true" applyFill="true" applyAlignment="true">
      <alignment vertical="top"/>
    </xf>
    <xf numFmtId="0" fontId="135" fillId="0" borderId="10" xfId="19344" applyFont="true" applyFill="true" applyBorder="true" applyAlignment="true">
      <alignment vertical="top"/>
    </xf>
    <xf numFmtId="0" fontId="23" fillId="0" borderId="10" xfId="19344" applyFill="true" applyBorder="true" applyAlignment="true">
      <alignment vertical="top"/>
    </xf>
    <xf numFmtId="0" fontId="0" fillId="0" borderId="0" xfId="0" applyAlignment="true"/>
    <xf numFmtId="0" fontId="115" fillId="3" borderId="10" xfId="19344" applyFont="true" applyAlignment="true"/>
    <xf numFmtId="3" fontId="23" fillId="3" borderId="10" xfId="19344" applyNumberFormat="true" applyAlignment="true"/>
    <xf numFmtId="0" fontId="150" fillId="26" borderId="58" xfId="40532" applyFont="true" applyFill="true" applyBorder="true" applyAlignment="true">
      <alignment horizontal="left" vertical="center"/>
    </xf>
    <xf numFmtId="0" fontId="150" fillId="26" borderId="59" xfId="40538" applyFont="true" applyFill="true" applyBorder="true" applyAlignment="true">
      <alignment horizontal="left" vertical="center"/>
    </xf>
    <xf numFmtId="0" fontId="150" fillId="26" borderId="60" xfId="40544" applyFont="true" applyFill="true" applyBorder="true" applyAlignment="true">
      <alignment horizontal="left" vertical="center"/>
    </xf>
    <xf numFmtId="0" fontId="150" fillId="3" borderId="10" xfId="40088" applyFont="true" applyBorder="true" applyAlignment="true">
      <alignment horizontal="center" vertical="center"/>
    </xf>
    <xf numFmtId="0" fontId="150"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49" fillId="28" borderId="61" xfId="40112" applyNumberFormat="true" applyFont="true" applyFill="true" applyBorder="true" applyAlignment="true">
      <alignment horizontal="center" vertical="center"/>
    </xf>
    <xf numFmtId="168" fontId="149" fillId="28" borderId="62" xfId="40114" applyNumberFormat="true" applyFont="true" applyFill="true" applyBorder="true" applyAlignment="true">
      <alignment horizontal="center" vertical="center"/>
    </xf>
    <xf numFmtId="168" fontId="149" fillId="28" borderId="56" xfId="40124" applyNumberFormat="true" applyFont="true" applyFill="true" applyBorder="true" applyAlignment="true">
      <alignment horizontal="center" vertical="center"/>
    </xf>
    <xf numFmtId="168" fontId="149" fillId="28" borderId="64" xfId="40126" applyNumberFormat="true" applyFont="true" applyFill="true" applyBorder="true" applyAlignment="true">
      <alignment horizontal="center" vertical="center"/>
    </xf>
    <xf numFmtId="168" fontId="149" fillId="28" borderId="71" xfId="40244" applyNumberFormat="true" applyFont="true" applyFill="true" applyBorder="true" applyAlignment="true">
      <alignment horizontal="center" vertical="center"/>
    </xf>
    <xf numFmtId="168" fontId="149" fillId="28" borderId="72" xfId="40246" applyNumberFormat="true" applyFont="true" applyFill="true" applyBorder="true" applyAlignment="true">
      <alignment horizontal="center" vertical="center"/>
    </xf>
    <xf numFmtId="168" fontId="149" fillId="28" borderId="56" xfId="40244" applyNumberFormat="true" applyFont="true" applyFill="true" applyBorder="true" applyAlignment="true">
      <alignment horizontal="center" vertical="center"/>
    </xf>
    <xf numFmtId="168" fontId="149" fillId="28" borderId="64" xfId="40246" applyNumberFormat="true" applyFont="true" applyFill="true" applyBorder="true" applyAlignment="true">
      <alignment horizontal="center" vertical="center"/>
    </xf>
    <xf numFmtId="168" fontId="149" fillId="28" borderId="56" xfId="40304" applyNumberFormat="true" applyFont="true" applyFill="true" applyBorder="true" applyAlignment="true">
      <alignment horizontal="center" vertical="center"/>
    </xf>
    <xf numFmtId="168" fontId="149" fillId="28" borderId="64" xfId="40306" applyNumberFormat="true" applyFont="true" applyFill="true" applyBorder="true" applyAlignment="true">
      <alignment horizontal="center" vertical="center"/>
    </xf>
    <xf numFmtId="0" fontId="23" fillId="3" borderId="10" xfId="19344" applyAlignment="true">
      <alignment horizontal="center" vertical="center"/>
    </xf>
    <xf numFmtId="0" fontId="23" fillId="0" borderId="10" xfId="19344" applyFill="true" applyBorder="true" applyAlignment="true">
      <alignment horizontal="center" vertical="center"/>
    </xf>
    <xf numFmtId="0" fontId="0" fillId="0" borderId="11" xfId="0" applyFill="true" applyBorder="true" applyAlignment="true">
      <alignment vertical="center"/>
    </xf>
    <xf numFmtId="0" fontId="150" fillId="3" borderId="75" xfId="39979" applyFont="true" applyBorder="true" applyAlignment="true">
      <alignment horizontal="center" vertical="center" wrapText="true"/>
    </xf>
    <xf numFmtId="0" fontId="150" fillId="3" borderId="90" xfId="39981" applyFont="true" applyBorder="true" applyAlignment="true">
      <alignment horizontal="center" vertical="center" wrapText="true"/>
    </xf>
    <xf numFmtId="0" fontId="150" fillId="3" borderId="75" xfId="39980" applyFont="true" applyBorder="true" applyAlignment="true">
      <alignment horizontal="center" vertical="center" wrapText="true"/>
    </xf>
    <xf numFmtId="0" fontId="150" fillId="3" borderId="75" xfId="40039" applyFont="true" applyBorder="true" applyAlignment="true">
      <alignment horizontal="center" vertical="center" wrapText="true"/>
    </xf>
    <xf numFmtId="0" fontId="150" fillId="3" borderId="90" xfId="40041" applyFont="true" applyBorder="true" applyAlignment="true">
      <alignment horizontal="center" vertical="center" wrapText="true"/>
    </xf>
    <xf numFmtId="0" fontId="150" fillId="3" borderId="75" xfId="40099" applyFont="true" applyBorder="true" applyAlignment="true">
      <alignment horizontal="center" vertical="center" wrapText="true"/>
    </xf>
    <xf numFmtId="0" fontId="150" fillId="3" borderId="90" xfId="40101" applyFont="true" applyBorder="true" applyAlignment="true">
      <alignment horizontal="center" vertical="center" wrapText="true"/>
    </xf>
    <xf numFmtId="168" fontId="149" fillId="28" borderId="76" xfId="40111" applyNumberFormat="true" applyFont="true" applyFill="true" applyBorder="true" applyAlignment="true">
      <alignment horizontal="center" vertical="center"/>
    </xf>
    <xf numFmtId="168" fontId="149" fillId="28" borderId="91" xfId="40113" applyNumberFormat="true" applyFont="true" applyFill="true" applyBorder="true" applyAlignment="true">
      <alignment horizontal="center" vertical="center"/>
    </xf>
    <xf numFmtId="168" fontId="149" fillId="28" borderId="77" xfId="40123" applyNumberFormat="true" applyFont="true" applyFill="true" applyBorder="true" applyAlignment="true">
      <alignment horizontal="center" vertical="center"/>
    </xf>
    <xf numFmtId="168" fontId="149" fillId="28" borderId="92" xfId="40125" applyNumberFormat="true" applyFont="true" applyFill="true" applyBorder="true" applyAlignment="true">
      <alignment horizontal="center" vertical="center"/>
    </xf>
    <xf numFmtId="168" fontId="149" fillId="28" borderId="84" xfId="40123" applyNumberFormat="true" applyFont="true" applyFill="true" applyBorder="true" applyAlignment="true">
      <alignment horizontal="center" vertical="center"/>
    </xf>
    <xf numFmtId="168" fontId="149" fillId="28" borderId="85" xfId="40124" applyNumberFormat="true" applyFont="true" applyFill="true" applyBorder="true" applyAlignment="true">
      <alignment horizontal="center" vertical="center"/>
    </xf>
    <xf numFmtId="168" fontId="149" fillId="28" borderId="97" xfId="40125" applyNumberFormat="true" applyFont="true" applyFill="true" applyBorder="true" applyAlignment="true">
      <alignment horizontal="center" vertical="center"/>
    </xf>
    <xf numFmtId="0" fontId="150" fillId="3" borderId="75" xfId="40040" applyFont="true" applyBorder="true" applyAlignment="true">
      <alignment horizontal="center" vertical="center" wrapText="true"/>
    </xf>
    <xf numFmtId="0" fontId="150" fillId="3" borderId="75" xfId="40100" applyFont="true" applyBorder="true" applyAlignment="true">
      <alignment horizontal="center" vertical="center" wrapText="true"/>
    </xf>
    <xf numFmtId="168" fontId="149" fillId="28" borderId="76" xfId="40112" applyNumberFormat="true" applyFont="true" applyFill="true" applyBorder="true" applyAlignment="true">
      <alignment horizontal="center" vertical="center"/>
    </xf>
    <xf numFmtId="168" fontId="149" fillId="28" borderId="77" xfId="40124" applyNumberFormat="true" applyFont="true" applyFill="true" applyBorder="true" applyAlignment="true">
      <alignment horizontal="center" vertical="center"/>
    </xf>
    <xf numFmtId="168" fontId="149" fillId="28" borderId="84" xfId="40124" applyNumberFormat="true" applyFont="true" applyFill="true" applyBorder="true" applyAlignment="true">
      <alignment horizontal="center" vertical="center"/>
    </xf>
    <xf numFmtId="168" fontId="149" fillId="28" borderId="86" xfId="40126" applyNumberFormat="true" applyFont="true" applyFill="true" applyBorder="true" applyAlignment="true">
      <alignment horizontal="center" vertical="center"/>
    </xf>
    <xf numFmtId="0" fontId="150" fillId="3" borderId="75" xfId="40159" applyFont="true" applyBorder="true" applyAlignment="true">
      <alignment horizontal="center" vertical="center" wrapText="true"/>
    </xf>
    <xf numFmtId="0" fontId="150" fillId="3" borderId="90" xfId="40161" applyFont="true" applyBorder="true" applyAlignment="true">
      <alignment horizontal="center" vertical="center" wrapText="true"/>
    </xf>
    <xf numFmtId="0" fontId="150" fillId="3" borderId="75" xfId="40160" applyFont="true" applyBorder="true" applyAlignment="true">
      <alignment horizontal="center" vertical="center" wrapText="true"/>
    </xf>
    <xf numFmtId="0" fontId="150" fillId="3" borderId="75" xfId="40219" applyFont="true" applyBorder="true" applyAlignment="true">
      <alignment horizontal="center" vertical="center" wrapText="true"/>
    </xf>
    <xf numFmtId="0" fontId="150" fillId="3" borderId="90" xfId="40221" applyFont="true" applyBorder="true" applyAlignment="true">
      <alignment horizontal="center" vertical="center" wrapText="true"/>
    </xf>
    <xf numFmtId="168" fontId="149" fillId="28" borderId="81" xfId="40243" applyNumberFormat="true" applyFont="true" applyFill="true" applyBorder="true" applyAlignment="true">
      <alignment horizontal="center" vertical="center"/>
    </xf>
    <xf numFmtId="168" fontId="149" fillId="28" borderId="98" xfId="40245" applyNumberFormat="true" applyFont="true" applyFill="true" applyBorder="true" applyAlignment="true">
      <alignment horizontal="center" vertical="center"/>
    </xf>
    <xf numFmtId="168" fontId="149" fillId="28" borderId="77" xfId="40243" applyNumberFormat="true" applyFont="true" applyFill="true" applyBorder="true" applyAlignment="true">
      <alignment horizontal="center" vertical="center"/>
    </xf>
    <xf numFmtId="168" fontId="149" fillId="28" borderId="92" xfId="40245" applyNumberFormat="true" applyFont="true" applyFill="true" applyBorder="true" applyAlignment="true">
      <alignment horizontal="center" vertical="center"/>
    </xf>
    <xf numFmtId="0" fontId="150" fillId="3" borderId="75" xfId="40279" applyFont="true" applyBorder="true" applyAlignment="true">
      <alignment horizontal="center" vertical="center" wrapText="true"/>
    </xf>
    <xf numFmtId="0" fontId="150" fillId="3" borderId="90" xfId="40281" applyFont="true" applyBorder="true" applyAlignment="true">
      <alignment horizontal="center" vertical="center" wrapText="true"/>
    </xf>
    <xf numFmtId="168" fontId="149" fillId="28" borderId="77" xfId="40303" applyNumberFormat="true" applyFont="true" applyFill="true" applyBorder="true" applyAlignment="true">
      <alignment horizontal="center" vertical="center"/>
    </xf>
    <xf numFmtId="168" fontId="149" fillId="28" borderId="92" xfId="40305" applyNumberFormat="true" applyFont="true" applyFill="true" applyBorder="true" applyAlignment="true">
      <alignment horizontal="center" vertical="center"/>
    </xf>
    <xf numFmtId="168" fontId="149" fillId="28" borderId="84" xfId="40303" applyNumberFormat="true" applyFont="true" applyFill="true" applyBorder="true" applyAlignment="true">
      <alignment horizontal="center" vertical="center"/>
    </xf>
    <xf numFmtId="168" fontId="149" fillId="28" borderId="85" xfId="40304" applyNumberFormat="true" applyFont="true" applyFill="true" applyBorder="true" applyAlignment="true">
      <alignment horizontal="center" vertical="center"/>
    </xf>
    <xf numFmtId="168" fontId="149" fillId="28" borderId="97" xfId="40305" applyNumberFormat="true" applyFont="true" applyFill="true" applyBorder="true" applyAlignment="true">
      <alignment horizontal="center" vertical="center"/>
    </xf>
    <xf numFmtId="0" fontId="150" fillId="3" borderId="75" xfId="40220" applyFont="true" applyBorder="true" applyAlignment="true">
      <alignment horizontal="center" vertical="center" wrapText="true"/>
    </xf>
    <xf numFmtId="168" fontId="149" fillId="28" borderId="81" xfId="40244" applyNumberFormat="true" applyFont="true" applyFill="true" applyBorder="true" applyAlignment="true">
      <alignment horizontal="center" vertical="center"/>
    </xf>
    <xf numFmtId="168" fontId="149" fillId="28" borderId="77" xfId="40244" applyNumberFormat="true" applyFont="true" applyFill="true" applyBorder="true" applyAlignment="true">
      <alignment horizontal="center" vertical="center"/>
    </xf>
    <xf numFmtId="0" fontId="150" fillId="3" borderId="75" xfId="40280" applyFont="true" applyBorder="true" applyAlignment="true">
      <alignment horizontal="center" vertical="center" wrapText="true"/>
    </xf>
    <xf numFmtId="168" fontId="149" fillId="28" borderId="77" xfId="40304" applyNumberFormat="true" applyFont="true" applyFill="true" applyBorder="true" applyAlignment="true">
      <alignment horizontal="center" vertical="center"/>
    </xf>
    <xf numFmtId="168" fontId="149" fillId="28" borderId="84" xfId="40304" applyNumberFormat="true" applyFont="true" applyFill="true" applyBorder="true" applyAlignment="true">
      <alignment horizontal="center" vertical="center"/>
    </xf>
    <xf numFmtId="168" fontId="149" fillId="28" borderId="84" xfId="40244" applyNumberFormat="true" applyFont="true" applyFill="true" applyBorder="true" applyAlignment="true">
      <alignment horizontal="center" vertical="center"/>
    </xf>
    <xf numFmtId="168" fontId="149" fillId="28" borderId="85" xfId="40244" applyNumberFormat="true" applyFont="true" applyFill="true" applyBorder="true" applyAlignment="true">
      <alignment horizontal="center" vertical="center"/>
    </xf>
    <xf numFmtId="168" fontId="149" fillId="28" borderId="86" xfId="40246" applyNumberFormat="true" applyFont="true" applyFill="true" applyBorder="true" applyAlignment="true">
      <alignment horizontal="center" vertical="center"/>
    </xf>
    <xf numFmtId="168" fontId="149" fillId="28" borderId="97" xfId="40245" applyNumberFormat="true" applyFont="true" applyFill="true" applyBorder="true" applyAlignment="true">
      <alignment horizontal="center" vertical="center"/>
    </xf>
    <xf numFmtId="168" fontId="149" fillId="28" borderId="84" xfId="40243" applyNumberFormat="true" applyFont="true" applyFill="true" applyBorder="true" applyAlignment="true">
      <alignment horizontal="center" vertical="center"/>
    </xf>
    <xf numFmtId="168" fontId="149" fillId="28" borderId="86" xfId="40306" applyNumberFormat="true" applyFont="true" applyFill="true" applyBorder="true" applyAlignment="true">
      <alignment horizontal="center" vertical="center"/>
    </xf>
    <xf numFmtId="0" fontId="150" fillId="3" borderId="75" xfId="40339" applyFont="true" applyBorder="true" applyAlignment="true">
      <alignment horizontal="center" vertical="center" wrapText="true"/>
    </xf>
    <xf numFmtId="0" fontId="150" fillId="3" borderId="90" xfId="40341" applyFont="true" applyBorder="true" applyAlignment="true">
      <alignment horizontal="center" vertical="center" wrapText="true"/>
    </xf>
    <xf numFmtId="0" fontId="150" fillId="3" borderId="75" xfId="40340" applyFont="true" applyBorder="true" applyAlignment="true">
      <alignment horizontal="center" vertical="center" wrapText="true"/>
    </xf>
    <xf numFmtId="0" fontId="150" fillId="3" borderId="75" xfId="40407" applyFont="true" applyBorder="true" applyAlignment="true">
      <alignment horizontal="center" vertical="center" wrapText="true"/>
    </xf>
    <xf numFmtId="0" fontId="150" fillId="3" borderId="90" xfId="40409" applyFont="true" applyBorder="true" applyAlignment="true">
      <alignment horizontal="center" vertical="center" wrapText="true"/>
    </xf>
    <xf numFmtId="0" fontId="150" fillId="3" borderId="75" xfId="40408" applyFont="true" applyBorder="true" applyAlignment="true">
      <alignment horizontal="center" vertical="center" wrapText="true"/>
    </xf>
    <xf numFmtId="168" fontId="114" fillId="28" borderId="76" xfId="40171" applyNumberFormat="true" applyFont="true" applyFill="true" applyBorder="true" applyAlignment="true">
      <alignment horizontal="center" vertical="center"/>
    </xf>
    <xf numFmtId="168" fontId="114" fillId="28" borderId="77" xfId="40183" applyNumberFormat="true" applyFont="true" applyFill="true" applyBorder="true" applyAlignment="true">
      <alignment horizontal="center" vertical="center"/>
    </xf>
    <xf numFmtId="168" fontId="114" fillId="28" borderId="76" xfId="40291" applyNumberFormat="true" applyFont="true" applyFill="true" applyBorder="true" applyAlignment="true">
      <alignment horizontal="center" vertical="center"/>
    </xf>
    <xf numFmtId="168" fontId="114" fillId="28" borderId="77" xfId="40303" applyNumberFormat="true" applyFont="true" applyFill="true" applyBorder="true" applyAlignment="true">
      <alignment horizontal="center" vertical="center"/>
    </xf>
    <xf numFmtId="168" fontId="114" fillId="28" borderId="61" xfId="40172" applyNumberFormat="true" applyFont="true" applyFill="true" applyBorder="true" applyAlignment="true">
      <alignment horizontal="center" vertical="center"/>
    </xf>
    <xf numFmtId="168" fontId="114" fillId="28" borderId="56" xfId="40184" applyNumberFormat="true" applyFont="true" applyFill="true" applyBorder="true" applyAlignment="true">
      <alignment horizontal="center" vertical="center"/>
    </xf>
    <xf numFmtId="168" fontId="114" fillId="28" borderId="61" xfId="40292" applyNumberFormat="true" applyFont="true" applyFill="true" applyBorder="true" applyAlignment="true">
      <alignment horizontal="center" vertical="center"/>
    </xf>
    <xf numFmtId="168" fontId="114" fillId="28" borderId="56" xfId="40304" applyNumberFormat="true" applyFont="true" applyFill="true" applyBorder="true" applyAlignment="true">
      <alignment horizontal="center" vertical="center"/>
    </xf>
    <xf numFmtId="168" fontId="114" fillId="28" borderId="91" xfId="40173" applyNumberFormat="true" applyFont="true" applyFill="true" applyBorder="true" applyAlignment="true">
      <alignment horizontal="center" vertical="center"/>
    </xf>
    <xf numFmtId="168" fontId="114" fillId="28" borderId="92" xfId="40185" applyNumberFormat="true" applyFont="true" applyFill="true" applyBorder="true" applyAlignment="true">
      <alignment horizontal="center" vertical="center"/>
    </xf>
    <xf numFmtId="168" fontId="114" fillId="28" borderId="91" xfId="40293" applyNumberFormat="true" applyFont="true" applyFill="true" applyBorder="true" applyAlignment="true">
      <alignment horizontal="center" vertical="center"/>
    </xf>
    <xf numFmtId="168" fontId="114" fillId="28" borderId="92" xfId="40305" applyNumberFormat="true" applyFont="true" applyFill="true" applyBorder="true" applyAlignment="true">
      <alignment horizontal="center" vertical="center"/>
    </xf>
    <xf numFmtId="168" fontId="114" fillId="28" borderId="76" xfId="40172" applyNumberFormat="true" applyFont="true" applyFill="true" applyBorder="true" applyAlignment="true">
      <alignment horizontal="center" vertical="center"/>
    </xf>
    <xf numFmtId="168" fontId="114" fillId="28" borderId="77" xfId="40184" applyNumberFormat="true" applyFont="true" applyFill="true" applyBorder="true" applyAlignment="true">
      <alignment horizontal="center" vertical="center"/>
    </xf>
    <xf numFmtId="168" fontId="114" fillId="28" borderId="76" xfId="40292" applyNumberFormat="true" applyFont="true" applyFill="true" applyBorder="true" applyAlignment="true">
      <alignment horizontal="center" vertical="center"/>
    </xf>
    <xf numFmtId="168" fontId="114" fillId="28" borderId="77" xfId="40304" applyNumberFormat="true" applyFont="true" applyFill="true" applyBorder="true" applyAlignment="true">
      <alignment horizontal="center" vertical="center"/>
    </xf>
    <xf numFmtId="168" fontId="114" fillId="28" borderId="62" xfId="40174" applyNumberFormat="true" applyFont="true" applyFill="true" applyBorder="true" applyAlignment="true">
      <alignment horizontal="center" vertical="center"/>
    </xf>
    <xf numFmtId="168" fontId="114" fillId="28" borderId="64" xfId="40186" applyNumberFormat="true" applyFont="true" applyFill="true" applyBorder="true" applyAlignment="true">
      <alignment horizontal="center" vertical="center"/>
    </xf>
    <xf numFmtId="168" fontId="114" fillId="28" borderId="62" xfId="40294" applyNumberFormat="true" applyFont="true" applyFill="true" applyBorder="true" applyAlignment="true">
      <alignment horizontal="center" vertical="center"/>
    </xf>
    <xf numFmtId="168" fontId="114" fillId="28" borderId="64" xfId="40306" applyNumberFormat="true" applyFont="true" applyFill="true" applyBorder="true" applyAlignment="true">
      <alignment horizontal="center" vertical="center"/>
    </xf>
    <xf numFmtId="0" fontId="23" fillId="27" borderId="10" xfId="19344" applyFill="true" applyAlignment="true">
      <alignment horizontal="center" wrapText="true"/>
    </xf>
    <xf numFmtId="0" fontId="174" fillId="27" borderId="10" xfId="19344" applyFont="true" applyFill="true" applyAlignment="true">
      <alignment horizontal="center" wrapText="true"/>
    </xf>
    <xf numFmtId="0" fontId="175" fillId="27" borderId="10" xfId="19344" applyFont="true" applyFill="true" applyAlignment="true">
      <alignment horizontal="center" wrapText="true"/>
    </xf>
    <xf numFmtId="0" fontId="23" fillId="3" borderId="10" xfId="19344" applyAlignment="true">
      <alignment wrapText="true"/>
    </xf>
    <xf numFmtId="0" fontId="23" fillId="3" borderId="10" xfId="19344" applyAlignment="true">
      <alignment wrapText="true"/>
    </xf>
    <xf numFmtId="0" fontId="150" fillId="26" borderId="59" xfId="40241" applyFont="true" applyFill="true" applyBorder="true" applyAlignment="true">
      <alignment horizontal="left" vertical="center" wrapText="true"/>
    </xf>
    <xf numFmtId="0" fontId="162" fillId="27" borderId="3" xfId="19344" applyFont="true" applyFill="true" applyBorder="true" applyAlignment="true"/>
    <xf numFmtId="0" fontId="163" fillId="27" borderId="3" xfId="19344" applyFont="true" applyFill="true" applyBorder="true" applyAlignment="true"/>
    <xf numFmtId="0" fontId="150" fillId="26" borderId="59" xfId="40301" applyFont="true" applyFill="true" applyBorder="true" applyAlignment="true">
      <alignment horizontal="left" vertical="center" wrapText="true"/>
    </xf>
    <xf numFmtId="0" fontId="23" fillId="15" borderId="10" xfId="19344" applyFill="true"/>
    <xf numFmtId="0" fontId="23" fillId="15" borderId="10" xfId="19344" applyFill="true" applyAlignment="true">
      <alignment vertical="center"/>
    </xf>
    <xf numFmtId="0" fontId="23" fillId="15" borderId="10" xfId="19344" applyFill="true" applyAlignment="true">
      <alignment vertical="center" wrapText="true"/>
    </xf>
    <xf numFmtId="0" fontId="23" fillId="27" borderId="10" xfId="19344" applyFill="true" applyAlignment="true">
      <alignment horizontal="center" vertical="center"/>
    </xf>
    <xf numFmtId="0" fontId="150" fillId="15" borderId="10" xfId="19405" applyFont="true" applyFill="true" applyAlignment="true">
      <alignment horizontal="left" vertical="center" wrapText="true"/>
    </xf>
    <xf numFmtId="0" fontId="150" fillId="3" borderId="57" xfId="45110" applyFont="true" applyBorder="true" applyAlignment="true">
      <alignment horizontal="center" wrapText="true"/>
    </xf>
    <xf numFmtId="0" fontId="150" fillId="26" borderId="58" xfId="45111" applyFont="true" applyFill="true" applyBorder="true" applyAlignment="true">
      <alignment horizontal="left" vertical="top" wrapText="true"/>
    </xf>
    <xf numFmtId="0" fontId="150" fillId="26" borderId="58" xfId="45112" applyFont="true" applyFill="true" applyBorder="true" applyAlignment="true">
      <alignment horizontal="left" vertical="top" wrapText="true"/>
    </xf>
    <xf numFmtId="168" fontId="149" fillId="3" borderId="58" xfId="45113" applyNumberFormat="true" applyFont="true" applyBorder="true" applyAlignment="true">
      <alignment horizontal="right" vertical="top"/>
    </xf>
    <xf numFmtId="0" fontId="150" fillId="26" borderId="59" xfId="45114" applyFont="true" applyFill="true" applyBorder="true" applyAlignment="true">
      <alignment horizontal="left" vertical="top" wrapText="true"/>
    </xf>
    <xf numFmtId="0" fontId="150" fillId="26" borderId="59" xfId="45115" applyFont="true" applyFill="true" applyBorder="true" applyAlignment="true">
      <alignment horizontal="left" vertical="top" wrapText="true"/>
    </xf>
    <xf numFmtId="168" fontId="149" fillId="3" borderId="59" xfId="45116" applyNumberFormat="true" applyFont="true" applyBorder="true" applyAlignment="true">
      <alignment horizontal="right" vertical="top"/>
    </xf>
    <xf numFmtId="0" fontId="150" fillId="26" borderId="60" xfId="45118" applyFont="true" applyFill="true" applyBorder="true" applyAlignment="true">
      <alignment horizontal="left" vertical="top" wrapText="true"/>
    </xf>
    <xf numFmtId="168" fontId="149" fillId="3" borderId="60" xfId="45119" applyNumberFormat="true" applyFont="true" applyBorder="true" applyAlignment="true">
      <alignment horizontal="right" vertical="top"/>
    </xf>
    <xf numFmtId="0" fontId="176" fillId="15" borderId="10" xfId="19444" applyFont="true" applyFill="true" applyAlignment="true">
      <alignment horizontal="center" vertical="center" wrapText="true"/>
    </xf>
    <xf numFmtId="0" fontId="176" fillId="15" borderId="10" xfId="19442" applyFont="true" applyFill="true" applyAlignment="true">
      <alignment horizontal="center" vertical="center"/>
    </xf>
    <xf numFmtId="0" fontId="176" fillId="15" borderId="10" xfId="19443" applyFont="true" applyFill="true" applyAlignment="true">
      <alignment horizontal="center" vertical="center" wrapText="true"/>
    </xf>
    <xf numFmtId="0" fontId="176" fillId="15" borderId="10" xfId="19466" applyFont="true" applyFill="true" applyAlignment="true">
      <alignment horizontal="center" vertical="center" wrapText="true"/>
    </xf>
    <xf numFmtId="0" fontId="176" fillId="15" borderId="10" xfId="19464" applyFont="true" applyFill="true" applyAlignment="true">
      <alignment horizontal="center" vertical="center"/>
    </xf>
    <xf numFmtId="0" fontId="176" fillId="15" borderId="10" xfId="19464" applyFont="true" applyFill="true" applyAlignment="true">
      <alignment horizontal="center" vertical="center" wrapText="true"/>
    </xf>
    <xf numFmtId="0" fontId="176" fillId="15" borderId="10" xfId="19465" applyFont="true" applyFill="true" applyAlignment="true">
      <alignment horizontal="center" vertical="center" wrapText="true"/>
    </xf>
    <xf numFmtId="0" fontId="23" fillId="15" borderId="10" xfId="19344" applyFill="true" applyAlignment="true">
      <alignment wrapText="true"/>
    </xf>
    <xf numFmtId="0" fontId="150" fillId="3" borderId="10" xfId="21223" applyFont="true" applyAlignment="true">
      <alignment horizontal="center" wrapText="true"/>
    </xf>
    <xf numFmtId="0" fontId="150" fillId="3" borderId="10" xfId="21255" applyFont="true" applyAlignment="true">
      <alignment horizontal="center" wrapText="true"/>
    </xf>
    <xf numFmtId="0" fontId="150" fillId="3" borderId="10" xfId="21287" applyFont="true" applyAlignment="true">
      <alignment horizontal="center" wrapText="true"/>
    </xf>
    <xf numFmtId="0" fontId="150" fillId="3" borderId="57" xfId="21225" applyFont="true" applyBorder="true" applyAlignment="true">
      <alignment horizontal="center"/>
    </xf>
    <xf numFmtId="0" fontId="150" fillId="3" borderId="57" xfId="21257" applyFont="true" applyBorder="true" applyAlignment="true">
      <alignment horizontal="center"/>
    </xf>
    <xf numFmtId="0" fontId="150" fillId="3" borderId="57" xfId="21289" applyFont="true" applyBorder="true" applyAlignment="true">
      <alignment horizontal="center"/>
    </xf>
    <xf numFmtId="0" fontId="150" fillId="3" borderId="57" xfId="45302" applyFont="true" applyBorder="true" applyAlignment="true">
      <alignment horizontal="center" wrapText="true"/>
    </xf>
    <xf numFmtId="0" fontId="150" fillId="26" borderId="58" xfId="45303" applyFont="true" applyFill="true" applyBorder="true" applyAlignment="true">
      <alignment horizontal="left" vertical="top" wrapText="true"/>
    </xf>
    <xf numFmtId="0" fontId="150" fillId="26" borderId="58" xfId="45304" applyFont="true" applyFill="true" applyBorder="true" applyAlignment="true">
      <alignment horizontal="left" vertical="top" wrapText="true"/>
    </xf>
    <xf numFmtId="168" fontId="149" fillId="3" borderId="58" xfId="45305" applyNumberFormat="true" applyFont="true" applyBorder="true" applyAlignment="true">
      <alignment horizontal="right" vertical="top"/>
    </xf>
    <xf numFmtId="0" fontId="150" fillId="26" borderId="59" xfId="45306" applyFont="true" applyFill="true" applyBorder="true" applyAlignment="true">
      <alignment horizontal="left" vertical="top" wrapText="true"/>
    </xf>
    <xf numFmtId="0" fontId="150" fillId="26" borderId="59" xfId="45307" applyFont="true" applyFill="true" applyBorder="true" applyAlignment="true">
      <alignment horizontal="left" vertical="top" wrapText="true"/>
    </xf>
    <xf numFmtId="168" fontId="149" fillId="3" borderId="59" xfId="45308" applyNumberFormat="true" applyFont="true" applyBorder="true" applyAlignment="true">
      <alignment horizontal="right" vertical="top"/>
    </xf>
    <xf numFmtId="0" fontId="150" fillId="26" borderId="60" xfId="45310" applyFont="true" applyFill="true" applyBorder="true" applyAlignment="true">
      <alignment horizontal="left" vertical="top" wrapText="true"/>
    </xf>
    <xf numFmtId="168" fontId="149" fillId="3" borderId="60" xfId="45311" applyNumberFormat="true" applyFont="true" applyBorder="true" applyAlignment="true">
      <alignment horizontal="right" vertical="top"/>
    </xf>
    <xf numFmtId="0" fontId="150" fillId="3" borderId="10" xfId="20476" applyFont="true" applyAlignment="true">
      <alignment horizontal="center" wrapText="true"/>
    </xf>
    <xf numFmtId="0" fontId="150" fillId="3" borderId="10" xfId="20477" applyFont="true" applyAlignment="true">
      <alignment horizontal="center" wrapText="true"/>
    </xf>
    <xf numFmtId="0" fontId="150" fillId="3" borderId="10" xfId="20478" applyFont="true" applyAlignment="true">
      <alignment horizontal="center" wrapText="true"/>
    </xf>
    <xf numFmtId="0" fontId="150" fillId="3" borderId="57" xfId="20479" applyFont="true" applyBorder="true" applyAlignment="true">
      <alignment horizontal="center"/>
    </xf>
    <xf numFmtId="0" fontId="150" fillId="3" borderId="57" xfId="20480" applyFont="true" applyBorder="true" applyAlignment="true">
      <alignment horizontal="center"/>
    </xf>
    <xf numFmtId="0" fontId="150" fillId="3" borderId="57" xfId="20481" applyFont="true" applyBorder="true" applyAlignment="true">
      <alignment horizontal="center"/>
    </xf>
    <xf numFmtId="0" fontId="150" fillId="3" borderId="57" xfId="45519" applyFont="true" applyBorder="true" applyAlignment="true">
      <alignment horizontal="center" wrapText="true"/>
    </xf>
    <xf numFmtId="0" fontId="150" fillId="26" borderId="58" xfId="45520" applyFont="true" applyFill="true" applyBorder="true" applyAlignment="true">
      <alignment horizontal="left" vertical="top" wrapText="true"/>
    </xf>
    <xf numFmtId="0" fontId="150" fillId="26" borderId="58" xfId="45521" applyFont="true" applyFill="true" applyBorder="true" applyAlignment="true">
      <alignment horizontal="left" vertical="top" wrapText="true"/>
    </xf>
    <xf numFmtId="168" fontId="149" fillId="3" borderId="58" xfId="45522" applyNumberFormat="true" applyFont="true" applyBorder="true" applyAlignment="true">
      <alignment horizontal="right" vertical="top"/>
    </xf>
    <xf numFmtId="0" fontId="150" fillId="26" borderId="59" xfId="45523" applyFont="true" applyFill="true" applyBorder="true" applyAlignment="true">
      <alignment horizontal="left" vertical="top" wrapText="true"/>
    </xf>
    <xf numFmtId="0" fontId="150" fillId="26" borderId="59" xfId="45524" applyFont="true" applyFill="true" applyBorder="true" applyAlignment="true">
      <alignment horizontal="left" vertical="top" wrapText="true"/>
    </xf>
    <xf numFmtId="168" fontId="149" fillId="3" borderId="59" xfId="45525" applyNumberFormat="true" applyFont="true" applyBorder="true" applyAlignment="true">
      <alignment horizontal="right" vertical="top"/>
    </xf>
    <xf numFmtId="0" fontId="150" fillId="26" borderId="60" xfId="45527" applyFont="true" applyFill="true" applyBorder="true" applyAlignment="true">
      <alignment horizontal="left" vertical="top" wrapText="true"/>
    </xf>
    <xf numFmtId="168" fontId="149" fillId="3" borderId="60" xfId="45528" applyNumberFormat="true" applyFont="true" applyBorder="true" applyAlignment="true">
      <alignment horizontal="right" vertical="top"/>
    </xf>
    <xf numFmtId="0" fontId="150" fillId="3" borderId="10" xfId="45535" applyFont="true" applyAlignment="true">
      <alignment horizontal="center" wrapText="true"/>
    </xf>
    <xf numFmtId="0" fontId="150" fillId="3" borderId="10" xfId="45536" applyFont="true" applyAlignment="true">
      <alignment horizontal="center" wrapText="true"/>
    </xf>
    <xf numFmtId="0" fontId="150" fillId="3" borderId="10" xfId="45537" applyFont="true" applyAlignment="true">
      <alignment horizontal="center" wrapText="true"/>
    </xf>
    <xf numFmtId="0" fontId="150" fillId="3" borderId="57" xfId="45538" applyFont="true" applyBorder="true" applyAlignment="true">
      <alignment horizontal="center"/>
    </xf>
    <xf numFmtId="0" fontId="150" fillId="3" borderId="57" xfId="45539" applyFont="true" applyBorder="true" applyAlignment="true">
      <alignment horizontal="center"/>
    </xf>
    <xf numFmtId="0" fontId="150" fillId="3" borderId="57" xfId="45540" applyFont="true" applyBorder="true" applyAlignment="true">
      <alignment horizontal="center"/>
    </xf>
    <xf numFmtId="0" fontId="150" fillId="3" borderId="57" xfId="45811" applyFont="true" applyBorder="true" applyAlignment="true">
      <alignment horizontal="center" wrapText="true"/>
    </xf>
    <xf numFmtId="0" fontId="150" fillId="26" borderId="58" xfId="45812" applyFont="true" applyFill="true" applyBorder="true" applyAlignment="true">
      <alignment horizontal="left" vertical="top" wrapText="true"/>
    </xf>
    <xf numFmtId="0" fontId="150" fillId="26" borderId="58" xfId="45813" applyFont="true" applyFill="true" applyBorder="true" applyAlignment="true">
      <alignment horizontal="left" vertical="top" wrapText="true"/>
    </xf>
    <xf numFmtId="168" fontId="149" fillId="3" borderId="58" xfId="45814" applyNumberFormat="true" applyFont="true" applyBorder="true" applyAlignment="true">
      <alignment horizontal="right" vertical="top"/>
    </xf>
    <xf numFmtId="0" fontId="150" fillId="26" borderId="59" xfId="45815" applyFont="true" applyFill="true" applyBorder="true" applyAlignment="true">
      <alignment horizontal="left" vertical="top" wrapText="true"/>
    </xf>
    <xf numFmtId="0" fontId="150" fillId="26" borderId="59" xfId="45816" applyFont="true" applyFill="true" applyBorder="true" applyAlignment="true">
      <alignment horizontal="left" vertical="top" wrapText="true"/>
    </xf>
    <xf numFmtId="168" fontId="149" fillId="3" borderId="59" xfId="45817" applyNumberFormat="true" applyFont="true" applyBorder="true" applyAlignment="true">
      <alignment horizontal="right" vertical="top"/>
    </xf>
    <xf numFmtId="0" fontId="150" fillId="26" borderId="60" xfId="45819" applyFont="true" applyFill="true" applyBorder="true" applyAlignment="true">
      <alignment horizontal="left" vertical="top" wrapText="true"/>
    </xf>
    <xf numFmtId="168" fontId="149" fillId="3" borderId="60" xfId="45820" applyNumberFormat="true" applyFont="true" applyBorder="true" applyAlignment="true">
      <alignment horizontal="right" vertical="top"/>
    </xf>
    <xf numFmtId="0" fontId="150" fillId="3" borderId="10" xfId="45827" applyFont="true" applyAlignment="true">
      <alignment horizontal="center" wrapText="true"/>
    </xf>
    <xf numFmtId="0" fontId="150" fillId="3" borderId="10" xfId="45828" applyFont="true" applyAlignment="true">
      <alignment horizontal="center" wrapText="true"/>
    </xf>
    <xf numFmtId="0" fontId="150" fillId="3" borderId="10" xfId="45829" applyFont="true" applyAlignment="true">
      <alignment horizontal="center" wrapText="true"/>
    </xf>
    <xf numFmtId="0" fontId="150" fillId="3" borderId="57" xfId="45830" applyFont="true" applyBorder="true" applyAlignment="true">
      <alignment horizontal="center"/>
    </xf>
    <xf numFmtId="0" fontId="150" fillId="3" borderId="57" xfId="45831" applyFont="true" applyBorder="true" applyAlignment="true">
      <alignment horizontal="center"/>
    </xf>
    <xf numFmtId="0" fontId="150" fillId="3" borderId="57" xfId="45832" applyFont="true" applyBorder="true" applyAlignment="true">
      <alignment horizontal="center"/>
    </xf>
    <xf numFmtId="164" fontId="114" fillId="3" borderId="27" xfId="19344" applyNumberFormat="true" applyFont="true" applyBorder="true" applyAlignment="true" applyProtection="true">
      <alignment horizontal="center"/>
      <protection locked="false"/>
    </xf>
    <xf numFmtId="1" fontId="114" fillId="3" borderId="28" xfId="19344" applyNumberFormat="true" applyFont="true" applyBorder="true" applyAlignment="true" applyProtection="true">
      <alignment horizontal="center"/>
      <protection locked="false"/>
    </xf>
    <xf numFmtId="164" fontId="114" fillId="3" borderId="30" xfId="19344" applyNumberFormat="true" applyFont="true" applyBorder="true" applyAlignment="true" applyProtection="true">
      <alignment horizontal="center"/>
      <protection locked="false"/>
    </xf>
    <xf numFmtId="1" fontId="114" fillId="3" borderId="31" xfId="19344" applyNumberFormat="true" applyFont="true" applyBorder="true" applyAlignment="true" applyProtection="true">
      <alignment horizontal="center"/>
      <protection locked="false"/>
    </xf>
    <xf numFmtId="164" fontId="114" fillId="3" borderId="33" xfId="19344" applyNumberFormat="true" applyFont="true" applyBorder="true" applyAlignment="true" applyProtection="true">
      <alignment horizontal="center"/>
      <protection locked="false"/>
    </xf>
    <xf numFmtId="1" fontId="114" fillId="3" borderId="34" xfId="19344" applyNumberFormat="true" applyFont="true" applyBorder="true" applyAlignment="true" applyProtection="true">
      <alignment horizontal="center"/>
      <protection locked="false"/>
    </xf>
    <xf numFmtId="0" fontId="23" fillId="15" borderId="10" xfId="19344" applyFill="true" applyAlignment="true">
      <alignment horizontal="right" vertical="top" wrapText="true"/>
    </xf>
    <xf numFmtId="0" fontId="150" fillId="3" borderId="57" xfId="21233" applyFont="true" applyBorder="true" applyAlignment="true">
      <alignment horizontal="right" vertical="top" wrapText="true"/>
    </xf>
    <xf numFmtId="0" fontId="150" fillId="3" borderId="57" xfId="21265" applyFont="true" applyBorder="true" applyAlignment="true">
      <alignment horizontal="right" vertical="top" wrapText="true"/>
    </xf>
    <xf numFmtId="0" fontId="150" fillId="3" borderId="57" xfId="21297" applyFont="true" applyBorder="true" applyAlignment="true">
      <alignment horizontal="right" vertical="top" wrapText="true"/>
    </xf>
    <xf numFmtId="0" fontId="150" fillId="3" borderId="117" xfId="21240" applyFont="true" applyBorder="true" applyAlignment="true">
      <alignment horizontal="right" vertical="top" wrapText="true"/>
    </xf>
    <xf numFmtId="0" fontId="150" fillId="3" borderId="54" xfId="21241" applyFont="true" applyBorder="true" applyAlignment="true">
      <alignment horizontal="right" vertical="top" wrapText="true"/>
    </xf>
    <xf numFmtId="0" fontId="150" fillId="3" borderId="55" xfId="21242" applyFont="true" applyBorder="true" applyAlignment="true">
      <alignment horizontal="right" vertical="top" wrapText="true"/>
    </xf>
    <xf numFmtId="0" fontId="150" fillId="3" borderId="117" xfId="21272" applyFont="true" applyBorder="true" applyAlignment="true">
      <alignment horizontal="right" vertical="top" wrapText="true"/>
    </xf>
    <xf numFmtId="0" fontId="150" fillId="3" borderId="54" xfId="21273" applyFont="true" applyBorder="true" applyAlignment="true">
      <alignment horizontal="right" vertical="top" wrapText="true"/>
    </xf>
    <xf numFmtId="0" fontId="150" fillId="3" borderId="55" xfId="21274" applyFont="true" applyBorder="true" applyAlignment="true">
      <alignment horizontal="right" vertical="top" wrapText="true"/>
    </xf>
    <xf numFmtId="0" fontId="150" fillId="3" borderId="117" xfId="21303" applyFont="true" applyBorder="true" applyAlignment="true">
      <alignment horizontal="right" vertical="top" wrapText="true"/>
    </xf>
    <xf numFmtId="0" fontId="150" fillId="3" borderId="54" xfId="21304" applyFont="true" applyBorder="true" applyAlignment="true">
      <alignment horizontal="right" vertical="top" wrapText="true"/>
    </xf>
    <xf numFmtId="0" fontId="150" fillId="3" borderId="55" xfId="21305" applyFont="true" applyBorder="true" applyAlignment="true">
      <alignment horizontal="right" vertical="top" wrapText="true"/>
    </xf>
    <xf numFmtId="0" fontId="150" fillId="3" borderId="10" xfId="21223" applyFont="true" applyAlignment="true">
      <alignment horizontal="right" vertical="top" wrapText="true"/>
    </xf>
    <xf numFmtId="0" fontId="150" fillId="3" borderId="10" xfId="21255" applyFont="true" applyAlignment="true">
      <alignment horizontal="right" vertical="top" wrapText="true"/>
    </xf>
    <xf numFmtId="0" fontId="150" fillId="3" borderId="10" xfId="21287" applyFont="true" applyAlignment="true">
      <alignment horizontal="right" vertical="top" wrapText="true"/>
    </xf>
    <xf numFmtId="0" fontId="23" fillId="3" borderId="10" xfId="19344" applyAlignment="true">
      <alignment horizontal="right" vertical="top" wrapText="true"/>
    </xf>
    <xf numFmtId="166" fontId="149" fillId="3" borderId="58" xfId="21229" applyNumberFormat="true" applyFont="true" applyBorder="true" applyAlignment="true">
      <alignment horizontal="right" vertical="top" wrapText="true"/>
    </xf>
    <xf numFmtId="166" fontId="149" fillId="3" borderId="58" xfId="21261" applyNumberFormat="true" applyFont="true" applyBorder="true" applyAlignment="true">
      <alignment horizontal="right" vertical="top" wrapText="true"/>
    </xf>
    <xf numFmtId="166" fontId="149" fillId="3" borderId="58" xfId="21293" applyNumberFormat="true" applyFont="true" applyBorder="true" applyAlignment="true">
      <alignment horizontal="right" vertical="top" wrapText="true"/>
    </xf>
    <xf numFmtId="166" fontId="149" fillId="3" borderId="59" xfId="21230" applyNumberFormat="true" applyFont="true" applyBorder="true" applyAlignment="true">
      <alignment horizontal="right" vertical="top" wrapText="true"/>
    </xf>
    <xf numFmtId="166" fontId="149" fillId="3" borderId="59" xfId="21262" applyNumberFormat="true" applyFont="true" applyBorder="true" applyAlignment="true">
      <alignment horizontal="right" vertical="top" wrapText="true"/>
    </xf>
    <xf numFmtId="166" fontId="149" fillId="3" borderId="59" xfId="21294" applyNumberFormat="true" applyFont="true" applyBorder="true" applyAlignment="true">
      <alignment horizontal="right" vertical="top" wrapText="true"/>
    </xf>
    <xf numFmtId="166" fontId="149" fillId="3" borderId="60" xfId="21231" applyNumberFormat="true" applyFont="true" applyBorder="true" applyAlignment="true">
      <alignment horizontal="right" vertical="top" wrapText="true"/>
    </xf>
    <xf numFmtId="166" fontId="149" fillId="3" borderId="60" xfId="21263" applyNumberFormat="true" applyFont="true" applyBorder="true" applyAlignment="true">
      <alignment horizontal="right" vertical="top" wrapText="true"/>
    </xf>
    <xf numFmtId="166" fontId="149" fillId="3" borderId="60" xfId="21295" applyNumberFormat="true" applyFont="true" applyBorder="true" applyAlignment="true">
      <alignment horizontal="right" vertical="top" wrapText="true"/>
    </xf>
    <xf numFmtId="167" fontId="149" fillId="3" borderId="59" xfId="21234" applyNumberFormat="true" applyFont="true" applyBorder="true" applyAlignment="true">
      <alignment horizontal="right" vertical="top" wrapText="true"/>
    </xf>
    <xf numFmtId="167" fontId="149" fillId="3" borderId="59" xfId="21266" applyNumberFormat="true" applyFont="true" applyBorder="true" applyAlignment="true">
      <alignment horizontal="right" vertical="top" wrapText="true"/>
    </xf>
    <xf numFmtId="166" fontId="149" fillId="3" borderId="118" xfId="21245" applyNumberFormat="true" applyFont="true" applyBorder="true" applyAlignment="true">
      <alignment horizontal="right" vertical="top" wrapText="true"/>
    </xf>
    <xf numFmtId="166" fontId="149" fillId="3" borderId="119" xfId="21246" applyNumberFormat="true" applyFont="true" applyBorder="true" applyAlignment="true">
      <alignment horizontal="right" vertical="top" wrapText="true"/>
    </xf>
    <xf numFmtId="166" fontId="149" fillId="3" borderId="120" xfId="21247" applyNumberFormat="true" applyFont="true" applyBorder="true" applyAlignment="true">
      <alignment horizontal="right" vertical="top" wrapText="true"/>
    </xf>
    <xf numFmtId="166" fontId="149" fillId="3" borderId="118" xfId="21277" applyNumberFormat="true" applyFont="true" applyBorder="true" applyAlignment="true">
      <alignment horizontal="right" vertical="top" wrapText="true"/>
    </xf>
    <xf numFmtId="166" fontId="149" fillId="3" borderId="119" xfId="21278" applyNumberFormat="true" applyFont="true" applyBorder="true" applyAlignment="true">
      <alignment horizontal="right" vertical="top" wrapText="true"/>
    </xf>
    <xf numFmtId="166" fontId="149" fillId="3" borderId="120" xfId="21279" applyNumberFormat="true" applyFont="true" applyBorder="true" applyAlignment="true">
      <alignment horizontal="right" vertical="top" wrapText="true"/>
    </xf>
    <xf numFmtId="166" fontId="149" fillId="3" borderId="118" xfId="21308" applyNumberFormat="true" applyFont="true" applyBorder="true" applyAlignment="true">
      <alignment horizontal="right" vertical="top" wrapText="true"/>
    </xf>
    <xf numFmtId="166" fontId="149" fillId="3" borderId="119" xfId="21309" applyNumberFormat="true" applyFont="true" applyBorder="true" applyAlignment="true">
      <alignment horizontal="right" vertical="top" wrapText="true"/>
    </xf>
    <xf numFmtId="166" fontId="149" fillId="3" borderId="120" xfId="21310" applyNumberFormat="true" applyFont="true" applyBorder="true" applyAlignment="true">
      <alignment horizontal="right" vertical="top" wrapText="true"/>
    </xf>
    <xf numFmtId="0" fontId="150" fillId="3" borderId="57" xfId="21225" applyFont="true" applyBorder="true" applyAlignment="true">
      <alignment horizontal="right" vertical="top" wrapText="true"/>
    </xf>
    <xf numFmtId="0" fontId="150" fillId="3" borderId="57" xfId="21257" applyFont="true" applyBorder="true" applyAlignment="true">
      <alignment horizontal="right" vertical="top" wrapText="true"/>
    </xf>
    <xf numFmtId="0" fontId="150" fillId="3" borderId="57" xfId="21289" applyFont="true" applyBorder="true" applyAlignment="true">
      <alignment horizontal="right" vertical="top" wrapText="true"/>
    </xf>
    <xf numFmtId="0" fontId="150" fillId="3" borderId="57" xfId="21248" applyFont="true" applyBorder="true" applyAlignment="true">
      <alignment horizontal="right" vertical="top" wrapText="true"/>
    </xf>
    <xf numFmtId="166" fontId="149" fillId="3" borderId="121" xfId="21249" applyNumberFormat="true" applyFont="true" applyBorder="true" applyAlignment="true">
      <alignment horizontal="right" vertical="top" wrapText="true"/>
    </xf>
    <xf numFmtId="0" fontId="150" fillId="3" borderId="57" xfId="21280" applyFont="true" applyBorder="true" applyAlignment="true">
      <alignment horizontal="right" vertical="top" wrapText="true"/>
    </xf>
    <xf numFmtId="0" fontId="150" fillId="3" borderId="57" xfId="21311" applyFont="true" applyBorder="true" applyAlignment="true">
      <alignment horizontal="right" vertical="top" wrapText="true"/>
    </xf>
    <xf numFmtId="166" fontId="149" fillId="3" borderId="121" xfId="21281" applyNumberFormat="true" applyFont="true" applyBorder="true" applyAlignment="true">
      <alignment horizontal="right" vertical="top" wrapText="true"/>
    </xf>
    <xf numFmtId="166" fontId="149" fillId="3" borderId="121" xfId="21312" applyNumberFormat="true" applyFont="true" applyBorder="true" applyAlignment="true">
      <alignment horizontal="right" vertical="top" wrapText="true"/>
    </xf>
    <xf numFmtId="0" fontId="150" fillId="3" borderId="57" xfId="20496" applyFont="true" applyBorder="true" applyAlignment="true">
      <alignment horizontal="right" vertical="top" wrapText="true"/>
    </xf>
    <xf numFmtId="0" fontId="150" fillId="3" borderId="57" xfId="20502" applyFont="true" applyBorder="true" applyAlignment="true">
      <alignment horizontal="right" vertical="top" wrapText="true"/>
    </xf>
    <xf numFmtId="0" fontId="150" fillId="3" borderId="57" xfId="20503" applyFont="true" applyBorder="true" applyAlignment="true">
      <alignment horizontal="right" vertical="top" wrapText="true"/>
    </xf>
    <xf numFmtId="0" fontId="150" fillId="3" borderId="117" xfId="20509" applyFont="true" applyBorder="true" applyAlignment="true">
      <alignment horizontal="right" vertical="top" wrapText="true"/>
    </xf>
    <xf numFmtId="0" fontId="150" fillId="3" borderId="54" xfId="20510" applyFont="true" applyBorder="true" applyAlignment="true">
      <alignment horizontal="right" vertical="top" wrapText="true"/>
    </xf>
    <xf numFmtId="0" fontId="150" fillId="3" borderId="55" xfId="20511" applyFont="true" applyBorder="true" applyAlignment="true">
      <alignment horizontal="right" vertical="top" wrapText="true"/>
    </xf>
    <xf numFmtId="0" fontId="150" fillId="3" borderId="10" xfId="20476" applyFont="true" applyAlignment="true">
      <alignment horizontal="right" vertical="top" wrapText="true"/>
    </xf>
    <xf numFmtId="0" fontId="150" fillId="3" borderId="117" xfId="20521" applyFont="true" applyBorder="true" applyAlignment="true">
      <alignment horizontal="right" vertical="top" wrapText="true"/>
    </xf>
    <xf numFmtId="0" fontId="150" fillId="3" borderId="54" xfId="20522" applyFont="true" applyBorder="true" applyAlignment="true">
      <alignment horizontal="right" vertical="top" wrapText="true"/>
    </xf>
    <xf numFmtId="0" fontId="150" fillId="3" borderId="55" xfId="20523" applyFont="true" applyBorder="true" applyAlignment="true">
      <alignment horizontal="right" vertical="top" wrapText="true"/>
    </xf>
    <xf numFmtId="0" fontId="150" fillId="3" borderId="117" xfId="20532" applyFont="true" applyBorder="true" applyAlignment="true">
      <alignment horizontal="right" vertical="top" wrapText="true"/>
    </xf>
    <xf numFmtId="0" fontId="150" fillId="3" borderId="54" xfId="20533" applyFont="true" applyBorder="true" applyAlignment="true">
      <alignment horizontal="right" vertical="top" wrapText="true"/>
    </xf>
    <xf numFmtId="0" fontId="150" fillId="3" borderId="55" xfId="20534" applyFont="true" applyBorder="true" applyAlignment="true">
      <alignment horizontal="right" vertical="top" wrapText="true"/>
    </xf>
    <xf numFmtId="0" fontId="150" fillId="3" borderId="10" xfId="20477" applyFont="true" applyAlignment="true">
      <alignment horizontal="right" vertical="top" wrapText="true"/>
    </xf>
    <xf numFmtId="0" fontId="150" fillId="3" borderId="10" xfId="20478" applyFont="true" applyAlignment="true">
      <alignment horizontal="right" vertical="top" wrapText="true"/>
    </xf>
    <xf numFmtId="166" fontId="149" fillId="3" borderId="58" xfId="20483" applyNumberFormat="true" applyFont="true" applyBorder="true" applyAlignment="true">
      <alignment horizontal="right" vertical="top" wrapText="true"/>
    </xf>
    <xf numFmtId="166" fontId="149" fillId="3" borderId="58" xfId="20485" applyNumberFormat="true" applyFont="true" applyBorder="true" applyAlignment="true">
      <alignment horizontal="right" vertical="top" wrapText="true"/>
    </xf>
    <xf numFmtId="166" fontId="149" fillId="3" borderId="58" xfId="20487" applyNumberFormat="true" applyFont="true" applyBorder="true" applyAlignment="true">
      <alignment horizontal="right" vertical="top" wrapText="true"/>
    </xf>
    <xf numFmtId="166" fontId="149" fillId="3" borderId="59" xfId="20489" applyNumberFormat="true" applyFont="true" applyBorder="true" applyAlignment="true">
      <alignment horizontal="right" vertical="top" wrapText="true"/>
    </xf>
    <xf numFmtId="166" fontId="149" fillId="3" borderId="59" xfId="20491" applyNumberFormat="true" applyFont="true" applyBorder="true" applyAlignment="true">
      <alignment horizontal="right" vertical="top" wrapText="true"/>
    </xf>
    <xf numFmtId="166" fontId="149" fillId="3" borderId="59" xfId="20493" applyNumberFormat="true" applyFont="true" applyBorder="true" applyAlignment="true">
      <alignment horizontal="right" vertical="top" wrapText="true"/>
    </xf>
    <xf numFmtId="166" fontId="149" fillId="3" borderId="60" xfId="20495" applyNumberFormat="true" applyFont="true" applyBorder="true" applyAlignment="true">
      <alignment horizontal="right" vertical="top" wrapText="true"/>
    </xf>
    <xf numFmtId="166" fontId="149" fillId="3" borderId="60" xfId="20498" applyNumberFormat="true" applyFont="true" applyBorder="true" applyAlignment="true">
      <alignment horizontal="right" vertical="top" wrapText="true"/>
    </xf>
    <xf numFmtId="166" fontId="149" fillId="3" borderId="60" xfId="20500" applyNumberFormat="true" applyFont="true" applyBorder="true" applyAlignment="true">
      <alignment horizontal="right" vertical="top" wrapText="true"/>
    </xf>
    <xf numFmtId="167" fontId="149" fillId="3" borderId="59" xfId="20501" applyNumberFormat="true" applyFont="true" applyBorder="true" applyAlignment="true">
      <alignment horizontal="right" vertical="top" wrapText="true"/>
    </xf>
    <xf numFmtId="167" fontId="149" fillId="3" borderId="59" xfId="20504" applyNumberFormat="true" applyFont="true" applyBorder="true" applyAlignment="true">
      <alignment horizontal="right" vertical="top" wrapText="true"/>
    </xf>
    <xf numFmtId="166" fontId="149" fillId="3" borderId="118" xfId="20513" applyNumberFormat="true" applyFont="true" applyBorder="true" applyAlignment="true">
      <alignment horizontal="right" vertical="top" wrapText="true"/>
    </xf>
    <xf numFmtId="166" fontId="149" fillId="3" borderId="119" xfId="20514" applyNumberFormat="true" applyFont="true" applyBorder="true" applyAlignment="true">
      <alignment horizontal="right" vertical="top" wrapText="true"/>
    </xf>
    <xf numFmtId="166" fontId="149" fillId="3" borderId="120" xfId="20515" applyNumberFormat="true" applyFont="true" applyBorder="true" applyAlignment="true">
      <alignment horizontal="right" vertical="top" wrapText="true"/>
    </xf>
    <xf numFmtId="0" fontId="150" fillId="3" borderId="57" xfId="20479" applyFont="true" applyBorder="true" applyAlignment="true">
      <alignment horizontal="right" vertical="top" wrapText="true"/>
    </xf>
    <xf numFmtId="167" fontId="149" fillId="3" borderId="59" xfId="20516" applyNumberFormat="true" applyFont="true" applyBorder="true" applyAlignment="true">
      <alignment horizontal="right" vertical="top" wrapText="true"/>
    </xf>
    <xf numFmtId="166" fontId="149" fillId="3" borderId="118" xfId="20525" applyNumberFormat="true" applyFont="true" applyBorder="true" applyAlignment="true">
      <alignment horizontal="right" vertical="top" wrapText="true"/>
    </xf>
    <xf numFmtId="166" fontId="149" fillId="3" borderId="119" xfId="20526" applyNumberFormat="true" applyFont="true" applyBorder="true" applyAlignment="true">
      <alignment horizontal="right" vertical="top" wrapText="true"/>
    </xf>
    <xf numFmtId="166" fontId="149" fillId="3" borderId="120" xfId="20527" applyNumberFormat="true" applyFont="true" applyBorder="true" applyAlignment="true">
      <alignment horizontal="right" vertical="top" wrapText="true"/>
    </xf>
    <xf numFmtId="166" fontId="149" fillId="3" borderId="118" xfId="20536" applyNumberFormat="true" applyFont="true" applyBorder="true" applyAlignment="true">
      <alignment horizontal="right" vertical="top" wrapText="true"/>
    </xf>
    <xf numFmtId="166" fontId="149" fillId="3" borderId="119" xfId="20537" applyNumberFormat="true" applyFont="true" applyBorder="true" applyAlignment="true">
      <alignment horizontal="right" vertical="top" wrapText="true"/>
    </xf>
    <xf numFmtId="166" fontId="149" fillId="3" borderId="120" xfId="20538" applyNumberFormat="true" applyFont="true" applyBorder="true" applyAlignment="true">
      <alignment horizontal="right" vertical="top" wrapText="true"/>
    </xf>
    <xf numFmtId="0" fontId="150" fillId="3" borderId="57" xfId="20480" applyFont="true" applyBorder="true" applyAlignment="true">
      <alignment horizontal="right" vertical="top" wrapText="true"/>
    </xf>
    <xf numFmtId="0" fontId="150" fillId="3" borderId="57" xfId="20481" applyFont="true" applyBorder="true" applyAlignment="true">
      <alignment horizontal="right" vertical="top" wrapText="true"/>
    </xf>
    <xf numFmtId="0" fontId="150" fillId="3" borderId="57" xfId="20540" applyFont="true" applyBorder="true" applyAlignment="true">
      <alignment horizontal="right" vertical="top" wrapText="true"/>
    </xf>
    <xf numFmtId="166" fontId="149" fillId="3" borderId="121" xfId="20541" applyNumberFormat="true" applyFont="true" applyBorder="true" applyAlignment="true">
      <alignment horizontal="right" vertical="top" wrapText="true"/>
    </xf>
    <xf numFmtId="0" fontId="150" fillId="3" borderId="57" xfId="20543" applyFont="true" applyBorder="true" applyAlignment="true">
      <alignment horizontal="right" vertical="top" wrapText="true"/>
    </xf>
    <xf numFmtId="166" fontId="149" fillId="3" borderId="121" xfId="20544" applyNumberFormat="true" applyFont="true" applyBorder="true" applyAlignment="true">
      <alignment horizontal="right" vertical="top" wrapText="true"/>
    </xf>
    <xf numFmtId="0" fontId="150" fillId="3" borderId="57" xfId="20546" applyFont="true" applyBorder="true" applyAlignment="true">
      <alignment horizontal="right" vertical="top" wrapText="true"/>
    </xf>
    <xf numFmtId="166" fontId="149" fillId="3" borderId="121" xfId="20547" applyNumberFormat="true" applyFont="true" applyBorder="true" applyAlignment="true">
      <alignment horizontal="right" vertical="top" wrapText="true"/>
    </xf>
    <xf numFmtId="0" fontId="150" fillId="3" borderId="57" xfId="45555" applyFont="true" applyBorder="true" applyAlignment="true">
      <alignment horizontal="right" vertical="top" wrapText="true"/>
    </xf>
    <xf numFmtId="0" fontId="150" fillId="3" borderId="57" xfId="45560" applyFont="true" applyBorder="true" applyAlignment="true">
      <alignment horizontal="right" vertical="top" wrapText="true"/>
    </xf>
    <xf numFmtId="0" fontId="150" fillId="3" borderId="57" xfId="45562" applyFont="true" applyBorder="true" applyAlignment="true">
      <alignment horizontal="right" vertical="top" wrapText="true"/>
    </xf>
    <xf numFmtId="0" fontId="150" fillId="3" borderId="117" xfId="45570" applyFont="true" applyBorder="true" applyAlignment="true">
      <alignment horizontal="right" vertical="top" wrapText="true"/>
    </xf>
    <xf numFmtId="0" fontId="150" fillId="3" borderId="54" xfId="45571" applyFont="true" applyBorder="true" applyAlignment="true">
      <alignment horizontal="right" vertical="top" wrapText="true"/>
    </xf>
    <xf numFmtId="0" fontId="150" fillId="3" borderId="55" xfId="45572" applyFont="true" applyBorder="true" applyAlignment="true">
      <alignment horizontal="right" vertical="top" wrapText="true"/>
    </xf>
    <xf numFmtId="0" fontId="150" fillId="3" borderId="10" xfId="45537" applyFont="true" applyAlignment="true">
      <alignment horizontal="right" vertical="top" wrapText="true"/>
    </xf>
    <xf numFmtId="0" fontId="150" fillId="3" borderId="117" xfId="45581" applyFont="true" applyBorder="true" applyAlignment="true">
      <alignment horizontal="right" vertical="top" wrapText="true"/>
    </xf>
    <xf numFmtId="0" fontId="150" fillId="3" borderId="54" xfId="45582" applyFont="true" applyBorder="true" applyAlignment="true">
      <alignment horizontal="right" vertical="top" wrapText="true"/>
    </xf>
    <xf numFmtId="0" fontId="150" fillId="3" borderId="55" xfId="45583" applyFont="true" applyBorder="true" applyAlignment="true">
      <alignment horizontal="right" vertical="top" wrapText="true"/>
    </xf>
    <xf numFmtId="0" fontId="150" fillId="3" borderId="117" xfId="45592" applyFont="true" applyBorder="true" applyAlignment="true">
      <alignment horizontal="right" vertical="top" wrapText="true"/>
    </xf>
    <xf numFmtId="0" fontId="150" fillId="3" borderId="54" xfId="45593" applyFont="true" applyBorder="true" applyAlignment="true">
      <alignment horizontal="right" vertical="top" wrapText="true"/>
    </xf>
    <xf numFmtId="0" fontId="150" fillId="3" borderId="55" xfId="45594" applyFont="true" applyBorder="true" applyAlignment="true">
      <alignment horizontal="right" vertical="top" wrapText="true"/>
    </xf>
    <xf numFmtId="0" fontId="150" fillId="3" borderId="10" xfId="45536" applyFont="true" applyAlignment="true">
      <alignment horizontal="right" vertical="top" wrapText="true"/>
    </xf>
    <xf numFmtId="0" fontId="150" fillId="3" borderId="10" xfId="45535" applyFont="true" applyAlignment="true">
      <alignment horizontal="right" vertical="top" wrapText="true"/>
    </xf>
    <xf numFmtId="166" fontId="149" fillId="3" borderId="58" xfId="45542" applyNumberFormat="true" applyFont="true" applyBorder="true" applyAlignment="true">
      <alignment horizontal="right" vertical="top" wrapText="true"/>
    </xf>
    <xf numFmtId="166" fontId="149" fillId="3" borderId="58" xfId="45544" applyNumberFormat="true" applyFont="true" applyBorder="true" applyAlignment="true">
      <alignment horizontal="right" vertical="top" wrapText="true"/>
    </xf>
    <xf numFmtId="166" fontId="149" fillId="3" borderId="58" xfId="45546" applyNumberFormat="true" applyFont="true" applyBorder="true" applyAlignment="true">
      <alignment horizontal="right" vertical="top" wrapText="true"/>
    </xf>
    <xf numFmtId="166" fontId="149" fillId="3" borderId="59" xfId="45548" applyNumberFormat="true" applyFont="true" applyBorder="true" applyAlignment="true">
      <alignment horizontal="right" vertical="top" wrapText="true"/>
    </xf>
    <xf numFmtId="166" fontId="149" fillId="3" borderId="59" xfId="45550" applyNumberFormat="true" applyFont="true" applyBorder="true" applyAlignment="true">
      <alignment horizontal="right" vertical="top" wrapText="true"/>
    </xf>
    <xf numFmtId="166" fontId="149" fillId="3" borderId="59" xfId="45552" applyNumberFormat="true" applyFont="true" applyBorder="true" applyAlignment="true">
      <alignment horizontal="right" vertical="top" wrapText="true"/>
    </xf>
    <xf numFmtId="166" fontId="149" fillId="3" borderId="60" xfId="45554" applyNumberFormat="true" applyFont="true" applyBorder="true" applyAlignment="true">
      <alignment horizontal="right" vertical="top" wrapText="true"/>
    </xf>
    <xf numFmtId="166" fontId="149" fillId="3" borderId="60" xfId="45557" applyNumberFormat="true" applyFont="true" applyBorder="true" applyAlignment="true">
      <alignment horizontal="right" vertical="top" wrapText="true"/>
    </xf>
    <xf numFmtId="166" fontId="149" fillId="3" borderId="60" xfId="45559" applyNumberFormat="true" applyFont="true" applyBorder="true" applyAlignment="true">
      <alignment horizontal="right" vertical="top" wrapText="true"/>
    </xf>
    <xf numFmtId="167" fontId="149" fillId="3" borderId="59" xfId="45561" applyNumberFormat="true" applyFont="true" applyBorder="true" applyAlignment="true">
      <alignment horizontal="right" vertical="top" wrapText="true"/>
    </xf>
    <xf numFmtId="167" fontId="149" fillId="3" borderId="58" xfId="45563" applyNumberFormat="true" applyFont="true" applyBorder="true" applyAlignment="true">
      <alignment horizontal="right" vertical="top" wrapText="true"/>
    </xf>
    <xf numFmtId="167" fontId="149" fillId="3" borderId="59" xfId="45564" applyNumberFormat="true" applyFont="true" applyBorder="true" applyAlignment="true">
      <alignment horizontal="right" vertical="top" wrapText="true"/>
    </xf>
    <xf numFmtId="167" fontId="149" fillId="3" borderId="59" xfId="45565" applyNumberFormat="true" applyFont="true" applyBorder="true" applyAlignment="true">
      <alignment horizontal="right" vertical="top" wrapText="true"/>
    </xf>
    <xf numFmtId="166" fontId="149" fillId="3" borderId="118" xfId="45574" applyNumberFormat="true" applyFont="true" applyBorder="true" applyAlignment="true">
      <alignment horizontal="right" vertical="top" wrapText="true"/>
    </xf>
    <xf numFmtId="166" fontId="149" fillId="3" borderId="119" xfId="45575" applyNumberFormat="true" applyFont="true" applyBorder="true" applyAlignment="true">
      <alignment horizontal="right" vertical="top" wrapText="true"/>
    </xf>
    <xf numFmtId="166" fontId="149" fillId="3" borderId="120" xfId="45576" applyNumberFormat="true" applyFont="true" applyBorder="true" applyAlignment="true">
      <alignment horizontal="right" vertical="top" wrapText="true"/>
    </xf>
    <xf numFmtId="0" fontId="150" fillId="3" borderId="57" xfId="45540" applyFont="true" applyBorder="true" applyAlignment="true">
      <alignment horizontal="right" vertical="top" wrapText="true"/>
    </xf>
    <xf numFmtId="166" fontId="149" fillId="3" borderId="118" xfId="45585" applyNumberFormat="true" applyFont="true" applyBorder="true" applyAlignment="true">
      <alignment horizontal="right" vertical="top" wrapText="true"/>
    </xf>
    <xf numFmtId="166" fontId="149" fillId="3" borderId="119" xfId="45586" applyNumberFormat="true" applyFont="true" applyBorder="true" applyAlignment="true">
      <alignment horizontal="right" vertical="top" wrapText="true"/>
    </xf>
    <xf numFmtId="166" fontId="149" fillId="3" borderId="120" xfId="45587" applyNumberFormat="true" applyFont="true" applyBorder="true" applyAlignment="true">
      <alignment horizontal="right" vertical="top" wrapText="true"/>
    </xf>
    <xf numFmtId="166" fontId="149" fillId="3" borderId="118" xfId="45596" applyNumberFormat="true" applyFont="true" applyBorder="true" applyAlignment="true">
      <alignment horizontal="right" vertical="top" wrapText="true"/>
    </xf>
    <xf numFmtId="166" fontId="149" fillId="3" borderId="119" xfId="45597" applyNumberFormat="true" applyFont="true" applyBorder="true" applyAlignment="true">
      <alignment horizontal="right" vertical="top" wrapText="true"/>
    </xf>
    <xf numFmtId="166" fontId="149" fillId="3" borderId="120" xfId="45598" applyNumberFormat="true" applyFont="true" applyBorder="true" applyAlignment="true">
      <alignment horizontal="right" vertical="top" wrapText="true"/>
    </xf>
    <xf numFmtId="0" fontId="150" fillId="3" borderId="57" xfId="45539" applyFont="true" applyBorder="true" applyAlignment="true">
      <alignment horizontal="right" vertical="top" wrapText="true"/>
    </xf>
    <xf numFmtId="0" fontId="150" fillId="3" borderId="57" xfId="45538" applyFont="true" applyBorder="true" applyAlignment="true">
      <alignment horizontal="right" vertical="top" wrapText="true"/>
    </xf>
    <xf numFmtId="0" fontId="150" fillId="3" borderId="57" xfId="45600" applyFont="true" applyBorder="true" applyAlignment="true">
      <alignment horizontal="right" vertical="top" wrapText="true"/>
    </xf>
    <xf numFmtId="166" fontId="149" fillId="3" borderId="121" xfId="45601" applyNumberFormat="true" applyFont="true" applyBorder="true" applyAlignment="true">
      <alignment horizontal="right" vertical="top" wrapText="true"/>
    </xf>
    <xf numFmtId="0" fontId="150" fillId="3" borderId="57" xfId="45603" applyFont="true" applyBorder="true" applyAlignment="true">
      <alignment horizontal="right" vertical="top" wrapText="true"/>
    </xf>
    <xf numFmtId="166" fontId="149" fillId="3" borderId="121" xfId="45604" applyNumberFormat="true" applyFont="true" applyBorder="true" applyAlignment="true">
      <alignment horizontal="right" vertical="top" wrapText="true"/>
    </xf>
    <xf numFmtId="0" fontId="150" fillId="3" borderId="57" xfId="45606" applyFont="true" applyBorder="true" applyAlignment="true">
      <alignment horizontal="right" vertical="top" wrapText="true"/>
    </xf>
    <xf numFmtId="166" fontId="149" fillId="3" borderId="121" xfId="45607" applyNumberFormat="true" applyFont="true" applyBorder="true" applyAlignment="true">
      <alignment horizontal="right" vertical="top" wrapText="true"/>
    </xf>
    <xf numFmtId="0" fontId="150" fillId="3" borderId="57" xfId="45847" applyFont="true" applyBorder="true" applyAlignment="true">
      <alignment horizontal="right" vertical="top" wrapText="true"/>
    </xf>
    <xf numFmtId="0" fontId="150" fillId="3" borderId="57" xfId="45851" applyFont="true" applyBorder="true" applyAlignment="true">
      <alignment horizontal="right" vertical="top" wrapText="true"/>
    </xf>
    <xf numFmtId="0" fontId="150" fillId="3" borderId="57" xfId="45854" applyFont="true" applyBorder="true" applyAlignment="true">
      <alignment horizontal="right" vertical="top" wrapText="true"/>
    </xf>
    <xf numFmtId="0" fontId="150" fillId="3" borderId="117" xfId="45861" applyFont="true" applyBorder="true" applyAlignment="true">
      <alignment horizontal="right" vertical="top" wrapText="true"/>
    </xf>
    <xf numFmtId="0" fontId="150" fillId="3" borderId="54" xfId="45862" applyFont="true" applyBorder="true" applyAlignment="true">
      <alignment horizontal="right" vertical="top" wrapText="true"/>
    </xf>
    <xf numFmtId="0" fontId="150" fillId="3" borderId="55" xfId="45863" applyFont="true" applyBorder="true" applyAlignment="true">
      <alignment horizontal="right" vertical="top" wrapText="true"/>
    </xf>
    <xf numFmtId="0" fontId="150" fillId="3" borderId="10" xfId="45827" applyFont="true" applyAlignment="true">
      <alignment horizontal="right" vertical="top" wrapText="true"/>
    </xf>
    <xf numFmtId="0" fontId="150" fillId="3" borderId="117" xfId="45872" applyFont="true" applyBorder="true" applyAlignment="true">
      <alignment horizontal="right" vertical="top" wrapText="true"/>
    </xf>
    <xf numFmtId="0" fontId="150" fillId="3" borderId="54" xfId="45873" applyFont="true" applyBorder="true" applyAlignment="true">
      <alignment horizontal="right" vertical="top" wrapText="true"/>
    </xf>
    <xf numFmtId="0" fontId="150" fillId="3" borderId="55" xfId="45874" applyFont="true" applyBorder="true" applyAlignment="true">
      <alignment horizontal="right" vertical="top" wrapText="true"/>
    </xf>
    <xf numFmtId="0" fontId="150" fillId="3" borderId="10" xfId="45828" applyFont="true" applyAlignment="true">
      <alignment horizontal="right" vertical="top" wrapText="true"/>
    </xf>
    <xf numFmtId="0" fontId="150" fillId="3" borderId="117" xfId="45883" applyFont="true" applyBorder="true" applyAlignment="true">
      <alignment horizontal="right" vertical="top" wrapText="true"/>
    </xf>
    <xf numFmtId="0" fontId="150" fillId="3" borderId="54" xfId="45884" applyFont="true" applyBorder="true" applyAlignment="true">
      <alignment horizontal="right" vertical="top" wrapText="true"/>
    </xf>
    <xf numFmtId="0" fontId="150" fillId="3" borderId="55" xfId="45885" applyFont="true" applyBorder="true" applyAlignment="true">
      <alignment horizontal="right" vertical="top" wrapText="true"/>
    </xf>
    <xf numFmtId="0" fontId="150" fillId="3" borderId="10" xfId="45829" applyFont="true" applyAlignment="true">
      <alignment horizontal="right" vertical="top" wrapText="true"/>
    </xf>
    <xf numFmtId="166" fontId="149" fillId="3" borderId="58" xfId="45834" applyNumberFormat="true" applyFont="true" applyBorder="true" applyAlignment="true">
      <alignment horizontal="right" vertical="top" wrapText="true"/>
    </xf>
    <xf numFmtId="166" fontId="149" fillId="3" borderId="58" xfId="45836" applyNumberFormat="true" applyFont="true" applyBorder="true" applyAlignment="true">
      <alignment horizontal="right" vertical="top" wrapText="true"/>
    </xf>
    <xf numFmtId="166" fontId="149" fillId="3" borderId="58" xfId="45838" applyNumberFormat="true" applyFont="true" applyBorder="true" applyAlignment="true">
      <alignment horizontal="right" vertical="top" wrapText="true"/>
    </xf>
    <xf numFmtId="166" fontId="149" fillId="3" borderId="59" xfId="45840" applyNumberFormat="true" applyFont="true" applyBorder="true" applyAlignment="true">
      <alignment horizontal="right" vertical="top" wrapText="true"/>
    </xf>
    <xf numFmtId="166" fontId="149" fillId="3" borderId="59" xfId="45842" applyNumberFormat="true" applyFont="true" applyBorder="true" applyAlignment="true">
      <alignment horizontal="right" vertical="top" wrapText="true"/>
    </xf>
    <xf numFmtId="166" fontId="149" fillId="3" borderId="59" xfId="45844" applyNumberFormat="true" applyFont="true" applyBorder="true" applyAlignment="true">
      <alignment horizontal="right" vertical="top" wrapText="true"/>
    </xf>
    <xf numFmtId="166" fontId="149" fillId="3" borderId="60" xfId="45846" applyNumberFormat="true" applyFont="true" applyBorder="true" applyAlignment="true">
      <alignment horizontal="right" vertical="top" wrapText="true"/>
    </xf>
    <xf numFmtId="167" fontId="149" fillId="3" borderId="59" xfId="45848" applyNumberFormat="true" applyFont="true" applyBorder="true" applyAlignment="true">
      <alignment horizontal="right" vertical="top" wrapText="true"/>
    </xf>
    <xf numFmtId="166" fontId="149" fillId="3" borderId="60" xfId="45850" applyNumberFormat="true" applyFont="true" applyBorder="true" applyAlignment="true">
      <alignment horizontal="right" vertical="top" wrapText="true"/>
    </xf>
    <xf numFmtId="166" fontId="149" fillId="3" borderId="60" xfId="45853" applyNumberFormat="true" applyFont="true" applyBorder="true" applyAlignment="true">
      <alignment horizontal="right" vertical="top" wrapText="true"/>
    </xf>
    <xf numFmtId="167" fontId="149" fillId="3" borderId="59" xfId="45855" applyNumberFormat="true" applyFont="true" applyBorder="true" applyAlignment="true">
      <alignment horizontal="right" vertical="top" wrapText="true"/>
    </xf>
    <xf numFmtId="167" fontId="149" fillId="3" borderId="59" xfId="45856" applyNumberFormat="true" applyFont="true" applyBorder="true" applyAlignment="true">
      <alignment horizontal="right" vertical="top" wrapText="true"/>
    </xf>
    <xf numFmtId="166" fontId="149" fillId="3" borderId="118" xfId="45865" applyNumberFormat="true" applyFont="true" applyBorder="true" applyAlignment="true">
      <alignment horizontal="right" vertical="top" wrapText="true"/>
    </xf>
    <xf numFmtId="166" fontId="149" fillId="3" borderId="119" xfId="45866" applyNumberFormat="true" applyFont="true" applyBorder="true" applyAlignment="true">
      <alignment horizontal="right" vertical="top" wrapText="true"/>
    </xf>
    <xf numFmtId="166" fontId="149" fillId="3" borderId="120" xfId="45867" applyNumberFormat="true" applyFont="true" applyBorder="true" applyAlignment="true">
      <alignment horizontal="right" vertical="top" wrapText="true"/>
    </xf>
    <xf numFmtId="0" fontId="150" fillId="3" borderId="57" xfId="45830" applyFont="true" applyBorder="true" applyAlignment="true">
      <alignment horizontal="right" vertical="top" wrapText="true"/>
    </xf>
    <xf numFmtId="166" fontId="149" fillId="3" borderId="118" xfId="45876" applyNumberFormat="true" applyFont="true" applyBorder="true" applyAlignment="true">
      <alignment horizontal="right" vertical="top" wrapText="true"/>
    </xf>
    <xf numFmtId="166" fontId="149" fillId="3" borderId="119" xfId="45877" applyNumberFormat="true" applyFont="true" applyBorder="true" applyAlignment="true">
      <alignment horizontal="right" vertical="top" wrapText="true"/>
    </xf>
    <xf numFmtId="166" fontId="149" fillId="3" borderId="120" xfId="45878" applyNumberFormat="true" applyFont="true" applyBorder="true" applyAlignment="true">
      <alignment horizontal="right" vertical="top" wrapText="true"/>
    </xf>
    <xf numFmtId="0" fontId="150" fillId="3" borderId="57" xfId="45831" applyFont="true" applyBorder="true" applyAlignment="true">
      <alignment horizontal="right" vertical="top" wrapText="true"/>
    </xf>
    <xf numFmtId="166" fontId="149" fillId="3" borderId="118" xfId="45887" applyNumberFormat="true" applyFont="true" applyBorder="true" applyAlignment="true">
      <alignment horizontal="right" vertical="top" wrapText="true"/>
    </xf>
    <xf numFmtId="166" fontId="149" fillId="3" borderId="119" xfId="45888" applyNumberFormat="true" applyFont="true" applyBorder="true" applyAlignment="true">
      <alignment horizontal="right" vertical="top" wrapText="true"/>
    </xf>
    <xf numFmtId="166" fontId="149" fillId="3" borderId="120" xfId="45889" applyNumberFormat="true" applyFont="true" applyBorder="true" applyAlignment="true">
      <alignment horizontal="right" vertical="top" wrapText="true"/>
    </xf>
    <xf numFmtId="0" fontId="150" fillId="3" borderId="57" xfId="45832" applyFont="true" applyBorder="true" applyAlignment="true">
      <alignment horizontal="right" vertical="top" wrapText="true"/>
    </xf>
    <xf numFmtId="0" fontId="150" fillId="3" borderId="57" xfId="45891" applyFont="true" applyBorder="true" applyAlignment="true">
      <alignment horizontal="right" vertical="top" wrapText="true"/>
    </xf>
    <xf numFmtId="166" fontId="149" fillId="3" borderId="121" xfId="45892" applyNumberFormat="true" applyFont="true" applyBorder="true" applyAlignment="true">
      <alignment horizontal="right" vertical="top" wrapText="true"/>
    </xf>
    <xf numFmtId="0" fontId="150" fillId="3" borderId="57" xfId="45894" applyFont="true" applyBorder="true" applyAlignment="true">
      <alignment horizontal="right" vertical="top" wrapText="true"/>
    </xf>
    <xf numFmtId="166" fontId="149" fillId="3" borderId="121" xfId="45895" applyNumberFormat="true" applyFont="true" applyBorder="true" applyAlignment="true">
      <alignment horizontal="right" vertical="top" wrapText="true"/>
    </xf>
    <xf numFmtId="0" fontId="150" fillId="3" borderId="57" xfId="45897" applyFont="true" applyBorder="true" applyAlignment="true">
      <alignment horizontal="right" vertical="top" wrapText="true"/>
    </xf>
    <xf numFmtId="166" fontId="149" fillId="3" borderId="121" xfId="45898" applyNumberFormat="true" applyFont="true" applyBorder="true" applyAlignment="true">
      <alignment horizontal="right" vertical="top" wrapText="true"/>
    </xf>
    <xf numFmtId="0" fontId="150" fillId="0" borderId="10" xfId="44961" applyFont="true" applyFill="true" applyBorder="true" applyAlignment="true">
      <alignment horizontal="left" vertical="top" wrapText="true"/>
    </xf>
    <xf numFmtId="0" fontId="150" fillId="0" borderId="10" xfId="44967" applyFont="true" applyFill="true" applyBorder="true" applyAlignment="true">
      <alignment horizontal="left" vertical="top" wrapText="true"/>
    </xf>
    <xf numFmtId="169" fontId="149" fillId="0" borderId="10" xfId="33366" applyNumberFormat="true" applyFont="true" applyFill="true" applyBorder="true" applyAlignment="true">
      <alignment horizontal="right" vertical="top"/>
    </xf>
    <xf numFmtId="0" fontId="150" fillId="0" borderId="10" xfId="44972" applyFont="true" applyFill="true" applyBorder="true" applyAlignment="true">
      <alignment horizontal="left" vertical="top" wrapText="true"/>
    </xf>
    <xf numFmtId="169" fontId="149" fillId="0" borderId="10" xfId="33369" applyNumberFormat="true" applyFont="true" applyFill="true" applyBorder="true" applyAlignment="true">
      <alignment horizontal="right" vertical="top"/>
    </xf>
    <xf numFmtId="0" fontId="154" fillId="0" borderId="10" xfId="19344" applyFont="true" applyFill="true" applyBorder="true" applyAlignment="true">
      <alignment horizontal="left" vertical="top"/>
    </xf>
    <xf numFmtId="170" fontId="154" fillId="0" borderId="10" xfId="19344" applyNumberFormat="true" applyFont="true" applyFill="true" applyBorder="true" applyAlignment="true">
      <alignment horizontal="right" vertical="top"/>
    </xf>
    <xf numFmtId="0" fontId="154" fillId="0" borderId="10" xfId="19344" applyFont="true" applyFill="true" applyBorder="true" applyAlignment="true">
      <alignment horizontal="left" wrapText="true"/>
    </xf>
    <xf numFmtId="0" fontId="154" fillId="0" borderId="10" xfId="19344" applyFont="true" applyFill="true" applyBorder="true" applyAlignment="true">
      <alignment horizontal="center" wrapText="true"/>
    </xf>
    <xf numFmtId="0" fontId="23" fillId="0" borderId="10" xfId="19344" applyFill="true" applyBorder="true" applyAlignment="true">
      <alignment horizontal="center" vertical="center" wrapText="true"/>
    </xf>
    <xf numFmtId="0" fontId="150" fillId="0" borderId="10" xfId="44960" applyFont="true" applyFill="true" applyBorder="true" applyAlignment="true">
      <alignment horizontal="left" vertical="top" wrapText="true"/>
    </xf>
    <xf numFmtId="0" fontId="150" fillId="0" borderId="10" xfId="44966" applyFont="true" applyFill="true" applyBorder="true" applyAlignment="true">
      <alignment horizontal="left" vertical="top" wrapText="true"/>
    </xf>
    <xf numFmtId="0" fontId="150" fillId="0" borderId="10" xfId="44971" applyFont="true" applyFill="true" applyBorder="true" applyAlignment="true">
      <alignment horizontal="left" vertical="top" wrapText="true"/>
    </xf>
    <xf numFmtId="0" fontId="150" fillId="0" borderId="10" xfId="45166" applyFont="true" applyFill="true" applyBorder="true" applyAlignment="true">
      <alignment horizontal="left" vertical="top" wrapText="true"/>
    </xf>
    <xf numFmtId="0" fontId="150" fillId="0" borderId="10" xfId="45172" applyFont="true" applyFill="true" applyBorder="true" applyAlignment="true">
      <alignment horizontal="left" vertical="top" wrapText="true"/>
    </xf>
    <xf numFmtId="169" fontId="149" fillId="0" borderId="10" xfId="36821" applyNumberFormat="true" applyFont="true" applyFill="true" applyBorder="true" applyAlignment="true">
      <alignment horizontal="right" vertical="top"/>
    </xf>
    <xf numFmtId="169" fontId="149" fillId="0" borderId="10" xfId="36822" applyNumberFormat="true" applyFont="true" applyFill="true" applyBorder="true" applyAlignment="true">
      <alignment horizontal="right" vertical="top"/>
    </xf>
    <xf numFmtId="169" fontId="149" fillId="0" borderId="10" xfId="36823" applyNumberFormat="true" applyFont="true" applyFill="true" applyBorder="true" applyAlignment="true">
      <alignment horizontal="right" vertical="top"/>
    </xf>
    <xf numFmtId="169" fontId="149" fillId="0" borderId="10" xfId="45173" applyNumberFormat="true" applyFont="true" applyFill="true" applyBorder="true" applyAlignment="true">
      <alignment horizontal="right" vertical="top"/>
    </xf>
    <xf numFmtId="0" fontId="150" fillId="0" borderId="10" xfId="45175" applyFont="true" applyFill="true" applyBorder="true" applyAlignment="true">
      <alignment horizontal="left" vertical="top" wrapText="true"/>
    </xf>
    <xf numFmtId="169" fontId="149" fillId="0" borderId="10" xfId="36826" applyNumberFormat="true" applyFont="true" applyFill="true" applyBorder="true" applyAlignment="true">
      <alignment horizontal="right" vertical="top"/>
    </xf>
    <xf numFmtId="169" fontId="149" fillId="0" borderId="10" xfId="36827" applyNumberFormat="true" applyFont="true" applyFill="true" applyBorder="true" applyAlignment="true">
      <alignment horizontal="right" vertical="top"/>
    </xf>
    <xf numFmtId="169" fontId="149" fillId="0" borderId="10" xfId="36828" applyNumberFormat="true" applyFont="true" applyFill="true" applyBorder="true" applyAlignment="true">
      <alignment horizontal="right" vertical="top"/>
    </xf>
    <xf numFmtId="169" fontId="149" fillId="0" borderId="10" xfId="45176" applyNumberFormat="true" applyFont="true" applyFill="true" applyBorder="true" applyAlignment="true">
      <alignment horizontal="right" vertical="top"/>
    </xf>
    <xf numFmtId="0" fontId="150" fillId="0" borderId="10" xfId="45165" applyFont="true" applyFill="true" applyBorder="true" applyAlignment="true">
      <alignment horizontal="left" vertical="top" wrapText="true"/>
    </xf>
    <xf numFmtId="0" fontId="150" fillId="0" borderId="10" xfId="45171" applyFont="true" applyFill="true" applyBorder="true" applyAlignment="true">
      <alignment horizontal="left" vertical="top" wrapText="true"/>
    </xf>
    <xf numFmtId="0" fontId="150" fillId="0" borderId="10" xfId="45174" applyFont="true" applyFill="true" applyBorder="true" applyAlignment="true">
      <alignment horizontal="left" vertical="top" wrapText="true"/>
    </xf>
    <xf numFmtId="0" fontId="150" fillId="0" borderId="10" xfId="45358" applyFont="true" applyFill="true" applyBorder="true" applyAlignment="true">
      <alignment horizontal="left" vertical="top" wrapText="true"/>
    </xf>
    <xf numFmtId="0" fontId="150" fillId="0" borderId="10" xfId="45364" applyFont="true" applyFill="true" applyBorder="true" applyAlignment="true">
      <alignment horizontal="left" vertical="top" wrapText="true"/>
    </xf>
    <xf numFmtId="0" fontId="150" fillId="0" borderId="10" xfId="45370" applyFont="true" applyFill="true" applyBorder="true" applyAlignment="true">
      <alignment horizontal="left" vertical="top" wrapText="true"/>
    </xf>
    <xf numFmtId="0" fontId="150" fillId="0" borderId="10" xfId="45357" applyFont="true" applyFill="true" applyBorder="true" applyAlignment="true">
      <alignment horizontal="left" vertical="top" wrapText="true"/>
    </xf>
    <xf numFmtId="0" fontId="150" fillId="0" borderId="10" xfId="45363" applyFont="true" applyFill="true" applyBorder="true" applyAlignment="true">
      <alignment horizontal="left" vertical="top" wrapText="true"/>
    </xf>
    <xf numFmtId="0" fontId="150" fillId="0" borderId="10" xfId="45369" applyFont="true" applyFill="true" applyBorder="true" applyAlignment="true">
      <alignment horizontal="left" vertical="top" wrapText="true"/>
    </xf>
    <xf numFmtId="0" fontId="150" fillId="0" borderId="10" xfId="45651" applyFont="true" applyFill="true" applyBorder="true" applyAlignment="true">
      <alignment horizontal="left" vertical="top" wrapText="true"/>
    </xf>
    <xf numFmtId="0" fontId="150" fillId="0" borderId="10" xfId="45657" applyFont="true" applyFill="true" applyBorder="true" applyAlignment="true">
      <alignment horizontal="left" vertical="top" wrapText="true"/>
    </xf>
    <xf numFmtId="169" fontId="149" fillId="0" borderId="10" xfId="45658" applyNumberFormat="true" applyFont="true" applyFill="true" applyBorder="true" applyAlignment="true">
      <alignment horizontal="right" vertical="top"/>
    </xf>
    <xf numFmtId="0" fontId="150" fillId="0" borderId="10" xfId="45663" applyFont="true" applyFill="true" applyBorder="true" applyAlignment="true">
      <alignment horizontal="left" vertical="top" wrapText="true"/>
    </xf>
    <xf numFmtId="169" fontId="149" fillId="0" borderId="10" xfId="45664" applyNumberFormat="true" applyFont="true" applyFill="true" applyBorder="true" applyAlignment="true">
      <alignment horizontal="right" vertical="top"/>
    </xf>
    <xf numFmtId="0" fontId="150" fillId="0" borderId="10" xfId="45650" applyFont="true" applyFill="true" applyBorder="true" applyAlignment="true">
      <alignment horizontal="left" vertical="top" wrapText="true"/>
    </xf>
    <xf numFmtId="0" fontId="150" fillId="0" borderId="10" xfId="45656" applyFont="true" applyFill="true" applyBorder="true" applyAlignment="true">
      <alignment horizontal="left" vertical="top" wrapText="true"/>
    </xf>
    <xf numFmtId="0" fontId="150" fillId="0" borderId="10" xfId="45662" applyFont="true" applyFill="true" applyBorder="true" applyAlignment="true">
      <alignment horizontal="left" vertical="top" wrapText="true"/>
    </xf>
    <xf numFmtId="0" fontId="23" fillId="15" borderId="10" xfId="19344" applyFill="true" applyBorder="true" applyAlignment="true">
      <alignment vertical="center" wrapText="true"/>
    </xf>
    <xf numFmtId="0" fontId="150" fillId="0" borderId="10" xfId="19382" applyFont="true" applyFill="true" applyBorder="true" applyAlignment="true">
      <alignment horizontal="left" vertical="center" wrapText="true"/>
    </xf>
    <xf numFmtId="0" fontId="150" fillId="0" borderId="10" xfId="19384" applyFont="true" applyFill="true" applyBorder="true" applyAlignment="true">
      <alignment horizontal="left" vertical="center"/>
    </xf>
    <xf numFmtId="0" fontId="23" fillId="0" borderId="10" xfId="19344" applyFill="true" applyBorder="true" applyAlignment="true">
      <alignment vertical="center"/>
    </xf>
    <xf numFmtId="0" fontId="179" fillId="27" borderId="3" xfId="19344" applyFont="true" applyFill="true" applyBorder="true" applyAlignment="true">
      <alignment horizontal="left" wrapText="true"/>
    </xf>
    <xf numFmtId="0" fontId="179" fillId="27" borderId="4" xfId="19344" applyFont="true" applyFill="true" applyBorder="true" applyAlignment="true">
      <alignment wrapText="true"/>
    </xf>
    <xf numFmtId="0" fontId="179" fillId="3" borderId="4" xfId="19344" applyFont="true" applyBorder="true"/>
    <xf numFmtId="0" fontId="179" fillId="27" borderId="3" xfId="19344" applyFont="true" applyFill="true" applyBorder="true" applyAlignment="true">
      <alignment wrapText="true"/>
    </xf>
    <xf numFmtId="0" fontId="179" fillId="27" borderId="5" xfId="19344" applyFont="true" applyFill="true" applyBorder="true" applyAlignment="true">
      <alignment wrapText="true"/>
    </xf>
    <xf numFmtId="0" fontId="179" fillId="27" borderId="6" xfId="19344" applyFont="true" applyFill="true" applyBorder="true" applyAlignment="true">
      <alignment wrapText="true"/>
    </xf>
    <xf numFmtId="0" fontId="154" fillId="27" borderId="10" xfId="19344" applyFont="true" applyFill="true" applyAlignment="true">
      <alignment horizontal="left" vertical="center"/>
    </xf>
    <xf numFmtId="170" fontId="154" fillId="27" borderId="10" xfId="19344" applyNumberFormat="true" applyFont="true" applyFill="true" applyAlignment="true">
      <alignment horizontal="right" vertical="center"/>
    </xf>
    <xf numFmtId="0" fontId="150" fillId="0" borderId="10" xfId="45024" applyFont="true" applyFill="true" applyBorder="true" applyAlignment="true">
      <alignment horizontal="left" vertical="center" wrapText="true"/>
    </xf>
    <xf numFmtId="0" fontId="150" fillId="15" borderId="10" xfId="19445" applyFont="true" applyFill="true" applyAlignment="true">
      <alignment horizontal="left" vertical="center" wrapText="true"/>
    </xf>
    <xf numFmtId="0" fontId="150" fillId="15" borderId="10" xfId="19446" applyFont="true" applyFill="true" applyAlignment="true">
      <alignment horizontal="left" vertical="center"/>
    </xf>
    <xf numFmtId="0" fontId="150" fillId="15" borderId="10" xfId="19451" applyFont="true" applyFill="true" applyAlignment="true">
      <alignment horizontal="center" vertical="center" wrapText="true"/>
    </xf>
    <xf numFmtId="0" fontId="150" fillId="15" borderId="10" xfId="19447" applyFont="true" applyFill="true" applyAlignment="true">
      <alignment horizontal="left" vertical="center" wrapText="true"/>
    </xf>
    <xf numFmtId="0" fontId="150" fillId="15" borderId="10" xfId="19448" applyFont="true" applyFill="true" applyAlignment="true">
      <alignment horizontal="left" vertical="center"/>
    </xf>
    <xf numFmtId="0" fontId="150" fillId="15" borderId="10" xfId="19452" applyFont="true" applyFill="true" applyAlignment="true">
      <alignment horizontal="center" vertical="center" wrapText="true"/>
    </xf>
    <xf numFmtId="0" fontId="150" fillId="15" borderId="10" xfId="19449" applyFont="true" applyFill="true" applyAlignment="true">
      <alignment horizontal="left" vertical="center" wrapText="true"/>
    </xf>
    <xf numFmtId="0" fontId="150" fillId="15" borderId="10" xfId="19450" applyFont="true" applyFill="true" applyAlignment="true">
      <alignment horizontal="left" vertical="center"/>
    </xf>
    <xf numFmtId="0" fontId="150" fillId="15" borderId="10" xfId="19453" applyFont="true" applyFill="true" applyAlignment="true">
      <alignment horizontal="center" vertical="center" wrapText="true"/>
    </xf>
    <xf numFmtId="0" fontId="150" fillId="15" borderId="10" xfId="19454" applyFont="true" applyFill="true" applyAlignment="true">
      <alignment horizontal="left" vertical="center" wrapText="true"/>
    </xf>
    <xf numFmtId="0" fontId="150" fillId="15" borderId="10" xfId="19457" applyFont="true" applyFill="true" applyAlignment="true">
      <alignment horizontal="left" vertical="center"/>
    </xf>
    <xf numFmtId="168" fontId="149" fillId="15" borderId="10" xfId="19461" applyNumberFormat="true" applyFont="true" applyFill="true" applyAlignment="true">
      <alignment horizontal="right" vertical="center" wrapText="true"/>
    </xf>
    <xf numFmtId="0" fontId="150" fillId="15" borderId="10" xfId="19455" applyFont="true" applyFill="true" applyAlignment="true">
      <alignment horizontal="left" vertical="center" wrapText="true"/>
    </xf>
    <xf numFmtId="0" fontId="150" fillId="15" borderId="10" xfId="19458" applyFont="true" applyFill="true" applyAlignment="true">
      <alignment horizontal="left" vertical="center"/>
    </xf>
    <xf numFmtId="168" fontId="149" fillId="15" borderId="10" xfId="19462" applyNumberFormat="true" applyFont="true" applyFill="true" applyAlignment="true">
      <alignment horizontal="right" vertical="center" wrapText="true"/>
    </xf>
    <xf numFmtId="0" fontId="150" fillId="15" borderId="10" xfId="19459" applyFont="true" applyFill="true" applyAlignment="true">
      <alignment horizontal="left" vertical="center"/>
    </xf>
    <xf numFmtId="0" fontId="150" fillId="15" borderId="10" xfId="19456" applyFont="true" applyFill="true" applyAlignment="true">
      <alignment horizontal="left" vertical="center" wrapText="true"/>
    </xf>
    <xf numFmtId="0" fontId="150" fillId="15" borderId="10" xfId="19460" applyFont="true" applyFill="true" applyAlignment="true">
      <alignment horizontal="left" vertical="center"/>
    </xf>
    <xf numFmtId="168" fontId="149" fillId="15" borderId="10" xfId="19463" applyNumberFormat="true" applyFont="true" applyFill="true" applyAlignment="true">
      <alignment horizontal="right" vertical="center" wrapText="true"/>
    </xf>
    <xf numFmtId="0" fontId="150" fillId="15" borderId="10" xfId="19467" applyFont="true" applyFill="true" applyAlignment="true">
      <alignment horizontal="left" vertical="center" wrapText="true"/>
    </xf>
    <xf numFmtId="0" fontId="150" fillId="15" borderId="10" xfId="19468" applyFont="true" applyFill="true" applyAlignment="true">
      <alignment horizontal="left" vertical="center"/>
    </xf>
    <xf numFmtId="0" fontId="150" fillId="15" borderId="10" xfId="19473" applyFont="true" applyFill="true" applyAlignment="true">
      <alignment horizontal="center" vertical="center" wrapText="true"/>
    </xf>
    <xf numFmtId="0" fontId="150" fillId="15" borderId="10" xfId="19474" applyFont="true" applyFill="true" applyAlignment="true">
      <alignment horizontal="center" vertical="center" wrapText="true"/>
    </xf>
    <xf numFmtId="0" fontId="150" fillId="15" borderId="10" xfId="19469" applyFont="true" applyFill="true" applyAlignment="true">
      <alignment horizontal="left" vertical="center" wrapText="true"/>
    </xf>
    <xf numFmtId="0" fontId="150" fillId="15" borderId="10" xfId="19470" applyFont="true" applyFill="true" applyAlignment="true">
      <alignment horizontal="left" vertical="center"/>
    </xf>
    <xf numFmtId="0" fontId="150" fillId="15" borderId="10" xfId="19475" applyFont="true" applyFill="true" applyAlignment="true">
      <alignment horizontal="center" vertical="center" wrapText="true"/>
    </xf>
    <xf numFmtId="0" fontId="150" fillId="15" borderId="10" xfId="19476" applyFont="true" applyFill="true" applyAlignment="true">
      <alignment horizontal="center" vertical="center" wrapText="true"/>
    </xf>
    <xf numFmtId="0" fontId="150" fillId="15" borderId="10" xfId="19471" applyFont="true" applyFill="true" applyAlignment="true">
      <alignment horizontal="left" vertical="center" wrapText="true"/>
    </xf>
    <xf numFmtId="0" fontId="150" fillId="15" borderId="10" xfId="19472" applyFont="true" applyFill="true" applyAlignment="true">
      <alignment horizontal="left" vertical="center"/>
    </xf>
    <xf numFmtId="0" fontId="150" fillId="15" borderId="10" xfId="19477" applyFont="true" applyFill="true" applyAlignment="true">
      <alignment horizontal="center" vertical="center" wrapText="true"/>
    </xf>
    <xf numFmtId="0" fontId="150" fillId="15" borderId="10" xfId="19478" applyFont="true" applyFill="true" applyAlignment="true">
      <alignment horizontal="center" vertical="center" wrapText="true"/>
    </xf>
    <xf numFmtId="0" fontId="150" fillId="15" borderId="10" xfId="19479" applyFont="true" applyFill="true" applyAlignment="true">
      <alignment horizontal="left" vertical="center" wrapText="true"/>
    </xf>
    <xf numFmtId="0" fontId="150" fillId="15" borderId="10" xfId="19482" applyFont="true" applyFill="true" applyAlignment="true">
      <alignment horizontal="left" vertical="center"/>
    </xf>
    <xf numFmtId="168" fontId="149" fillId="15" borderId="10" xfId="19485" applyNumberFormat="true" applyFont="true" applyFill="true" applyAlignment="true">
      <alignment horizontal="right" vertical="center" wrapText="true"/>
    </xf>
    <xf numFmtId="168" fontId="149" fillId="15" borderId="10" xfId="19486" applyNumberFormat="true" applyFont="true" applyFill="true" applyAlignment="true">
      <alignment horizontal="right" vertical="center" wrapText="true"/>
    </xf>
    <xf numFmtId="0" fontId="150" fillId="15" borderId="10" xfId="19480" applyFont="true" applyFill="true" applyAlignment="true">
      <alignment horizontal="left" vertical="center" wrapText="true"/>
    </xf>
    <xf numFmtId="0" fontId="150" fillId="15" borderId="10" xfId="19483" applyFont="true" applyFill="true" applyAlignment="true">
      <alignment horizontal="left" vertical="center"/>
    </xf>
    <xf numFmtId="168" fontId="149" fillId="15" borderId="10" xfId="19487" applyNumberFormat="true" applyFont="true" applyFill="true" applyAlignment="true">
      <alignment horizontal="right" vertical="center" wrapText="true"/>
    </xf>
    <xf numFmtId="168" fontId="149" fillId="15" borderId="10" xfId="19488" applyNumberFormat="true" applyFont="true" applyFill="true" applyAlignment="true">
      <alignment horizontal="right" vertical="center" wrapText="true"/>
    </xf>
    <xf numFmtId="0" fontId="150" fillId="15" borderId="10" xfId="19481" applyFont="true" applyFill="true" applyAlignment="true">
      <alignment horizontal="left" vertical="center" wrapText="true"/>
    </xf>
    <xf numFmtId="0" fontId="150" fillId="15" borderId="10" xfId="19484" applyFont="true" applyFill="true" applyAlignment="true">
      <alignment horizontal="left" vertical="center"/>
    </xf>
    <xf numFmtId="168" fontId="149" fillId="15" borderId="10" xfId="19489" applyNumberFormat="true" applyFont="true" applyFill="true" applyAlignment="true">
      <alignment horizontal="right" vertical="center" wrapText="true"/>
    </xf>
    <xf numFmtId="168" fontId="149" fillId="15" borderId="10" xfId="19490" applyNumberFormat="true" applyFont="true" applyFill="true" applyAlignment="true">
      <alignment horizontal="right" vertical="center" wrapText="true"/>
    </xf>
    <xf numFmtId="0" fontId="23" fillId="15" borderId="10" xfId="19344" applyFill="true" applyBorder="true" applyAlignment="true">
      <alignment vertical="center"/>
    </xf>
    <xf numFmtId="0" fontId="150" fillId="3" borderId="52" xfId="44936" applyFont="true" applyBorder="true" applyAlignment="true">
      <alignment horizontal="center" vertical="center" wrapText="true"/>
    </xf>
    <xf numFmtId="0" fontId="150" fillId="3" borderId="53" xfId="44937" applyFont="true" applyBorder="true" applyAlignment="true">
      <alignment horizontal="center" vertical="center" wrapText="true"/>
    </xf>
    <xf numFmtId="0" fontId="150" fillId="3" borderId="53" xfId="44938" applyFont="true" applyBorder="true" applyAlignment="true">
      <alignment horizontal="center" vertical="center" wrapText="true"/>
    </xf>
    <xf numFmtId="0" fontId="150" fillId="3" borderId="52" xfId="44957" applyFont="true" applyBorder="true" applyAlignment="true">
      <alignment horizontal="center" vertical="center" wrapText="true"/>
    </xf>
    <xf numFmtId="0" fontId="150" fillId="3" borderId="53" xfId="44958" applyFont="true" applyBorder="true" applyAlignment="true">
      <alignment horizontal="center" vertical="center" wrapText="true"/>
    </xf>
    <xf numFmtId="0" fontId="150" fillId="3" borderId="53" xfId="44959" applyFont="true" applyBorder="true" applyAlignment="true">
      <alignment horizontal="center" vertical="center" wrapText="true"/>
    </xf>
    <xf numFmtId="0" fontId="150" fillId="3" borderId="52" xfId="44982" applyFont="true" applyBorder="true" applyAlignment="true">
      <alignment horizontal="center" vertical="center" wrapText="true"/>
    </xf>
    <xf numFmtId="0" fontId="150" fillId="3" borderId="53" xfId="44983" applyFont="true" applyBorder="true" applyAlignment="true">
      <alignment horizontal="center" vertical="center" wrapText="true"/>
    </xf>
    <xf numFmtId="0" fontId="150" fillId="3" borderId="53" xfId="44984" applyFont="true" applyBorder="true" applyAlignment="true">
      <alignment horizontal="center" vertical="center" wrapText="true"/>
    </xf>
    <xf numFmtId="0" fontId="150" fillId="3" borderId="52" xfId="45012" applyFont="true" applyBorder="true" applyAlignment="true">
      <alignment horizontal="center" vertical="center" wrapText="true"/>
    </xf>
    <xf numFmtId="0" fontId="150" fillId="3" borderId="53" xfId="45013" applyFont="true" applyBorder="true" applyAlignment="true">
      <alignment horizontal="center" vertical="center" wrapText="true"/>
    </xf>
    <xf numFmtId="0" fontId="150" fillId="3" borderId="53" xfId="45014" applyFont="true" applyBorder="true" applyAlignment="true">
      <alignment horizontal="center" vertical="center" wrapText="true"/>
    </xf>
    <xf numFmtId="0" fontId="150" fillId="3" borderId="52" xfId="45033" applyFont="true" applyBorder="true" applyAlignment="true">
      <alignment horizontal="center" vertical="center" wrapText="true"/>
    </xf>
    <xf numFmtId="0" fontId="150" fillId="3" borderId="53" xfId="45034" applyFont="true" applyBorder="true" applyAlignment="true">
      <alignment horizontal="center" vertical="center" wrapText="true"/>
    </xf>
    <xf numFmtId="0" fontId="150" fillId="3" borderId="53" xfId="45035" applyFont="true" applyBorder="true" applyAlignment="true">
      <alignment horizontal="center" vertical="center" wrapText="true"/>
    </xf>
    <xf numFmtId="0" fontId="150" fillId="3" borderId="52" xfId="45072" applyFont="true" applyBorder="true" applyAlignment="true">
      <alignment horizontal="center" vertical="center" wrapText="true"/>
    </xf>
    <xf numFmtId="0" fontId="150" fillId="3" borderId="53" xfId="45073" applyFont="true" applyBorder="true" applyAlignment="true">
      <alignment horizontal="center" vertical="center" wrapText="true"/>
    </xf>
    <xf numFmtId="0" fontId="150" fillId="3" borderId="53" xfId="45074" applyFont="true" applyBorder="true" applyAlignment="true">
      <alignment horizontal="center" vertical="center" wrapText="true"/>
    </xf>
    <xf numFmtId="0" fontId="23" fillId="0" borderId="100" xfId="19344" applyFill="true" applyBorder="true" applyAlignment="true">
      <alignment vertical="center" wrapText="true"/>
    </xf>
    <xf numFmtId="0" fontId="23" fillId="3" borderId="100" xfId="19344" applyBorder="true" applyAlignment="true">
      <alignment vertical="center" wrapText="true"/>
    </xf>
    <xf numFmtId="0" fontId="23" fillId="15" borderId="100" xfId="19344" applyFill="true" applyBorder="true" applyAlignment="true">
      <alignment vertical="center" wrapText="true"/>
    </xf>
    <xf numFmtId="0" fontId="23" fillId="27" borderId="100" xfId="19344" applyFill="true" applyBorder="true" applyAlignment="true">
      <alignment vertical="center" wrapText="true"/>
    </xf>
    <xf numFmtId="0" fontId="23" fillId="27" borderId="105" xfId="19344" applyFill="true" applyBorder="true" applyAlignment="true">
      <alignment vertical="center" wrapText="true"/>
    </xf>
    <xf numFmtId="0" fontId="23" fillId="0" borderId="105" xfId="19344" applyFill="true" applyBorder="true" applyAlignment="true">
      <alignment vertical="center" wrapText="true"/>
    </xf>
    <xf numFmtId="0" fontId="154" fillId="33" borderId="100" xfId="19344" applyFont="true" applyFill="true" applyBorder="true" applyAlignment="true">
      <alignment horizontal="center" vertical="center" wrapText="true"/>
    </xf>
    <xf numFmtId="0" fontId="23" fillId="33" borderId="125" xfId="19344" applyFill="true" applyBorder="true" applyAlignment="true">
      <alignment horizontal="center" vertical="center"/>
    </xf>
    <xf numFmtId="0" fontId="154" fillId="33" borderId="125" xfId="19344" applyFont="true" applyFill="true" applyBorder="true" applyAlignment="true">
      <alignment horizontal="center" vertical="center" wrapText="true"/>
    </xf>
    <xf numFmtId="169" fontId="114" fillId="33" borderId="100" xfId="40237" applyNumberFormat="true" applyFont="true" applyFill="true" applyBorder="true" applyAlignment="true">
      <alignment horizontal="center" vertical="center"/>
    </xf>
    <xf numFmtId="169" fontId="114" fillId="33" borderId="125" xfId="40238" applyNumberFormat="true" applyFont="true" applyFill="true" applyBorder="true" applyAlignment="true">
      <alignment horizontal="center" vertical="center"/>
    </xf>
    <xf numFmtId="169" fontId="114" fillId="33" borderId="125" xfId="40240" applyNumberFormat="true" applyFont="true" applyFill="true" applyBorder="true" applyAlignment="true">
      <alignment horizontal="center" vertical="center"/>
    </xf>
    <xf numFmtId="169" fontId="114" fillId="33" borderId="100" xfId="40249" applyNumberFormat="true" applyFont="true" applyFill="true" applyBorder="true" applyAlignment="true">
      <alignment horizontal="center" vertical="center"/>
    </xf>
    <xf numFmtId="169" fontId="114" fillId="33" borderId="125" xfId="40250" applyNumberFormat="true" applyFont="true" applyFill="true" applyBorder="true" applyAlignment="true">
      <alignment horizontal="center" vertical="center"/>
    </xf>
    <xf numFmtId="169" fontId="114" fillId="33" borderId="125" xfId="40252" applyNumberFormat="true" applyFont="true" applyFill="true" applyBorder="true" applyAlignment="true">
      <alignment horizontal="center" vertical="center"/>
    </xf>
    <xf numFmtId="0" fontId="150" fillId="33" borderId="100" xfId="45026" applyFont="true" applyFill="true" applyBorder="true" applyAlignment="true">
      <alignment horizontal="center" vertical="center" wrapText="true"/>
    </xf>
    <xf numFmtId="0" fontId="150" fillId="33" borderId="125" xfId="45027" applyFont="true" applyFill="true" applyBorder="true" applyAlignment="true">
      <alignment horizontal="center" vertical="center" wrapText="true"/>
    </xf>
    <xf numFmtId="0" fontId="150" fillId="33" borderId="100" xfId="45032" applyFont="true" applyFill="true" applyBorder="true" applyAlignment="true">
      <alignment horizontal="center" vertical="center" wrapText="true"/>
    </xf>
    <xf numFmtId="0" fontId="150" fillId="33" borderId="125" xfId="45033" applyFont="true" applyFill="true" applyBorder="true" applyAlignment="true">
      <alignment horizontal="center" vertical="center" wrapText="true"/>
    </xf>
    <xf numFmtId="0" fontId="150" fillId="33" borderId="100" xfId="25757" applyFont="true" applyFill="true" applyBorder="true" applyAlignment="true">
      <alignment horizontal="center" vertical="center" wrapText="true"/>
    </xf>
    <xf numFmtId="0" fontId="150" fillId="33" borderId="125" xfId="25755" applyFont="true" applyFill="true" applyBorder="true" applyAlignment="true">
      <alignment horizontal="center" vertical="center" wrapText="true"/>
    </xf>
    <xf numFmtId="0" fontId="150" fillId="33" borderId="100" xfId="25752" applyFont="true" applyFill="true" applyBorder="true" applyAlignment="true">
      <alignment horizontal="center" vertical="center" wrapText="true"/>
    </xf>
    <xf numFmtId="0" fontId="150" fillId="33" borderId="125" xfId="25750" applyFont="true" applyFill="true" applyBorder="true" applyAlignment="true">
      <alignment horizontal="center" vertical="center" wrapText="true"/>
    </xf>
    <xf numFmtId="0" fontId="150" fillId="33" borderId="100" xfId="45065" applyFont="true" applyFill="true" applyBorder="true" applyAlignment="true">
      <alignment horizontal="center" vertical="center" wrapText="true"/>
    </xf>
    <xf numFmtId="0" fontId="150" fillId="33" borderId="125" xfId="45066" applyFont="true" applyFill="true" applyBorder="true" applyAlignment="true">
      <alignment horizontal="center" vertical="center" wrapText="true"/>
    </xf>
    <xf numFmtId="0" fontId="150" fillId="33" borderId="100" xfId="45071" applyFont="true" applyFill="true" applyBorder="true" applyAlignment="true">
      <alignment horizontal="center" vertical="center" wrapText="true"/>
    </xf>
    <xf numFmtId="0" fontId="150" fillId="33" borderId="125" xfId="45072" applyFont="true" applyFill="true" applyBorder="true" applyAlignment="true">
      <alignment horizontal="center" vertical="center" wrapText="true"/>
    </xf>
    <xf numFmtId="0" fontId="150" fillId="33" borderId="100" xfId="19411" applyFont="true" applyFill="true" applyBorder="true" applyAlignment="true">
      <alignment horizontal="center" vertical="center" wrapText="true"/>
    </xf>
    <xf numFmtId="0" fontId="150" fillId="33" borderId="125" xfId="19409" applyFont="true" applyFill="true" applyBorder="true" applyAlignment="true">
      <alignment horizontal="center" vertical="center" wrapText="true"/>
    </xf>
    <xf numFmtId="0" fontId="150" fillId="33" borderId="100" xfId="19413" applyFont="true" applyFill="true" applyBorder="true" applyAlignment="true">
      <alignment horizontal="center" vertical="center" wrapText="true"/>
    </xf>
    <xf numFmtId="0" fontId="150" fillId="33" borderId="125" xfId="19414" applyFont="true" applyFill="true" applyBorder="true" applyAlignment="true">
      <alignment horizontal="center" vertical="center" wrapText="true"/>
    </xf>
    <xf numFmtId="0" fontId="23" fillId="33" borderId="107" xfId="19344" applyFill="true" applyBorder="true" applyAlignment="true">
      <alignment horizontal="center" vertical="center"/>
    </xf>
    <xf numFmtId="0" fontId="154" fillId="33" borderId="107" xfId="19344" applyFont="true" applyFill="true" applyBorder="true" applyAlignment="true">
      <alignment horizontal="center" vertical="center" wrapText="true"/>
    </xf>
    <xf numFmtId="169" fontId="114" fillId="33" borderId="107" xfId="40239" applyNumberFormat="true" applyFont="true" applyFill="true" applyBorder="true" applyAlignment="true">
      <alignment horizontal="center" vertical="center"/>
    </xf>
    <xf numFmtId="169" fontId="114" fillId="33" borderId="107" xfId="40251" applyNumberFormat="true" applyFont="true" applyFill="true" applyBorder="true" applyAlignment="true">
      <alignment horizontal="center" vertical="center"/>
    </xf>
    <xf numFmtId="0" fontId="150" fillId="33" borderId="107" xfId="45028" applyFont="true" applyFill="true" applyBorder="true" applyAlignment="true">
      <alignment horizontal="center" vertical="center" wrapText="true"/>
    </xf>
    <xf numFmtId="0" fontId="150" fillId="33" borderId="107" xfId="45034" applyFont="true" applyFill="true" applyBorder="true" applyAlignment="true">
      <alignment horizontal="center" vertical="center" wrapText="true"/>
    </xf>
    <xf numFmtId="0" fontId="150" fillId="33" borderId="107" xfId="25756" applyFont="true" applyFill="true" applyBorder="true" applyAlignment="true">
      <alignment horizontal="center" vertical="center" wrapText="true"/>
    </xf>
    <xf numFmtId="0" fontId="150" fillId="33" borderId="107" xfId="25751" applyFont="true" applyFill="true" applyBorder="true" applyAlignment="true">
      <alignment horizontal="center" vertical="center" wrapText="true"/>
    </xf>
    <xf numFmtId="0" fontId="150" fillId="33" borderId="107" xfId="45067" applyFont="true" applyFill="true" applyBorder="true" applyAlignment="true">
      <alignment horizontal="center" vertical="center" wrapText="true"/>
    </xf>
    <xf numFmtId="0" fontId="150" fillId="33" borderId="107" xfId="45073" applyFont="true" applyFill="true" applyBorder="true" applyAlignment="true">
      <alignment horizontal="center" vertical="center" wrapText="true"/>
    </xf>
    <xf numFmtId="0" fontId="150" fillId="33" borderId="107" xfId="19410" applyFont="true" applyFill="true" applyBorder="true" applyAlignment="true">
      <alignment horizontal="center" vertical="center" wrapText="true"/>
    </xf>
    <xf numFmtId="0" fontId="150" fillId="33" borderId="107" xfId="19415" applyFont="true" applyFill="true" applyBorder="true" applyAlignment="true">
      <alignment horizontal="center" vertical="center" wrapText="true"/>
    </xf>
    <xf numFmtId="0" fontId="150" fillId="3" borderId="109" xfId="44936" applyFont="true" applyBorder="true" applyAlignment="true">
      <alignment horizontal="center" vertical="center" wrapText="true"/>
    </xf>
    <xf numFmtId="0" fontId="150" fillId="3" borderId="109" xfId="44957" applyFont="true" applyBorder="true" applyAlignment="true">
      <alignment horizontal="center" vertical="center" wrapText="true"/>
    </xf>
    <xf numFmtId="0" fontId="150" fillId="3" borderId="109" xfId="44982" applyFont="true" applyBorder="true" applyAlignment="true">
      <alignment horizontal="center" vertical="center" wrapText="true"/>
    </xf>
    <xf numFmtId="0" fontId="150" fillId="3" borderId="109" xfId="45012" applyFont="true" applyBorder="true" applyAlignment="true">
      <alignment horizontal="center" vertical="center" wrapText="true"/>
    </xf>
    <xf numFmtId="0" fontId="150" fillId="3" borderId="109" xfId="45033" applyFont="true" applyBorder="true" applyAlignment="true">
      <alignment horizontal="center" vertical="center" wrapText="true"/>
    </xf>
    <xf numFmtId="169" fontId="114" fillId="33" borderId="100" xfId="40238" applyNumberFormat="true" applyFont="true" applyFill="true" applyBorder="true" applyAlignment="true">
      <alignment horizontal="center" vertical="center"/>
    </xf>
    <xf numFmtId="169" fontId="114" fillId="33" borderId="100" xfId="40250" applyNumberFormat="true" applyFont="true" applyFill="true" applyBorder="true" applyAlignment="true">
      <alignment horizontal="center" vertical="center"/>
    </xf>
    <xf numFmtId="0" fontId="150" fillId="33" borderId="100" xfId="45028" applyFont="true" applyFill="true" applyBorder="true" applyAlignment="true">
      <alignment horizontal="center" vertical="center" wrapText="true"/>
    </xf>
    <xf numFmtId="0" fontId="150" fillId="33" borderId="100" xfId="45033" applyFont="true" applyFill="true" applyBorder="true" applyAlignment="true">
      <alignment horizontal="center" vertical="center" wrapText="true"/>
    </xf>
    <xf numFmtId="0" fontId="150" fillId="33" borderId="100" xfId="25756" applyFont="true" applyFill="true" applyBorder="true" applyAlignment="true">
      <alignment horizontal="center" vertical="center" wrapText="true"/>
    </xf>
    <xf numFmtId="0" fontId="150" fillId="33" borderId="100" xfId="25750" applyFont="true" applyFill="true" applyBorder="true" applyAlignment="true">
      <alignment horizontal="center" vertical="center" wrapText="true"/>
    </xf>
    <xf numFmtId="0" fontId="150" fillId="3" borderId="109" xfId="45072" applyFont="true" applyBorder="true" applyAlignment="true">
      <alignment horizontal="center" vertical="center" wrapText="true"/>
    </xf>
    <xf numFmtId="0" fontId="150" fillId="33" borderId="100" xfId="45067" applyFont="true" applyFill="true" applyBorder="true" applyAlignment="true">
      <alignment horizontal="center" vertical="center" wrapText="true"/>
    </xf>
    <xf numFmtId="0" fontId="150" fillId="33" borderId="100" xfId="45072" applyFont="true" applyFill="true" applyBorder="true" applyAlignment="true">
      <alignment horizontal="center" vertical="center" wrapText="true"/>
    </xf>
    <xf numFmtId="0" fontId="150" fillId="33" borderId="100" xfId="19410" applyFont="true" applyFill="true" applyBorder="true" applyAlignment="true">
      <alignment horizontal="center" vertical="center" wrapText="true"/>
    </xf>
    <xf numFmtId="0" fontId="150" fillId="33" borderId="100" xfId="19414" applyFont="true" applyFill="true" applyBorder="true" applyAlignment="true">
      <alignment horizontal="center" vertical="center" wrapText="true"/>
    </xf>
    <xf numFmtId="0" fontId="150" fillId="3" borderId="110" xfId="44936" applyFont="true" applyBorder="true" applyAlignment="true">
      <alignment horizontal="center" vertical="center" wrapText="true"/>
    </xf>
    <xf numFmtId="0" fontId="150" fillId="3" borderId="110" xfId="44957" applyFont="true" applyBorder="true" applyAlignment="true">
      <alignment horizontal="center" vertical="center" wrapText="true"/>
    </xf>
    <xf numFmtId="0" fontId="150" fillId="3" borderId="110" xfId="44982" applyFont="true" applyBorder="true" applyAlignment="true">
      <alignment horizontal="center" vertical="center" wrapText="true"/>
    </xf>
    <xf numFmtId="0" fontId="154" fillId="33" borderId="130" xfId="19344" applyFont="true" applyFill="true" applyBorder="true" applyAlignment="true">
      <alignment horizontal="center" vertical="center" wrapText="true"/>
    </xf>
    <xf numFmtId="0" fontId="150" fillId="3" borderId="110" xfId="45012" applyFont="true" applyBorder="true" applyAlignment="true">
      <alignment horizontal="center" vertical="center" wrapText="true"/>
    </xf>
    <xf numFmtId="0" fontId="150" fillId="3" borderId="110" xfId="45033" applyFont="true" applyBorder="true" applyAlignment="true">
      <alignment horizontal="center" vertical="center" wrapText="true"/>
    </xf>
    <xf numFmtId="169" fontId="114" fillId="33" borderId="130" xfId="40238" applyNumberFormat="true" applyFont="true" applyFill="true" applyBorder="true" applyAlignment="true">
      <alignment horizontal="center" vertical="center"/>
    </xf>
    <xf numFmtId="169" fontId="114" fillId="33" borderId="130" xfId="40250" applyNumberFormat="true" applyFont="true" applyFill="true" applyBorder="true" applyAlignment="true">
      <alignment horizontal="center" vertical="center"/>
    </xf>
    <xf numFmtId="0" fontId="150" fillId="33" borderId="130" xfId="45028" applyFont="true" applyFill="true" applyBorder="true" applyAlignment="true">
      <alignment horizontal="center" vertical="center" wrapText="true"/>
    </xf>
    <xf numFmtId="0" fontId="150" fillId="33" borderId="130" xfId="45033" applyFont="true" applyFill="true" applyBorder="true" applyAlignment="true">
      <alignment horizontal="center" vertical="center" wrapText="true"/>
    </xf>
    <xf numFmtId="0" fontId="150" fillId="33" borderId="130" xfId="25756" applyFont="true" applyFill="true" applyBorder="true" applyAlignment="true">
      <alignment horizontal="center" vertical="center" wrapText="true"/>
    </xf>
    <xf numFmtId="0" fontId="150" fillId="33" borderId="130" xfId="25750" applyFont="true" applyFill="true" applyBorder="true" applyAlignment="true">
      <alignment horizontal="center" vertical="center" wrapText="true"/>
    </xf>
    <xf numFmtId="0" fontId="150" fillId="3" borderId="110" xfId="45072" applyFont="true" applyBorder="true" applyAlignment="true">
      <alignment horizontal="center" vertical="center" wrapText="true"/>
    </xf>
    <xf numFmtId="0" fontId="150" fillId="33" borderId="130" xfId="45067" applyFont="true" applyFill="true" applyBorder="true" applyAlignment="true">
      <alignment horizontal="center" vertical="center" wrapText="true"/>
    </xf>
    <xf numFmtId="0" fontId="150" fillId="33" borderId="130" xfId="45072" applyFont="true" applyFill="true" applyBorder="true" applyAlignment="true">
      <alignment horizontal="center" vertical="center" wrapText="true"/>
    </xf>
    <xf numFmtId="0" fontId="150" fillId="33" borderId="130" xfId="19410" applyFont="true" applyFill="true" applyBorder="true" applyAlignment="true">
      <alignment horizontal="center" vertical="center" wrapText="true"/>
    </xf>
    <xf numFmtId="0" fontId="150" fillId="33" borderId="130" xfId="19414" applyFont="true" applyFill="true" applyBorder="true" applyAlignment="true">
      <alignment horizontal="center" vertical="center" wrapText="true"/>
    </xf>
    <xf numFmtId="0" fontId="23" fillId="33" borderId="126" xfId="19344" applyFill="true" applyBorder="true" applyAlignment="true">
      <alignment horizontal="center" vertical="center"/>
    </xf>
    <xf numFmtId="0" fontId="154" fillId="33" borderId="126" xfId="19344" applyFont="true" applyFill="true" applyBorder="true" applyAlignment="true">
      <alignment horizontal="center" vertical="center" wrapText="true"/>
    </xf>
    <xf numFmtId="0" fontId="150" fillId="3" borderId="96" xfId="44937" applyFont="true" applyBorder="true" applyAlignment="true">
      <alignment horizontal="center" vertical="center" wrapText="true"/>
    </xf>
    <xf numFmtId="0" fontId="150" fillId="3" borderId="96" xfId="44958" applyFont="true" applyBorder="true" applyAlignment="true">
      <alignment horizontal="center" vertical="center" wrapText="true"/>
    </xf>
    <xf numFmtId="0" fontId="150" fillId="3" borderId="96" xfId="44983" applyFont="true" applyBorder="true" applyAlignment="true">
      <alignment horizontal="center" vertical="center" wrapText="true"/>
    </xf>
    <xf numFmtId="169" fontId="114" fillId="33" borderId="126" xfId="40239" applyNumberFormat="true" applyFont="true" applyFill="true" applyBorder="true" applyAlignment="true">
      <alignment horizontal="center" vertical="center"/>
    </xf>
    <xf numFmtId="169" fontId="114" fillId="33" borderId="126" xfId="40251" applyNumberFormat="true" applyFont="true" applyFill="true" applyBorder="true" applyAlignment="true">
      <alignment horizontal="center" vertical="center"/>
    </xf>
    <xf numFmtId="0" fontId="150" fillId="33" borderId="126" xfId="45028" applyFont="true" applyFill="true" applyBorder="true" applyAlignment="true">
      <alignment horizontal="center" vertical="center" wrapText="true"/>
    </xf>
    <xf numFmtId="0" fontId="150" fillId="33" borderId="126" xfId="45034" applyFont="true" applyFill="true" applyBorder="true" applyAlignment="true">
      <alignment horizontal="center" vertical="center" wrapText="true"/>
    </xf>
    <xf numFmtId="0" fontId="150" fillId="33" borderId="126" xfId="25756" applyFont="true" applyFill="true" applyBorder="true" applyAlignment="true">
      <alignment horizontal="center" vertical="center" wrapText="true"/>
    </xf>
    <xf numFmtId="0" fontId="150" fillId="33" borderId="126" xfId="25751" applyFont="true" applyFill="true" applyBorder="true" applyAlignment="true">
      <alignment horizontal="center" vertical="center" wrapText="true"/>
    </xf>
    <xf numFmtId="0" fontId="150" fillId="3" borderId="96" xfId="45013" applyFont="true" applyBorder="true" applyAlignment="true">
      <alignment horizontal="center" vertical="center" wrapText="true"/>
    </xf>
    <xf numFmtId="0" fontId="150" fillId="3" borderId="96" xfId="45034" applyFont="true" applyBorder="true" applyAlignment="true">
      <alignment horizontal="center" vertical="center" wrapText="true"/>
    </xf>
    <xf numFmtId="0" fontId="150" fillId="33" borderId="126" xfId="45067" applyFont="true" applyFill="true" applyBorder="true" applyAlignment="true">
      <alignment horizontal="center" vertical="center" wrapText="true"/>
    </xf>
    <xf numFmtId="0" fontId="150" fillId="33" borderId="126" xfId="45073" applyFont="true" applyFill="true" applyBorder="true" applyAlignment="true">
      <alignment horizontal="center" vertical="center" wrapText="true"/>
    </xf>
    <xf numFmtId="0" fontId="150" fillId="33" borderId="126" xfId="19410" applyFont="true" applyFill="true" applyBorder="true" applyAlignment="true">
      <alignment horizontal="center" vertical="center" wrapText="true"/>
    </xf>
    <xf numFmtId="0" fontId="150" fillId="33" borderId="126" xfId="19415" applyFont="true" applyFill="true" applyBorder="true" applyAlignment="true">
      <alignment horizontal="center" vertical="center" wrapText="true"/>
    </xf>
    <xf numFmtId="0" fontId="150" fillId="3" borderId="96" xfId="45073" applyFont="true" applyBorder="true" applyAlignment="true">
      <alignment horizontal="center" vertical="center" wrapText="true"/>
    </xf>
    <xf numFmtId="0" fontId="150" fillId="0" borderId="100" xfId="44991" applyFont="true" applyFill="true" applyBorder="true" applyAlignment="true">
      <alignment horizontal="left" vertical="center" wrapText="true"/>
    </xf>
    <xf numFmtId="0" fontId="150" fillId="0" borderId="100" xfId="44997" applyFont="true" applyFill="true" applyBorder="true" applyAlignment="true">
      <alignment horizontal="left" vertical="center" wrapText="true"/>
    </xf>
    <xf numFmtId="0" fontId="150" fillId="0" borderId="100" xfId="19355" applyFont="true" applyFill="true" applyBorder="true" applyAlignment="true">
      <alignment horizontal="left" vertical="center" wrapText="true"/>
    </xf>
    <xf numFmtId="0" fontId="150" fillId="0" borderId="100" xfId="19357" applyFont="true" applyFill="true" applyBorder="true" applyAlignment="true">
      <alignment horizontal="left" vertical="center" wrapText="true"/>
    </xf>
    <xf numFmtId="0" fontId="154" fillId="0" borderId="100" xfId="19344" applyFont="true" applyFill="true" applyBorder="true" applyAlignment="true">
      <alignment horizontal="left" vertical="center" wrapText="true"/>
    </xf>
    <xf numFmtId="0" fontId="150" fillId="0" borderId="100" xfId="45036" applyFont="true" applyFill="true" applyBorder="true" applyAlignment="true">
      <alignment horizontal="left" vertical="center" wrapText="true"/>
    </xf>
    <xf numFmtId="0" fontId="150" fillId="0" borderId="100" xfId="45039" applyFont="true" applyFill="true" applyBorder="true" applyAlignment="true">
      <alignment horizontal="left" vertical="center" wrapText="true"/>
    </xf>
    <xf numFmtId="0" fontId="150" fillId="0" borderId="100" xfId="45045" applyFont="true" applyFill="true" applyBorder="true" applyAlignment="true">
      <alignment horizontal="left" vertical="center" wrapText="true"/>
    </xf>
    <xf numFmtId="0" fontId="150" fillId="0" borderId="100" xfId="25759" applyFont="true" applyFill="true" applyBorder="true" applyAlignment="true">
      <alignment horizontal="left" vertical="center" wrapText="true"/>
    </xf>
    <xf numFmtId="0" fontId="150" fillId="0" borderId="100" xfId="25754" applyFont="true" applyFill="true" applyBorder="true" applyAlignment="true">
      <alignment horizontal="left" vertical="center" wrapText="true"/>
    </xf>
    <xf numFmtId="0" fontId="150" fillId="15" borderId="100" xfId="19381" applyFont="true" applyFill="true" applyBorder="true" applyAlignment="true">
      <alignment horizontal="left" vertical="center" wrapText="true"/>
    </xf>
    <xf numFmtId="0" fontId="150" fillId="15" borderId="100" xfId="19382" applyFont="true" applyFill="true" applyBorder="true" applyAlignment="true">
      <alignment horizontal="left" vertical="center" wrapText="true"/>
    </xf>
    <xf numFmtId="0" fontId="150" fillId="15" borderId="100" xfId="19385" applyFont="true" applyFill="true" applyBorder="true" applyAlignment="true">
      <alignment horizontal="left" vertical="center" wrapText="true"/>
    </xf>
    <xf numFmtId="0" fontId="23" fillId="15" borderId="100" xfId="19344" applyFill="true" applyBorder="true" applyAlignment="true">
      <alignment horizontal="center" vertical="center" wrapText="true"/>
    </xf>
    <xf numFmtId="0" fontId="150" fillId="0" borderId="100" xfId="45063" applyFont="true" applyFill="true" applyBorder="true" applyAlignment="true">
      <alignment horizontal="left" vertical="center" wrapText="true"/>
    </xf>
    <xf numFmtId="0" fontId="150" fillId="0" borderId="100" xfId="45069" applyFont="true" applyFill="true" applyBorder="true" applyAlignment="true">
      <alignment horizontal="left" vertical="center" wrapText="true"/>
    </xf>
    <xf numFmtId="0" fontId="150" fillId="0" borderId="100" xfId="45075" applyFont="true" applyFill="true" applyBorder="true" applyAlignment="true">
      <alignment horizontal="left" vertical="center" wrapText="true"/>
    </xf>
    <xf numFmtId="0" fontId="150" fillId="0" borderId="100" xfId="45081" applyFont="true" applyFill="true" applyBorder="true" applyAlignment="true">
      <alignment horizontal="left" vertical="center" wrapText="true"/>
    </xf>
    <xf numFmtId="0" fontId="150" fillId="0" borderId="100" xfId="45087" applyFont="true" applyFill="true" applyBorder="true" applyAlignment="true">
      <alignment horizontal="left" vertical="center" wrapText="true"/>
    </xf>
    <xf numFmtId="0" fontId="150" fillId="0" borderId="100" xfId="19405" applyFont="true" applyFill="true" applyBorder="true" applyAlignment="true">
      <alignment horizontal="left" vertical="center" wrapText="true"/>
    </xf>
    <xf numFmtId="0" fontId="150" fillId="0" borderId="100" xfId="19407" applyFont="true" applyFill="true" applyBorder="true" applyAlignment="true">
      <alignment horizontal="left" vertical="center" wrapText="true"/>
    </xf>
    <xf numFmtId="0" fontId="150" fillId="0" borderId="100" xfId="19417" applyFont="true" applyFill="true" applyBorder="true" applyAlignment="true">
      <alignment horizontal="left" vertical="center" wrapText="true"/>
    </xf>
    <xf numFmtId="0" fontId="150" fillId="0" borderId="100" xfId="19418" applyFont="true" applyFill="true" applyBorder="true" applyAlignment="true">
      <alignment horizontal="left" vertical="center" wrapText="true"/>
    </xf>
    <xf numFmtId="0" fontId="150" fillId="0" borderId="100" xfId="19421" applyFont="true" applyFill="true" applyBorder="true" applyAlignment="true">
      <alignment horizontal="left" vertical="center" wrapText="true"/>
    </xf>
    <xf numFmtId="0" fontId="150" fillId="0" borderId="102" xfId="45030" applyFont="true" applyFill="true" applyBorder="true" applyAlignment="true">
      <alignment horizontal="left" vertical="center" wrapText="true"/>
    </xf>
    <xf numFmtId="0" fontId="150" fillId="0" borderId="102" xfId="19418" applyFont="true" applyFill="true" applyBorder="true" applyAlignment="true">
      <alignment horizontal="left" vertical="center" wrapText="true"/>
    </xf>
    <xf numFmtId="0" fontId="154" fillId="0" borderId="105" xfId="19344" applyFont="true" applyFill="true" applyBorder="true" applyAlignment="true">
      <alignment horizontal="left" vertical="center" wrapText="true"/>
    </xf>
    <xf numFmtId="0" fontId="23" fillId="3" borderId="105" xfId="19344" applyBorder="true" applyAlignment="true">
      <alignment vertical="center" wrapText="true"/>
    </xf>
    <xf numFmtId="0" fontId="150" fillId="0" borderId="107" xfId="19356" applyFont="true" applyFill="true" applyBorder="true" applyAlignment="true">
      <alignment horizontal="left" vertical="center"/>
    </xf>
    <xf numFmtId="0" fontId="150" fillId="0" borderId="107" xfId="19358" applyFont="true" applyFill="true" applyBorder="true" applyAlignment="true">
      <alignment horizontal="left" vertical="center"/>
    </xf>
    <xf numFmtId="0" fontId="23" fillId="0" borderId="107" xfId="19344" applyFill="true" applyBorder="true" applyAlignment="true">
      <alignment vertical="center"/>
    </xf>
    <xf numFmtId="0" fontId="23" fillId="0" borderId="107" xfId="19344" applyFill="true" applyBorder="true" applyAlignment="true">
      <alignment horizontal="center" vertical="center"/>
    </xf>
    <xf numFmtId="0" fontId="154" fillId="0" borderId="107" xfId="19344" applyFont="true" applyFill="true" applyBorder="true" applyAlignment="true">
      <alignment horizontal="left" vertical="center"/>
    </xf>
    <xf numFmtId="0" fontId="154" fillId="0" borderId="108" xfId="19344" applyFont="true" applyFill="true" applyBorder="true" applyAlignment="true">
      <alignment horizontal="left" vertical="center"/>
    </xf>
    <xf numFmtId="0" fontId="150" fillId="0" borderId="107" xfId="25758" applyFont="true" applyFill="true" applyBorder="true" applyAlignment="true">
      <alignment horizontal="left" vertical="center"/>
    </xf>
    <xf numFmtId="0" fontId="150" fillId="0" borderId="107" xfId="25753" applyFont="true" applyFill="true" applyBorder="true" applyAlignment="true">
      <alignment horizontal="left" vertical="center"/>
    </xf>
    <xf numFmtId="0" fontId="150" fillId="15" borderId="107" xfId="19383" applyFont="true" applyFill="true" applyBorder="true" applyAlignment="true">
      <alignment horizontal="left" vertical="center"/>
    </xf>
    <xf numFmtId="0" fontId="150" fillId="15" borderId="107" xfId="19384" applyFont="true" applyFill="true" applyBorder="true" applyAlignment="true">
      <alignment horizontal="left" vertical="center"/>
    </xf>
    <xf numFmtId="0" fontId="150" fillId="15" borderId="107" xfId="19386" applyFont="true" applyFill="true" applyBorder="true" applyAlignment="true">
      <alignment horizontal="left" vertical="center"/>
    </xf>
    <xf numFmtId="0" fontId="23" fillId="15" borderId="107" xfId="19344" applyFill="true" applyBorder="true" applyAlignment="true">
      <alignment vertical="center"/>
    </xf>
    <xf numFmtId="0" fontId="23" fillId="27" borderId="107" xfId="19344" applyFill="true" applyBorder="true" applyAlignment="true">
      <alignment vertical="center"/>
    </xf>
    <xf numFmtId="0" fontId="154" fillId="15" borderId="107" xfId="19344" applyFont="true" applyFill="true" applyBorder="true" applyAlignment="true">
      <alignment horizontal="left" vertical="center"/>
    </xf>
    <xf numFmtId="0" fontId="23" fillId="27" borderId="108" xfId="19344" applyFill="true" applyBorder="true" applyAlignment="true">
      <alignment vertical="center"/>
    </xf>
    <xf numFmtId="0" fontId="150" fillId="0" borderId="106" xfId="19420" applyFont="true" applyFill="true" applyBorder="true" applyAlignment="true">
      <alignment horizontal="left" vertical="center"/>
    </xf>
    <xf numFmtId="0" fontId="150" fillId="0" borderId="107" xfId="19406" applyFont="true" applyFill="true" applyBorder="true" applyAlignment="true">
      <alignment horizontal="left" vertical="center"/>
    </xf>
    <xf numFmtId="0" fontId="150" fillId="0" borderId="107" xfId="19408" applyFont="true" applyFill="true" applyBorder="true" applyAlignment="true">
      <alignment horizontal="left" vertical="center"/>
    </xf>
    <xf numFmtId="0" fontId="150" fillId="0" borderId="107" xfId="19419" applyFont="true" applyFill="true" applyBorder="true" applyAlignment="true">
      <alignment horizontal="left" vertical="center"/>
    </xf>
    <xf numFmtId="0" fontId="150" fillId="0" borderId="107" xfId="19420" applyFont="true" applyFill="true" applyBorder="true" applyAlignment="true">
      <alignment horizontal="left" vertical="center"/>
    </xf>
    <xf numFmtId="0" fontId="150" fillId="0" borderId="107" xfId="19429" applyFont="true" applyFill="true" applyBorder="true" applyAlignment="true">
      <alignment horizontal="left" vertical="center"/>
    </xf>
    <xf numFmtId="0" fontId="150" fillId="0" borderId="107" xfId="19422" applyFont="true" applyFill="true" applyBorder="true" applyAlignment="true">
      <alignment horizontal="left" vertical="center"/>
    </xf>
    <xf numFmtId="0" fontId="23" fillId="0" borderId="108" xfId="19344" applyFill="true" applyBorder="true" applyAlignment="true">
      <alignment vertical="center"/>
    </xf>
    <xf numFmtId="169" fontId="149" fillId="33" borderId="102" xfId="44941" applyNumberFormat="true" applyFont="true" applyFill="true" applyBorder="true" applyAlignment="true">
      <alignment horizontal="center" vertical="center"/>
    </xf>
    <xf numFmtId="169" fontId="149" fillId="33" borderId="123" xfId="44941" applyNumberFormat="true" applyFont="true" applyFill="true" applyBorder="true" applyAlignment="true">
      <alignment horizontal="center" vertical="center"/>
    </xf>
    <xf numFmtId="169" fontId="149" fillId="33" borderId="124" xfId="44941" applyNumberFormat="true" applyFont="true" applyFill="true" applyBorder="true" applyAlignment="true">
      <alignment horizontal="center" vertical="center"/>
    </xf>
    <xf numFmtId="169" fontId="149" fillId="33" borderId="129" xfId="44941" applyNumberFormat="true" applyFont="true" applyFill="true" applyBorder="true" applyAlignment="true">
      <alignment horizontal="center" vertical="center"/>
    </xf>
    <xf numFmtId="169" fontId="149" fillId="33" borderId="106" xfId="44941" applyNumberFormat="true" applyFont="true" applyFill="true" applyBorder="true" applyAlignment="true">
      <alignment horizontal="center" vertical="center"/>
    </xf>
    <xf numFmtId="169" fontId="149" fillId="33" borderId="100" xfId="44944" applyNumberFormat="true" applyFont="true" applyFill="true" applyBorder="true" applyAlignment="true">
      <alignment horizontal="center" vertical="center"/>
    </xf>
    <xf numFmtId="169" fontId="149" fillId="33" borderId="125" xfId="44944" applyNumberFormat="true" applyFont="true" applyFill="true" applyBorder="true" applyAlignment="true">
      <alignment horizontal="center" vertical="center"/>
    </xf>
    <xf numFmtId="169" fontId="149" fillId="33" borderId="126" xfId="44944" applyNumberFormat="true" applyFont="true" applyFill="true" applyBorder="true" applyAlignment="true">
      <alignment horizontal="center" vertical="center"/>
    </xf>
    <xf numFmtId="169" fontId="149" fillId="33" borderId="130" xfId="44944" applyNumberFormat="true" applyFont="true" applyFill="true" applyBorder="true" applyAlignment="true">
      <alignment horizontal="center" vertical="center"/>
    </xf>
    <xf numFmtId="169" fontId="149" fillId="33" borderId="107" xfId="44944" applyNumberFormat="true" applyFont="true" applyFill="true" applyBorder="true" applyAlignment="true">
      <alignment horizontal="center" vertical="center"/>
    </xf>
    <xf numFmtId="169" fontId="149" fillId="33" borderId="102" xfId="33366" applyNumberFormat="true" applyFont="true" applyFill="true" applyBorder="true" applyAlignment="true">
      <alignment horizontal="center" vertical="center"/>
    </xf>
    <xf numFmtId="169" fontId="149" fillId="33" borderId="123" xfId="44968" applyNumberFormat="true" applyFont="true" applyFill="true" applyBorder="true" applyAlignment="true">
      <alignment horizontal="center" vertical="center"/>
    </xf>
    <xf numFmtId="169" fontId="149" fillId="33" borderId="124" xfId="44969" applyNumberFormat="true" applyFont="true" applyFill="true" applyBorder="true" applyAlignment="true">
      <alignment horizontal="center" vertical="center"/>
    </xf>
    <xf numFmtId="169" fontId="149" fillId="33" borderId="129" xfId="44968" applyNumberFormat="true" applyFont="true" applyFill="true" applyBorder="true" applyAlignment="true">
      <alignment horizontal="center" vertical="center"/>
    </xf>
    <xf numFmtId="169" fontId="149" fillId="33" borderId="106" xfId="44969" applyNumberFormat="true" applyFont="true" applyFill="true" applyBorder="true" applyAlignment="true">
      <alignment horizontal="center" vertical="center"/>
    </xf>
    <xf numFmtId="169" fontId="149" fillId="33" borderId="102" xfId="44968" applyNumberFormat="true" applyFont="true" applyFill="true" applyBorder="true" applyAlignment="true">
      <alignment horizontal="center" vertical="center"/>
    </xf>
    <xf numFmtId="169" fontId="149" fillId="33" borderId="100" xfId="33366" applyNumberFormat="true" applyFont="true" applyFill="true" applyBorder="true" applyAlignment="true">
      <alignment horizontal="center" vertical="center"/>
    </xf>
    <xf numFmtId="169" fontId="149" fillId="33" borderId="125" xfId="44968" applyNumberFormat="true" applyFont="true" applyFill="true" applyBorder="true" applyAlignment="true">
      <alignment horizontal="center" vertical="center"/>
    </xf>
    <xf numFmtId="169" fontId="149" fillId="33" borderId="126" xfId="44969" applyNumberFormat="true" applyFont="true" applyFill="true" applyBorder="true" applyAlignment="true">
      <alignment horizontal="center" vertical="center"/>
    </xf>
    <xf numFmtId="169" fontId="149" fillId="33" borderId="130" xfId="44968" applyNumberFormat="true" applyFont="true" applyFill="true" applyBorder="true" applyAlignment="true">
      <alignment horizontal="center" vertical="center"/>
    </xf>
    <xf numFmtId="169" fontId="149" fillId="33" borderId="107" xfId="44969" applyNumberFormat="true" applyFont="true" applyFill="true" applyBorder="true" applyAlignment="true">
      <alignment horizontal="center" vertical="center"/>
    </xf>
    <xf numFmtId="169" fontId="149" fillId="33" borderId="100" xfId="44968" applyNumberFormat="true" applyFont="true" applyFill="true" applyBorder="true" applyAlignment="true">
      <alignment horizontal="center" vertical="center"/>
    </xf>
    <xf numFmtId="0" fontId="23" fillId="33" borderId="125" xfId="19344" applyFill="true" applyBorder="true" applyAlignment="true">
      <alignment horizontal="center" vertical="center" wrapText="true"/>
    </xf>
    <xf numFmtId="0" fontId="23" fillId="33" borderId="126" xfId="19344" applyFill="true" applyBorder="true" applyAlignment="true">
      <alignment horizontal="center" vertical="center" wrapText="true"/>
    </xf>
    <xf numFmtId="169" fontId="149" fillId="33" borderId="100" xfId="44962" applyNumberFormat="true" applyFont="true" applyFill="true" applyBorder="true" applyAlignment="true">
      <alignment horizontal="center" vertical="center"/>
    </xf>
    <xf numFmtId="169" fontId="149" fillId="33" borderId="125" xfId="44963" applyNumberFormat="true" applyFont="true" applyFill="true" applyBorder="true" applyAlignment="true">
      <alignment horizontal="center" vertical="center"/>
    </xf>
    <xf numFmtId="169" fontId="149" fillId="33" borderId="126" xfId="44964" applyNumberFormat="true" applyFont="true" applyFill="true" applyBorder="true" applyAlignment="true">
      <alignment horizontal="center" vertical="center"/>
    </xf>
    <xf numFmtId="169" fontId="149" fillId="33" borderId="130" xfId="44963" applyNumberFormat="true" applyFont="true" applyFill="true" applyBorder="true" applyAlignment="true">
      <alignment horizontal="center" vertical="center"/>
    </xf>
    <xf numFmtId="169" fontId="149" fillId="33" borderId="107" xfId="44964" applyNumberFormat="true" applyFont="true" applyFill="true" applyBorder="true" applyAlignment="true">
      <alignment horizontal="center" vertical="center"/>
    </xf>
    <xf numFmtId="169" fontId="149" fillId="33" borderId="100" xfId="44963" applyNumberFormat="true" applyFont="true" applyFill="true" applyBorder="true" applyAlignment="true">
      <alignment horizontal="center" vertical="center"/>
    </xf>
    <xf numFmtId="169" fontId="149" fillId="33" borderId="102" xfId="44987" applyNumberFormat="true" applyFont="true" applyFill="true" applyBorder="true" applyAlignment="true">
      <alignment horizontal="center" vertical="center"/>
    </xf>
    <xf numFmtId="169" fontId="149" fillId="33" borderId="123" xfId="44988" applyNumberFormat="true" applyFont="true" applyFill="true" applyBorder="true" applyAlignment="true">
      <alignment horizontal="center" vertical="center"/>
    </xf>
    <xf numFmtId="169" fontId="149" fillId="33" borderId="124" xfId="44989" applyNumberFormat="true" applyFont="true" applyFill="true" applyBorder="true" applyAlignment="true">
      <alignment horizontal="center" vertical="center"/>
    </xf>
    <xf numFmtId="169" fontId="149" fillId="33" borderId="129" xfId="44988" applyNumberFormat="true" applyFont="true" applyFill="true" applyBorder="true" applyAlignment="true">
      <alignment horizontal="center" vertical="center"/>
    </xf>
    <xf numFmtId="169" fontId="149" fillId="33" borderId="106" xfId="44989" applyNumberFormat="true" applyFont="true" applyFill="true" applyBorder="true" applyAlignment="true">
      <alignment horizontal="center" vertical="center"/>
    </xf>
    <xf numFmtId="169" fontId="149" fillId="33" borderId="102" xfId="44988" applyNumberFormat="true" applyFont="true" applyFill="true" applyBorder="true" applyAlignment="true">
      <alignment horizontal="center" vertical="center"/>
    </xf>
    <xf numFmtId="169" fontId="149" fillId="33" borderId="100" xfId="44993" applyNumberFormat="true" applyFont="true" applyFill="true" applyBorder="true" applyAlignment="true">
      <alignment horizontal="center" vertical="center"/>
    </xf>
    <xf numFmtId="169" fontId="149" fillId="33" borderId="125" xfId="44994" applyNumberFormat="true" applyFont="true" applyFill="true" applyBorder="true" applyAlignment="true">
      <alignment horizontal="center" vertical="center"/>
    </xf>
    <xf numFmtId="169" fontId="149" fillId="33" borderId="126" xfId="44995" applyNumberFormat="true" applyFont="true" applyFill="true" applyBorder="true" applyAlignment="true">
      <alignment horizontal="center" vertical="center"/>
    </xf>
    <xf numFmtId="169" fontId="149" fillId="33" borderId="130" xfId="44994" applyNumberFormat="true" applyFont="true" applyFill="true" applyBorder="true" applyAlignment="true">
      <alignment horizontal="center" vertical="center"/>
    </xf>
    <xf numFmtId="169" fontId="149" fillId="33" borderId="107" xfId="44995" applyNumberFormat="true" applyFont="true" applyFill="true" applyBorder="true" applyAlignment="true">
      <alignment horizontal="center" vertical="center"/>
    </xf>
    <xf numFmtId="169" fontId="149" fillId="33" borderId="100" xfId="44994" applyNumberFormat="true" applyFont="true" applyFill="true" applyBorder="true" applyAlignment="true">
      <alignment horizontal="center" vertical="center"/>
    </xf>
    <xf numFmtId="169" fontId="149" fillId="33" borderId="100" xfId="44999" applyNumberFormat="true" applyFont="true" applyFill="true" applyBorder="true" applyAlignment="true">
      <alignment horizontal="center" vertical="center"/>
    </xf>
    <xf numFmtId="169" fontId="149" fillId="33" borderId="125" xfId="45000" applyNumberFormat="true" applyFont="true" applyFill="true" applyBorder="true" applyAlignment="true">
      <alignment horizontal="center" vertical="center"/>
    </xf>
    <xf numFmtId="169" fontId="149" fillId="33" borderId="126" xfId="45001" applyNumberFormat="true" applyFont="true" applyFill="true" applyBorder="true" applyAlignment="true">
      <alignment horizontal="center" vertical="center"/>
    </xf>
    <xf numFmtId="169" fontId="149" fillId="33" borderId="130" xfId="45000" applyNumberFormat="true" applyFont="true" applyFill="true" applyBorder="true" applyAlignment="true">
      <alignment horizontal="center" vertical="center"/>
    </xf>
    <xf numFmtId="169" fontId="149" fillId="33" borderId="107" xfId="45001" applyNumberFormat="true" applyFont="true" applyFill="true" applyBorder="true" applyAlignment="true">
      <alignment horizontal="center" vertical="center"/>
    </xf>
    <xf numFmtId="169" fontId="149" fillId="33" borderId="100" xfId="45000" applyNumberFormat="true" applyFont="true" applyFill="true" applyBorder="true" applyAlignment="true">
      <alignment horizontal="center" vertical="center"/>
    </xf>
    <xf numFmtId="168" fontId="149" fillId="33" borderId="100" xfId="19366" applyNumberFormat="true" applyFont="true" applyFill="true" applyBorder="true" applyAlignment="true">
      <alignment horizontal="center" vertical="center"/>
    </xf>
    <xf numFmtId="168" fontId="149" fillId="33" borderId="125" xfId="19367" applyNumberFormat="true" applyFont="true" applyFill="true" applyBorder="true" applyAlignment="true">
      <alignment horizontal="center" vertical="center"/>
    </xf>
    <xf numFmtId="168" fontId="149" fillId="33" borderId="126" xfId="19368" applyNumberFormat="true" applyFont="true" applyFill="true" applyBorder="true" applyAlignment="true">
      <alignment horizontal="center" vertical="center"/>
    </xf>
    <xf numFmtId="168" fontId="149" fillId="33" borderId="130" xfId="19367" applyNumberFormat="true" applyFont="true" applyFill="true" applyBorder="true" applyAlignment="true">
      <alignment horizontal="center" vertical="center"/>
    </xf>
    <xf numFmtId="168" fontId="149" fillId="33" borderId="107" xfId="19368" applyNumberFormat="true" applyFont="true" applyFill="true" applyBorder="true" applyAlignment="true">
      <alignment horizontal="center" vertical="center"/>
    </xf>
    <xf numFmtId="168" fontId="149" fillId="33" borderId="100" xfId="19367" applyNumberFormat="true" applyFont="true" applyFill="true" applyBorder="true" applyAlignment="true">
      <alignment horizontal="center" vertical="center"/>
    </xf>
    <xf numFmtId="168" fontId="149" fillId="33" borderId="100" xfId="19370" applyNumberFormat="true" applyFont="true" applyFill="true" applyBorder="true" applyAlignment="true">
      <alignment horizontal="center" vertical="center"/>
    </xf>
    <xf numFmtId="168" fontId="149" fillId="33" borderId="125" xfId="19371" applyNumberFormat="true" applyFont="true" applyFill="true" applyBorder="true" applyAlignment="true">
      <alignment horizontal="center" vertical="center"/>
    </xf>
    <xf numFmtId="168" fontId="149" fillId="33" borderId="126" xfId="19372" applyNumberFormat="true" applyFont="true" applyFill="true" applyBorder="true" applyAlignment="true">
      <alignment horizontal="center" vertical="center"/>
    </xf>
    <xf numFmtId="168" fontId="149" fillId="33" borderId="130" xfId="19371" applyNumberFormat="true" applyFont="true" applyFill="true" applyBorder="true" applyAlignment="true">
      <alignment horizontal="center" vertical="center"/>
    </xf>
    <xf numFmtId="168" fontId="149" fillId="33" borderId="107" xfId="19372" applyNumberFormat="true" applyFont="true" applyFill="true" applyBorder="true" applyAlignment="true">
      <alignment horizontal="center" vertical="center"/>
    </xf>
    <xf numFmtId="168" fontId="149" fillId="33" borderId="100" xfId="19371" applyNumberFormat="true" applyFont="true" applyFill="true" applyBorder="true" applyAlignment="true">
      <alignment horizontal="center" vertical="center"/>
    </xf>
    <xf numFmtId="0" fontId="23" fillId="33" borderId="100" xfId="19344" applyFill="true" applyBorder="true" applyAlignment="true">
      <alignment horizontal="center" vertical="center" wrapText="true"/>
    </xf>
    <xf numFmtId="0" fontId="23" fillId="33" borderId="130" xfId="19344" applyFill="true" applyBorder="true" applyAlignment="true">
      <alignment horizontal="center" vertical="center" wrapText="true"/>
    </xf>
    <xf numFmtId="0" fontId="23" fillId="33" borderId="107" xfId="19344" applyFill="true" applyBorder="true" applyAlignment="true">
      <alignment horizontal="center" vertical="center" wrapText="true"/>
    </xf>
    <xf numFmtId="170" fontId="154" fillId="33" borderId="100" xfId="19344" applyNumberFormat="true" applyFont="true" applyFill="true" applyBorder="true" applyAlignment="true">
      <alignment horizontal="center" vertical="center"/>
    </xf>
    <xf numFmtId="170" fontId="154" fillId="33" borderId="125" xfId="19344" applyNumberFormat="true" applyFont="true" applyFill="true" applyBorder="true" applyAlignment="true">
      <alignment horizontal="center" vertical="center"/>
    </xf>
    <xf numFmtId="170" fontId="154" fillId="33" borderId="126" xfId="19344" applyNumberFormat="true" applyFont="true" applyFill="true" applyBorder="true" applyAlignment="true">
      <alignment horizontal="center" vertical="center"/>
    </xf>
    <xf numFmtId="170" fontId="154" fillId="33" borderId="130" xfId="19344" applyNumberFormat="true" applyFont="true" applyFill="true" applyBorder="true" applyAlignment="true">
      <alignment horizontal="center" vertical="center"/>
    </xf>
    <xf numFmtId="170" fontId="154" fillId="33" borderId="107" xfId="19344" applyNumberFormat="true" applyFont="true" applyFill="true" applyBorder="true" applyAlignment="true">
      <alignment horizontal="center" vertical="center"/>
    </xf>
    <xf numFmtId="170" fontId="154" fillId="33" borderId="105" xfId="19344" applyNumberFormat="true" applyFont="true" applyFill="true" applyBorder="true" applyAlignment="true">
      <alignment horizontal="center" vertical="center"/>
    </xf>
    <xf numFmtId="170" fontId="154" fillId="33" borderId="127" xfId="19344" applyNumberFormat="true" applyFont="true" applyFill="true" applyBorder="true" applyAlignment="true">
      <alignment horizontal="center" vertical="center"/>
    </xf>
    <xf numFmtId="170" fontId="154" fillId="33" borderId="128" xfId="19344" applyNumberFormat="true" applyFont="true" applyFill="true" applyBorder="true" applyAlignment="true">
      <alignment horizontal="center" vertical="center"/>
    </xf>
    <xf numFmtId="170" fontId="154" fillId="33" borderId="131" xfId="19344" applyNumberFormat="true" applyFont="true" applyFill="true" applyBorder="true" applyAlignment="true">
      <alignment horizontal="center" vertical="center"/>
    </xf>
    <xf numFmtId="170" fontId="154" fillId="33" borderId="108" xfId="19344" applyNumberFormat="true" applyFont="true" applyFill="true" applyBorder="true" applyAlignment="true">
      <alignment horizontal="center" vertical="center"/>
    </xf>
    <xf numFmtId="0" fontId="23" fillId="33" borderId="127" xfId="19344" applyFill="true" applyBorder="true" applyAlignment="true">
      <alignment horizontal="center" vertical="center" wrapText="true"/>
    </xf>
    <xf numFmtId="0" fontId="23" fillId="33" borderId="128" xfId="19344" applyFill="true" applyBorder="true" applyAlignment="true">
      <alignment horizontal="center" vertical="center" wrapText="true"/>
    </xf>
    <xf numFmtId="169" fontId="149" fillId="33" borderId="102" xfId="45017" applyNumberFormat="true" applyFont="true" applyFill="true" applyBorder="true" applyAlignment="true">
      <alignment horizontal="center" vertical="center"/>
    </xf>
    <xf numFmtId="169" fontId="149" fillId="33" borderId="123" xfId="45017" applyNumberFormat="true" applyFont="true" applyFill="true" applyBorder="true" applyAlignment="true">
      <alignment horizontal="center" vertical="center"/>
    </xf>
    <xf numFmtId="169" fontId="149" fillId="33" borderId="124" xfId="45017" applyNumberFormat="true" applyFont="true" applyFill="true" applyBorder="true" applyAlignment="true">
      <alignment horizontal="center" vertical="center"/>
    </xf>
    <xf numFmtId="169" fontId="149" fillId="33" borderId="129" xfId="45017" applyNumberFormat="true" applyFont="true" applyFill="true" applyBorder="true" applyAlignment="true">
      <alignment horizontal="center" vertical="center"/>
    </xf>
    <xf numFmtId="169" fontId="149" fillId="33" borderId="106" xfId="45017" applyNumberFormat="true" applyFont="true" applyFill="true" applyBorder="true" applyAlignment="true">
      <alignment horizontal="center" vertical="center"/>
    </xf>
    <xf numFmtId="169" fontId="149" fillId="33" borderId="100" xfId="45020" applyNumberFormat="true" applyFont="true" applyFill="true" applyBorder="true" applyAlignment="true">
      <alignment horizontal="center" vertical="center"/>
    </xf>
    <xf numFmtId="169" fontId="149" fillId="33" borderId="125" xfId="45020" applyNumberFormat="true" applyFont="true" applyFill="true" applyBorder="true" applyAlignment="true">
      <alignment horizontal="center" vertical="center"/>
    </xf>
    <xf numFmtId="169" fontId="149" fillId="33" borderId="126" xfId="45020" applyNumberFormat="true" applyFont="true" applyFill="true" applyBorder="true" applyAlignment="true">
      <alignment horizontal="center" vertical="center"/>
    </xf>
    <xf numFmtId="169" fontId="149" fillId="33" borderId="130" xfId="45020" applyNumberFormat="true" applyFont="true" applyFill="true" applyBorder="true" applyAlignment="true">
      <alignment horizontal="center" vertical="center"/>
    </xf>
    <xf numFmtId="169" fontId="149" fillId="33" borderId="107" xfId="45020" applyNumberFormat="true" applyFont="true" applyFill="true" applyBorder="true" applyAlignment="true">
      <alignment horizontal="center" vertical="center"/>
    </xf>
    <xf numFmtId="169" fontId="149" fillId="33" borderId="102" xfId="45038" applyNumberFormat="true" applyFont="true" applyFill="true" applyBorder="true" applyAlignment="true">
      <alignment horizontal="center" vertical="center"/>
    </xf>
    <xf numFmtId="169" fontId="149" fillId="33" borderId="123" xfId="45038" applyNumberFormat="true" applyFont="true" applyFill="true" applyBorder="true" applyAlignment="true">
      <alignment horizontal="center" vertical="center"/>
    </xf>
    <xf numFmtId="169" fontId="149" fillId="33" borderId="124" xfId="45038" applyNumberFormat="true" applyFont="true" applyFill="true" applyBorder="true" applyAlignment="true">
      <alignment horizontal="center" vertical="center"/>
    </xf>
    <xf numFmtId="169" fontId="149" fillId="33" borderId="129" xfId="45038" applyNumberFormat="true" applyFont="true" applyFill="true" applyBorder="true" applyAlignment="true">
      <alignment horizontal="center" vertical="center"/>
    </xf>
    <xf numFmtId="169" fontId="149" fillId="33" borderId="106" xfId="45038" applyNumberFormat="true" applyFont="true" applyFill="true" applyBorder="true" applyAlignment="true">
      <alignment horizontal="center" vertical="center"/>
    </xf>
    <xf numFmtId="169" fontId="149" fillId="33" borderId="100" xfId="45041" applyNumberFormat="true" applyFont="true" applyFill="true" applyBorder="true" applyAlignment="true">
      <alignment horizontal="center" vertical="center"/>
    </xf>
    <xf numFmtId="169" fontId="149" fillId="33" borderId="125" xfId="45041" applyNumberFormat="true" applyFont="true" applyFill="true" applyBorder="true" applyAlignment="true">
      <alignment horizontal="center" vertical="center"/>
    </xf>
    <xf numFmtId="169" fontId="149" fillId="33" borderId="126" xfId="45041" applyNumberFormat="true" applyFont="true" applyFill="true" applyBorder="true" applyAlignment="true">
      <alignment horizontal="center" vertical="center"/>
    </xf>
    <xf numFmtId="169" fontId="149" fillId="33" borderId="130" xfId="45041" applyNumberFormat="true" applyFont="true" applyFill="true" applyBorder="true" applyAlignment="true">
      <alignment horizontal="center" vertical="center"/>
    </xf>
    <xf numFmtId="169" fontId="149" fillId="33" borderId="107" xfId="45041" applyNumberFormat="true" applyFont="true" applyFill="true" applyBorder="true" applyAlignment="true">
      <alignment horizontal="center" vertical="center"/>
    </xf>
    <xf numFmtId="169" fontId="149" fillId="33" borderId="125" xfId="45042" applyNumberFormat="true" applyFont="true" applyFill="true" applyBorder="true" applyAlignment="true">
      <alignment horizontal="center" vertical="center"/>
    </xf>
    <xf numFmtId="169" fontId="149" fillId="33" borderId="126" xfId="45043" applyNumberFormat="true" applyFont="true" applyFill="true" applyBorder="true" applyAlignment="true">
      <alignment horizontal="center" vertical="center"/>
    </xf>
    <xf numFmtId="169" fontId="149" fillId="33" borderId="130" xfId="45042" applyNumberFormat="true" applyFont="true" applyFill="true" applyBorder="true" applyAlignment="true">
      <alignment horizontal="center" vertical="center"/>
    </xf>
    <xf numFmtId="169" fontId="149" fillId="33" borderId="107" xfId="45043" applyNumberFormat="true" applyFont="true" applyFill="true" applyBorder="true" applyAlignment="true">
      <alignment horizontal="center" vertical="center"/>
    </xf>
    <xf numFmtId="169" fontId="149" fillId="33" borderId="100" xfId="45042" applyNumberFormat="true" applyFont="true" applyFill="true" applyBorder="true" applyAlignment="true">
      <alignment horizontal="center" vertical="center"/>
    </xf>
    <xf numFmtId="169" fontId="149" fillId="33" borderId="100" xfId="19388" applyNumberFormat="true" applyFont="true" applyFill="true" applyBorder="true" applyAlignment="true">
      <alignment horizontal="center" vertical="center" wrapText="true"/>
    </xf>
    <xf numFmtId="169" fontId="149" fillId="33" borderId="125" xfId="19389" applyNumberFormat="true" applyFont="true" applyFill="true" applyBorder="true" applyAlignment="true">
      <alignment horizontal="center" vertical="center" wrapText="true"/>
    </xf>
    <xf numFmtId="169" fontId="149" fillId="33" borderId="126" xfId="19390" applyNumberFormat="true" applyFont="true" applyFill="true" applyBorder="true" applyAlignment="true">
      <alignment horizontal="center" vertical="center" wrapText="true"/>
    </xf>
    <xf numFmtId="169" fontId="149" fillId="33" borderId="130" xfId="19389" applyNumberFormat="true" applyFont="true" applyFill="true" applyBorder="true" applyAlignment="true">
      <alignment horizontal="center" vertical="center" wrapText="true"/>
    </xf>
    <xf numFmtId="169" fontId="149" fillId="33" borderId="107" xfId="19390" applyNumberFormat="true" applyFont="true" applyFill="true" applyBorder="true" applyAlignment="true">
      <alignment horizontal="center" vertical="center" wrapText="true"/>
    </xf>
    <xf numFmtId="169" fontId="149" fillId="33" borderId="100" xfId="19389" applyNumberFormat="true" applyFont="true" applyFill="true" applyBorder="true" applyAlignment="true">
      <alignment horizontal="center" vertical="center" wrapText="true"/>
    </xf>
    <xf numFmtId="168" fontId="149" fillId="33" borderId="100" xfId="45051" applyNumberFormat="true" applyFont="true" applyFill="true" applyBorder="true" applyAlignment="true">
      <alignment horizontal="center" vertical="center"/>
    </xf>
    <xf numFmtId="168" fontId="149" fillId="33" borderId="125" xfId="45052" applyNumberFormat="true" applyFont="true" applyFill="true" applyBorder="true" applyAlignment="true">
      <alignment horizontal="center" vertical="center"/>
    </xf>
    <xf numFmtId="168" fontId="149" fillId="33" borderId="126" xfId="45053" applyNumberFormat="true" applyFont="true" applyFill="true" applyBorder="true" applyAlignment="true">
      <alignment horizontal="center" vertical="center"/>
    </xf>
    <xf numFmtId="168" fontId="149" fillId="33" borderId="130" xfId="45052" applyNumberFormat="true" applyFont="true" applyFill="true" applyBorder="true" applyAlignment="true">
      <alignment horizontal="center" vertical="center"/>
    </xf>
    <xf numFmtId="168" fontId="149" fillId="33" borderId="107" xfId="45053" applyNumberFormat="true" applyFont="true" applyFill="true" applyBorder="true" applyAlignment="true">
      <alignment horizontal="center" vertical="center"/>
    </xf>
    <xf numFmtId="168" fontId="149" fillId="33" borderId="100" xfId="45052" applyNumberFormat="true" applyFont="true" applyFill="true" applyBorder="true" applyAlignment="true">
      <alignment horizontal="center" vertical="center"/>
    </xf>
    <xf numFmtId="168" fontId="149" fillId="33" borderId="100" xfId="45055" applyNumberFormat="true" applyFont="true" applyFill="true" applyBorder="true" applyAlignment="true">
      <alignment horizontal="center" vertical="center"/>
    </xf>
    <xf numFmtId="168" fontId="149" fillId="33" borderId="125" xfId="45056" applyNumberFormat="true" applyFont="true" applyFill="true" applyBorder="true" applyAlignment="true">
      <alignment horizontal="center" vertical="center"/>
    </xf>
    <xf numFmtId="168" fontId="149" fillId="33" borderId="126" xfId="45057" applyNumberFormat="true" applyFont="true" applyFill="true" applyBorder="true" applyAlignment="true">
      <alignment horizontal="center" vertical="center"/>
    </xf>
    <xf numFmtId="168" fontId="149" fillId="33" borderId="130" xfId="45056" applyNumberFormat="true" applyFont="true" applyFill="true" applyBorder="true" applyAlignment="true">
      <alignment horizontal="center" vertical="center"/>
    </xf>
    <xf numFmtId="168" fontId="149" fillId="33" borderId="107" xfId="45057" applyNumberFormat="true" applyFont="true" applyFill="true" applyBorder="true" applyAlignment="true">
      <alignment horizontal="center" vertical="center"/>
    </xf>
    <xf numFmtId="168" fontId="149" fillId="33" borderId="100" xfId="45056" applyNumberFormat="true" applyFont="true" applyFill="true" applyBorder="true" applyAlignment="true">
      <alignment horizontal="center" vertical="center"/>
    </xf>
    <xf numFmtId="168" fontId="149" fillId="33" borderId="100" xfId="45059" applyNumberFormat="true" applyFont="true" applyFill="true" applyBorder="true" applyAlignment="true">
      <alignment horizontal="center" vertical="center"/>
    </xf>
    <xf numFmtId="168" fontId="149" fillId="33" borderId="125" xfId="45060" applyNumberFormat="true" applyFont="true" applyFill="true" applyBorder="true" applyAlignment="true">
      <alignment horizontal="center" vertical="center"/>
    </xf>
    <xf numFmtId="168" fontId="149" fillId="33" borderId="126" xfId="45061" applyNumberFormat="true" applyFont="true" applyFill="true" applyBorder="true" applyAlignment="true">
      <alignment horizontal="center" vertical="center"/>
    </xf>
    <xf numFmtId="168" fontId="149" fillId="33" borderId="130" xfId="45060" applyNumberFormat="true" applyFont="true" applyFill="true" applyBorder="true" applyAlignment="true">
      <alignment horizontal="center" vertical="center"/>
    </xf>
    <xf numFmtId="168" fontId="149" fillId="33" borderId="107" xfId="45061" applyNumberFormat="true" applyFont="true" applyFill="true" applyBorder="true" applyAlignment="true">
      <alignment horizontal="center" vertical="center"/>
    </xf>
    <xf numFmtId="168" fontId="149" fillId="33" borderId="100" xfId="45060" applyNumberFormat="true" applyFont="true" applyFill="true" applyBorder="true" applyAlignment="true">
      <alignment horizontal="center" vertical="center"/>
    </xf>
    <xf numFmtId="168" fontId="149" fillId="33" borderId="100" xfId="19393" applyNumberFormat="true" applyFont="true" applyFill="true" applyBorder="true" applyAlignment="true">
      <alignment horizontal="center" vertical="center" wrapText="true"/>
    </xf>
    <xf numFmtId="168" fontId="149" fillId="33" borderId="125" xfId="19394" applyNumberFormat="true" applyFont="true" applyFill="true" applyBorder="true" applyAlignment="true">
      <alignment horizontal="center" vertical="center" wrapText="true"/>
    </xf>
    <xf numFmtId="168" fontId="149" fillId="33" borderId="126" xfId="19395" applyNumberFormat="true" applyFont="true" applyFill="true" applyBorder="true" applyAlignment="true">
      <alignment horizontal="center" vertical="center" wrapText="true"/>
    </xf>
    <xf numFmtId="168" fontId="149" fillId="33" borderId="130" xfId="19394" applyNumberFormat="true" applyFont="true" applyFill="true" applyBorder="true" applyAlignment="true">
      <alignment horizontal="center" vertical="center" wrapText="true"/>
    </xf>
    <xf numFmtId="168" fontId="149" fillId="33" borderId="107" xfId="19395" applyNumberFormat="true" applyFont="true" applyFill="true" applyBorder="true" applyAlignment="true">
      <alignment horizontal="center" vertical="center" wrapText="true"/>
    </xf>
    <xf numFmtId="168" fontId="149" fillId="33" borderId="100" xfId="19394" applyNumberFormat="true" applyFont="true" applyFill="true" applyBorder="true" applyAlignment="true">
      <alignment horizontal="center" vertical="center" wrapText="true"/>
    </xf>
    <xf numFmtId="168" fontId="149" fillId="33" borderId="100" xfId="19397" applyNumberFormat="true" applyFont="true" applyFill="true" applyBorder="true" applyAlignment="true">
      <alignment horizontal="center" vertical="center" wrapText="true"/>
    </xf>
    <xf numFmtId="168" fontId="149" fillId="33" borderId="125" xfId="19398" applyNumberFormat="true" applyFont="true" applyFill="true" applyBorder="true" applyAlignment="true">
      <alignment horizontal="center" vertical="center" wrapText="true"/>
    </xf>
    <xf numFmtId="168" fontId="149" fillId="33" borderId="126" xfId="19399" applyNumberFormat="true" applyFont="true" applyFill="true" applyBorder="true" applyAlignment="true">
      <alignment horizontal="center" vertical="center" wrapText="true"/>
    </xf>
    <xf numFmtId="168" fontId="149" fillId="33" borderId="130" xfId="19398" applyNumberFormat="true" applyFont="true" applyFill="true" applyBorder="true" applyAlignment="true">
      <alignment horizontal="center" vertical="center" wrapText="true"/>
    </xf>
    <xf numFmtId="168" fontId="149" fillId="33" borderId="107" xfId="19399" applyNumberFormat="true" applyFont="true" applyFill="true" applyBorder="true" applyAlignment="true">
      <alignment horizontal="center" vertical="center" wrapText="true"/>
    </xf>
    <xf numFmtId="168" fontId="149" fillId="33" borderId="100" xfId="19398" applyNumberFormat="true" applyFont="true" applyFill="true" applyBorder="true" applyAlignment="true">
      <alignment horizontal="center" vertical="center" wrapText="true"/>
    </xf>
    <xf numFmtId="168" fontId="149" fillId="33" borderId="100" xfId="19401" applyNumberFormat="true" applyFont="true" applyFill="true" applyBorder="true" applyAlignment="true">
      <alignment horizontal="center" vertical="center" wrapText="true"/>
    </xf>
    <xf numFmtId="168" fontId="149" fillId="33" borderId="125" xfId="19402" applyNumberFormat="true" applyFont="true" applyFill="true" applyBorder="true" applyAlignment="true">
      <alignment horizontal="center" vertical="center" wrapText="true"/>
    </xf>
    <xf numFmtId="168" fontId="149" fillId="33" borderId="126" xfId="19403" applyNumberFormat="true" applyFont="true" applyFill="true" applyBorder="true" applyAlignment="true">
      <alignment horizontal="center" vertical="center" wrapText="true"/>
    </xf>
    <xf numFmtId="168" fontId="149" fillId="33" borderId="130" xfId="19402" applyNumberFormat="true" applyFont="true" applyFill="true" applyBorder="true" applyAlignment="true">
      <alignment horizontal="center" vertical="center" wrapText="true"/>
    </xf>
    <xf numFmtId="168" fontId="149" fillId="33" borderId="107" xfId="19403" applyNumberFormat="true" applyFont="true" applyFill="true" applyBorder="true" applyAlignment="true">
      <alignment horizontal="center" vertical="center" wrapText="true"/>
    </xf>
    <xf numFmtId="168" fontId="149" fillId="33" borderId="100" xfId="19402" applyNumberFormat="true" applyFont="true" applyFill="true" applyBorder="true" applyAlignment="true">
      <alignment horizontal="center" vertical="center" wrapText="true"/>
    </xf>
    <xf numFmtId="169" fontId="149" fillId="33" borderId="100" xfId="45047" applyNumberFormat="true" applyFont="true" applyFill="true" applyBorder="true" applyAlignment="true">
      <alignment horizontal="center" vertical="center"/>
    </xf>
    <xf numFmtId="169" fontId="149" fillId="33" borderId="125" xfId="45048" applyNumberFormat="true" applyFont="true" applyFill="true" applyBorder="true" applyAlignment="true">
      <alignment horizontal="center" vertical="center"/>
    </xf>
    <xf numFmtId="169" fontId="149" fillId="33" borderId="126" xfId="45049" applyNumberFormat="true" applyFont="true" applyFill="true" applyBorder="true" applyAlignment="true">
      <alignment horizontal="center" vertical="center"/>
    </xf>
    <xf numFmtId="169" fontId="149" fillId="33" borderId="130" xfId="45048" applyNumberFormat="true" applyFont="true" applyFill="true" applyBorder="true" applyAlignment="true">
      <alignment horizontal="center" vertical="center"/>
    </xf>
    <xf numFmtId="169" fontId="149" fillId="33" borderId="107" xfId="45049" applyNumberFormat="true" applyFont="true" applyFill="true" applyBorder="true" applyAlignment="true">
      <alignment horizontal="center" vertical="center"/>
    </xf>
    <xf numFmtId="169" fontId="149" fillId="33" borderId="100" xfId="45048" applyNumberFormat="true" applyFont="true" applyFill="true" applyBorder="true" applyAlignment="true">
      <alignment horizontal="center" vertical="center"/>
    </xf>
    <xf numFmtId="168" fontId="154" fillId="33" borderId="100" xfId="19344" applyNumberFormat="true" applyFont="true" applyFill="true" applyBorder="true" applyAlignment="true">
      <alignment horizontal="center" vertical="center" wrapText="true"/>
    </xf>
    <xf numFmtId="168" fontId="154" fillId="33" borderId="125" xfId="19344" applyNumberFormat="true" applyFont="true" applyFill="true" applyBorder="true" applyAlignment="true">
      <alignment horizontal="center" vertical="center" wrapText="true"/>
    </xf>
    <xf numFmtId="168" fontId="154" fillId="33" borderId="126" xfId="19344" applyNumberFormat="true" applyFont="true" applyFill="true" applyBorder="true" applyAlignment="true">
      <alignment horizontal="center" vertical="center" wrapText="true"/>
    </xf>
    <xf numFmtId="168" fontId="154" fillId="33" borderId="130" xfId="19344" applyNumberFormat="true" applyFont="true" applyFill="true" applyBorder="true" applyAlignment="true">
      <alignment horizontal="center" vertical="center" wrapText="true"/>
    </xf>
    <xf numFmtId="168" fontId="154" fillId="33" borderId="107" xfId="19344" applyNumberFormat="true" applyFont="true" applyFill="true" applyBorder="true" applyAlignment="true">
      <alignment horizontal="center" vertical="center" wrapText="true"/>
    </xf>
    <xf numFmtId="0" fontId="23" fillId="33" borderId="105" xfId="19344" applyFill="true" applyBorder="true" applyAlignment="true">
      <alignment horizontal="center" vertical="center" wrapText="true"/>
    </xf>
    <xf numFmtId="0" fontId="23" fillId="33" borderId="131" xfId="19344" applyFill="true" applyBorder="true" applyAlignment="true">
      <alignment horizontal="center" vertical="center" wrapText="true"/>
    </xf>
    <xf numFmtId="0" fontId="23" fillId="33" borderId="108" xfId="19344" applyFill="true" applyBorder="true" applyAlignment="true">
      <alignment horizontal="center" vertical="center" wrapText="true"/>
    </xf>
    <xf numFmtId="169" fontId="149" fillId="33" borderId="100" xfId="19424" applyNumberFormat="true" applyFont="true" applyFill="true" applyBorder="true" applyAlignment="true">
      <alignment horizontal="center" vertical="center" wrapText="true"/>
    </xf>
    <xf numFmtId="169" fontId="149" fillId="33" borderId="125" xfId="19425" applyNumberFormat="true" applyFont="true" applyFill="true" applyBorder="true" applyAlignment="true">
      <alignment horizontal="center" vertical="center" wrapText="true"/>
    </xf>
    <xf numFmtId="169" fontId="149" fillId="33" borderId="126" xfId="19426" applyNumberFormat="true" applyFont="true" applyFill="true" applyBorder="true" applyAlignment="true">
      <alignment horizontal="center" vertical="center" wrapText="true"/>
    </xf>
    <xf numFmtId="169" fontId="149" fillId="33" borderId="130" xfId="19425" applyNumberFormat="true" applyFont="true" applyFill="true" applyBorder="true" applyAlignment="true">
      <alignment horizontal="center" vertical="center" wrapText="true"/>
    </xf>
    <xf numFmtId="169" fontId="149" fillId="33" borderId="107" xfId="19426" applyNumberFormat="true" applyFont="true" applyFill="true" applyBorder="true" applyAlignment="true">
      <alignment horizontal="center" vertical="center" wrapText="true"/>
    </xf>
    <xf numFmtId="169" fontId="149" fillId="33" borderId="100" xfId="19425" applyNumberFormat="true" applyFont="true" applyFill="true" applyBorder="true" applyAlignment="true">
      <alignment horizontal="center" vertical="center" wrapText="true"/>
    </xf>
    <xf numFmtId="168" fontId="149" fillId="33" borderId="100" xfId="45093" applyNumberFormat="true" applyFont="true" applyFill="true" applyBorder="true" applyAlignment="true">
      <alignment horizontal="center" vertical="center"/>
    </xf>
    <xf numFmtId="168" fontId="149" fillId="33" borderId="125" xfId="45094" applyNumberFormat="true" applyFont="true" applyFill="true" applyBorder="true" applyAlignment="true">
      <alignment horizontal="center" vertical="center"/>
    </xf>
    <xf numFmtId="168" fontId="149" fillId="33" borderId="126" xfId="45095" applyNumberFormat="true" applyFont="true" applyFill="true" applyBorder="true" applyAlignment="true">
      <alignment horizontal="center" vertical="center"/>
    </xf>
    <xf numFmtId="168" fontId="149" fillId="33" borderId="130" xfId="45094" applyNumberFormat="true" applyFont="true" applyFill="true" applyBorder="true" applyAlignment="true">
      <alignment horizontal="center" vertical="center"/>
    </xf>
    <xf numFmtId="168" fontId="149" fillId="33" borderId="107" xfId="45095" applyNumberFormat="true" applyFont="true" applyFill="true" applyBorder="true" applyAlignment="true">
      <alignment horizontal="center" vertical="center"/>
    </xf>
    <xf numFmtId="168" fontId="149" fillId="33" borderId="100" xfId="45094" applyNumberFormat="true" applyFont="true" applyFill="true" applyBorder="true" applyAlignment="true">
      <alignment horizontal="center" vertical="center"/>
    </xf>
    <xf numFmtId="168" fontId="149" fillId="33" borderId="100" xfId="45097" applyNumberFormat="true" applyFont="true" applyFill="true" applyBorder="true" applyAlignment="true">
      <alignment horizontal="center" vertical="center"/>
    </xf>
    <xf numFmtId="168" fontId="149" fillId="33" borderId="125" xfId="45098" applyNumberFormat="true" applyFont="true" applyFill="true" applyBorder="true" applyAlignment="true">
      <alignment horizontal="center" vertical="center"/>
    </xf>
    <xf numFmtId="168" fontId="149" fillId="33" borderId="126" xfId="45099" applyNumberFormat="true" applyFont="true" applyFill="true" applyBorder="true" applyAlignment="true">
      <alignment horizontal="center" vertical="center"/>
    </xf>
    <xf numFmtId="168" fontId="149" fillId="33" borderId="130" xfId="45098" applyNumberFormat="true" applyFont="true" applyFill="true" applyBorder="true" applyAlignment="true">
      <alignment horizontal="center" vertical="center"/>
    </xf>
    <xf numFmtId="168" fontId="149" fillId="33" borderId="107" xfId="45099" applyNumberFormat="true" applyFont="true" applyFill="true" applyBorder="true" applyAlignment="true">
      <alignment horizontal="center" vertical="center"/>
    </xf>
    <xf numFmtId="168" fontId="149" fillId="33" borderId="100" xfId="45098" applyNumberFormat="true" applyFont="true" applyFill="true" applyBorder="true" applyAlignment="true">
      <alignment horizontal="center" vertical="center"/>
    </xf>
    <xf numFmtId="168" fontId="149" fillId="33" borderId="100" xfId="45101" applyNumberFormat="true" applyFont="true" applyFill="true" applyBorder="true" applyAlignment="true">
      <alignment horizontal="center" vertical="center"/>
    </xf>
    <xf numFmtId="168" fontId="149" fillId="33" borderId="125" xfId="45102" applyNumberFormat="true" applyFont="true" applyFill="true" applyBorder="true" applyAlignment="true">
      <alignment horizontal="center" vertical="center"/>
    </xf>
    <xf numFmtId="168" fontId="149" fillId="33" borderId="126" xfId="45103" applyNumberFormat="true" applyFont="true" applyFill="true" applyBorder="true" applyAlignment="true">
      <alignment horizontal="center" vertical="center"/>
    </xf>
    <xf numFmtId="168" fontId="149" fillId="33" borderId="130" xfId="45102" applyNumberFormat="true" applyFont="true" applyFill="true" applyBorder="true" applyAlignment="true">
      <alignment horizontal="center" vertical="center"/>
    </xf>
    <xf numFmtId="168" fontId="149" fillId="33" borderId="107" xfId="45103" applyNumberFormat="true" applyFont="true" applyFill="true" applyBorder="true" applyAlignment="true">
      <alignment horizontal="center" vertical="center"/>
    </xf>
    <xf numFmtId="168" fontId="149" fillId="33" borderId="100" xfId="45102" applyNumberFormat="true" applyFont="true" applyFill="true" applyBorder="true" applyAlignment="true">
      <alignment horizontal="center" vertical="center"/>
    </xf>
    <xf numFmtId="168" fontId="149" fillId="33" borderId="100" xfId="19430" applyNumberFormat="true" applyFont="true" applyFill="true" applyBorder="true" applyAlignment="true">
      <alignment horizontal="center" vertical="center" wrapText="true"/>
    </xf>
    <xf numFmtId="168" fontId="149" fillId="33" borderId="125" xfId="19431" applyNumberFormat="true" applyFont="true" applyFill="true" applyBorder="true" applyAlignment="true">
      <alignment horizontal="center" vertical="center" wrapText="true"/>
    </xf>
    <xf numFmtId="168" fontId="149" fillId="33" borderId="126" xfId="19432" applyNumberFormat="true" applyFont="true" applyFill="true" applyBorder="true" applyAlignment="true">
      <alignment horizontal="center" vertical="center" wrapText="true"/>
    </xf>
    <xf numFmtId="168" fontId="149" fillId="33" borderId="130" xfId="19431" applyNumberFormat="true" applyFont="true" applyFill="true" applyBorder="true" applyAlignment="true">
      <alignment horizontal="center" vertical="center" wrapText="true"/>
    </xf>
    <xf numFmtId="168" fontId="149" fillId="33" borderId="107" xfId="19432" applyNumberFormat="true" applyFont="true" applyFill="true" applyBorder="true" applyAlignment="true">
      <alignment horizontal="center" vertical="center" wrapText="true"/>
    </xf>
    <xf numFmtId="168" fontId="149" fillId="33" borderId="100" xfId="19431" applyNumberFormat="true" applyFont="true" applyFill="true" applyBorder="true" applyAlignment="true">
      <alignment horizontal="center" vertical="center" wrapText="true"/>
    </xf>
    <xf numFmtId="168" fontId="149" fillId="33" borderId="100" xfId="19434" applyNumberFormat="true" applyFont="true" applyFill="true" applyBorder="true" applyAlignment="true">
      <alignment horizontal="center" vertical="center" wrapText="true"/>
    </xf>
    <xf numFmtId="168" fontId="149" fillId="33" borderId="125" xfId="19435" applyNumberFormat="true" applyFont="true" applyFill="true" applyBorder="true" applyAlignment="true">
      <alignment horizontal="center" vertical="center" wrapText="true"/>
    </xf>
    <xf numFmtId="168" fontId="149" fillId="33" borderId="126" xfId="19436" applyNumberFormat="true" applyFont="true" applyFill="true" applyBorder="true" applyAlignment="true">
      <alignment horizontal="center" vertical="center" wrapText="true"/>
    </xf>
    <xf numFmtId="168" fontId="149" fillId="33" borderId="130" xfId="19435" applyNumberFormat="true" applyFont="true" applyFill="true" applyBorder="true" applyAlignment="true">
      <alignment horizontal="center" vertical="center" wrapText="true"/>
    </xf>
    <xf numFmtId="168" fontId="149" fillId="33" borderId="107" xfId="19436" applyNumberFormat="true" applyFont="true" applyFill="true" applyBorder="true" applyAlignment="true">
      <alignment horizontal="center" vertical="center" wrapText="true"/>
    </xf>
    <xf numFmtId="168" fontId="149" fillId="33" borderId="100" xfId="19435" applyNumberFormat="true" applyFont="true" applyFill="true" applyBorder="true" applyAlignment="true">
      <alignment horizontal="center" vertical="center" wrapText="true"/>
    </xf>
    <xf numFmtId="168" fontId="149" fillId="33" borderId="100" xfId="19438" applyNumberFormat="true" applyFont="true" applyFill="true" applyBorder="true" applyAlignment="true">
      <alignment horizontal="center" vertical="center" wrapText="true"/>
    </xf>
    <xf numFmtId="168" fontId="149" fillId="33" borderId="125" xfId="19439" applyNumberFormat="true" applyFont="true" applyFill="true" applyBorder="true" applyAlignment="true">
      <alignment horizontal="center" vertical="center" wrapText="true"/>
    </xf>
    <xf numFmtId="168" fontId="149" fillId="33" borderId="126" xfId="19440" applyNumberFormat="true" applyFont="true" applyFill="true" applyBorder="true" applyAlignment="true">
      <alignment horizontal="center" vertical="center" wrapText="true"/>
    </xf>
    <xf numFmtId="168" fontId="149" fillId="33" borderId="130" xfId="19439" applyNumberFormat="true" applyFont="true" applyFill="true" applyBorder="true" applyAlignment="true">
      <alignment horizontal="center" vertical="center" wrapText="true"/>
    </xf>
    <xf numFmtId="168" fontId="149" fillId="33" borderId="107" xfId="19440" applyNumberFormat="true" applyFont="true" applyFill="true" applyBorder="true" applyAlignment="true">
      <alignment horizontal="center" vertical="center" wrapText="true"/>
    </xf>
    <xf numFmtId="168" fontId="149" fillId="33" borderId="100" xfId="19439" applyNumberFormat="true" applyFont="true" applyFill="true" applyBorder="true" applyAlignment="true">
      <alignment horizontal="center" vertical="center" wrapText="true"/>
    </xf>
    <xf numFmtId="0" fontId="23" fillId="0" borderId="100" xfId="19344" applyFill="true" applyBorder="true" applyAlignment="true">
      <alignment horizontal="center" vertical="center" wrapText="true"/>
    </xf>
    <xf numFmtId="0" fontId="150" fillId="26" borderId="106" xfId="44940" applyFont="true" applyFill="true" applyBorder="true" applyAlignment="true">
      <alignment horizontal="left" vertical="center"/>
    </xf>
    <xf numFmtId="0" fontId="150" fillId="26" borderId="107" xfId="44943" applyFont="true" applyFill="true" applyBorder="true" applyAlignment="true">
      <alignment horizontal="left" vertical="center"/>
    </xf>
    <xf numFmtId="0" fontId="150" fillId="26" borderId="108" xfId="44946" applyFont="true" applyFill="true" applyBorder="true" applyAlignment="true">
      <alignment horizontal="left" vertical="center"/>
    </xf>
    <xf numFmtId="0" fontId="150" fillId="26" borderId="106" xfId="44967" applyFont="true" applyFill="true" applyBorder="true" applyAlignment="true">
      <alignment horizontal="left" vertical="center"/>
    </xf>
    <xf numFmtId="0" fontId="150" fillId="26" borderId="107" xfId="44967" applyFont="true" applyFill="true" applyBorder="true" applyAlignment="true">
      <alignment horizontal="left" vertical="center"/>
    </xf>
    <xf numFmtId="0" fontId="150" fillId="26" borderId="106" xfId="44986" applyFont="true" applyFill="true" applyBorder="true" applyAlignment="true">
      <alignment horizontal="left" vertical="center"/>
    </xf>
    <xf numFmtId="0" fontId="150" fillId="26" borderId="107" xfId="44992" applyFont="true" applyFill="true" applyBorder="true" applyAlignment="true">
      <alignment horizontal="left" vertical="center"/>
    </xf>
    <xf numFmtId="0" fontId="150" fillId="0" borderId="107" xfId="44992" applyFont="true" applyFill="true" applyBorder="true" applyAlignment="true">
      <alignment horizontal="left" vertical="center"/>
    </xf>
    <xf numFmtId="0" fontId="150" fillId="0" borderId="107" xfId="44998" applyFont="true" applyFill="true" applyBorder="true" applyAlignment="true">
      <alignment horizontal="left" vertical="center"/>
    </xf>
    <xf numFmtId="0" fontId="150" fillId="26" borderId="106" xfId="45016" applyFont="true" applyFill="true" applyBorder="true" applyAlignment="true">
      <alignment horizontal="left" vertical="center"/>
    </xf>
    <xf numFmtId="0" fontId="150" fillId="26" borderId="107" xfId="45019" applyFont="true" applyFill="true" applyBorder="true" applyAlignment="true">
      <alignment horizontal="left" vertical="center"/>
    </xf>
    <xf numFmtId="0" fontId="150" fillId="26" borderId="108" xfId="45022" applyFont="true" applyFill="true" applyBorder="true" applyAlignment="true">
      <alignment horizontal="left" vertical="center"/>
    </xf>
    <xf numFmtId="0" fontId="150" fillId="26" borderId="106" xfId="45037" applyFont="true" applyFill="true" applyBorder="true" applyAlignment="true">
      <alignment horizontal="left" vertical="center"/>
    </xf>
    <xf numFmtId="0" fontId="150" fillId="26" borderId="107" xfId="45040" applyFont="true" applyFill="true" applyBorder="true" applyAlignment="true">
      <alignment horizontal="left" vertical="center"/>
    </xf>
    <xf numFmtId="0" fontId="23" fillId="3" borderId="108" xfId="19344" applyBorder="true" applyAlignment="true">
      <alignment vertical="center"/>
    </xf>
    <xf numFmtId="0" fontId="150" fillId="0" borderId="10" xfId="45025" applyFont="true" applyFill="true" applyBorder="true" applyAlignment="true">
      <alignment horizontal="left" vertical="center"/>
    </xf>
    <xf numFmtId="0" fontId="150" fillId="0" borderId="106" xfId="45031" applyFont="true" applyFill="true" applyBorder="true" applyAlignment="true">
      <alignment horizontal="left" vertical="center"/>
    </xf>
    <xf numFmtId="0" fontId="150" fillId="0" borderId="107" xfId="45037" applyFont="true" applyFill="true" applyBorder="true" applyAlignment="true">
      <alignment horizontal="left" vertical="center"/>
    </xf>
    <xf numFmtId="0" fontId="150" fillId="0" borderId="107" xfId="45040" applyFont="true" applyFill="true" applyBorder="true" applyAlignment="true">
      <alignment horizontal="left" vertical="center"/>
    </xf>
    <xf numFmtId="0" fontId="150" fillId="0" borderId="107" xfId="45046" applyFont="true" applyFill="true" applyBorder="true" applyAlignment="true">
      <alignment horizontal="left" vertical="center"/>
    </xf>
    <xf numFmtId="0" fontId="150" fillId="15" borderId="107" xfId="45040" applyFont="true" applyFill="true" applyBorder="true" applyAlignment="true">
      <alignment horizontal="left" vertical="center"/>
    </xf>
    <xf numFmtId="0" fontId="150" fillId="15" borderId="107" xfId="45046" applyFont="true" applyFill="true" applyBorder="true" applyAlignment="true">
      <alignment horizontal="left" vertical="center"/>
    </xf>
    <xf numFmtId="0" fontId="150" fillId="26" borderId="106" xfId="45076" applyFont="true" applyFill="true" applyBorder="true" applyAlignment="true">
      <alignment horizontal="left" vertical="center"/>
    </xf>
    <xf numFmtId="0" fontId="150" fillId="26" borderId="107" xfId="45082" applyFont="true" applyFill="true" applyBorder="true" applyAlignment="true">
      <alignment horizontal="left" vertical="center"/>
    </xf>
    <xf numFmtId="0" fontId="150" fillId="26" borderId="108" xfId="45088" applyFont="true" applyFill="true" applyBorder="true" applyAlignment="true">
      <alignment horizontal="left" vertical="center"/>
    </xf>
    <xf numFmtId="0" fontId="150" fillId="0" borderId="107" xfId="45064" applyFont="true" applyFill="true" applyBorder="true" applyAlignment="true">
      <alignment horizontal="left" vertical="center"/>
    </xf>
    <xf numFmtId="0" fontId="150" fillId="0" borderId="107" xfId="45070" applyFont="true" applyFill="true" applyBorder="true" applyAlignment="true">
      <alignment horizontal="left" vertical="center"/>
    </xf>
    <xf numFmtId="0" fontId="150" fillId="0" borderId="107" xfId="45076" applyFont="true" applyFill="true" applyBorder="true" applyAlignment="true">
      <alignment horizontal="left" vertical="center"/>
    </xf>
    <xf numFmtId="0" fontId="150" fillId="0" borderId="107" xfId="45082" applyFont="true" applyFill="true" applyBorder="true" applyAlignment="true">
      <alignment horizontal="left" vertical="center"/>
    </xf>
    <xf numFmtId="0" fontId="150" fillId="0" borderId="107" xfId="45088" applyFont="true" applyFill="true" applyBorder="true" applyAlignment="true">
      <alignment horizontal="left" vertical="center"/>
    </xf>
    <xf numFmtId="0" fontId="150" fillId="26" borderId="58" xfId="45037" applyFont="true" applyFill="true" applyBorder="true" applyAlignment="true">
      <alignment horizontal="left" vertical="center"/>
    </xf>
    <xf numFmtId="0" fontId="150" fillId="26" borderId="59" xfId="45040" applyFont="true" applyFill="true" applyBorder="true" applyAlignment="true">
      <alignment horizontal="left" vertical="center"/>
    </xf>
    <xf numFmtId="0" fontId="150" fillId="26" borderId="60" xfId="45046" applyFont="true" applyFill="true" applyBorder="true" applyAlignment="true">
      <alignment horizontal="left" vertical="center"/>
    </xf>
    <xf numFmtId="169" fontId="180" fillId="33" borderId="100" xfId="44944" applyNumberFormat="true" applyFont="true" applyFill="true" applyBorder="true" applyAlignment="true">
      <alignment horizontal="center" vertical="center"/>
    </xf>
    <xf numFmtId="169" fontId="180" fillId="33" borderId="105" xfId="44947" applyNumberFormat="true" applyFont="true" applyFill="true" applyBorder="true" applyAlignment="true">
      <alignment horizontal="center" vertical="center"/>
    </xf>
    <xf numFmtId="169" fontId="180" fillId="33" borderId="100" xfId="40057" applyNumberFormat="true" applyFont="true" applyFill="true" applyBorder="true" applyAlignment="true">
      <alignment horizontal="center" vertical="center"/>
    </xf>
    <xf numFmtId="169" fontId="180" fillId="33" borderId="100" xfId="33366" applyNumberFormat="true" applyFont="true" applyFill="true" applyBorder="true" applyAlignment="true">
      <alignment horizontal="center" vertical="center"/>
    </xf>
    <xf numFmtId="169" fontId="180" fillId="33" borderId="105" xfId="40069" applyNumberFormat="true" applyFont="true" applyFill="true" applyBorder="true" applyAlignment="true">
      <alignment horizontal="center" vertical="center"/>
    </xf>
    <xf numFmtId="169" fontId="180" fillId="33" borderId="105" xfId="45023" applyNumberFormat="true" applyFont="true" applyFill="true" applyBorder="true" applyAlignment="true">
      <alignment horizontal="center" vertical="center"/>
    </xf>
    <xf numFmtId="169" fontId="180" fillId="33" borderId="100" xfId="40237" applyNumberFormat="true" applyFont="true" applyFill="true" applyBorder="true" applyAlignment="true">
      <alignment horizontal="center" vertical="center"/>
    </xf>
    <xf numFmtId="169" fontId="180" fillId="33" borderId="102" xfId="45077" applyNumberFormat="true" applyFont="true" applyFill="true" applyBorder="true" applyAlignment="true">
      <alignment horizontal="center" vertical="center"/>
    </xf>
    <xf numFmtId="169" fontId="180" fillId="33" borderId="100" xfId="45083" applyNumberFormat="true" applyFont="true" applyFill="true" applyBorder="true" applyAlignment="true">
      <alignment horizontal="center" vertical="center"/>
    </xf>
    <xf numFmtId="169" fontId="180" fillId="33" borderId="100" xfId="45089" applyNumberFormat="true" applyFont="true" applyFill="true" applyBorder="true" applyAlignment="true">
      <alignment horizontal="center" vertical="center"/>
    </xf>
    <xf numFmtId="169" fontId="180" fillId="33" borderId="125" xfId="44944" applyNumberFormat="true" applyFont="true" applyFill="true" applyBorder="true" applyAlignment="true">
      <alignment horizontal="center" vertical="center"/>
    </xf>
    <xf numFmtId="169" fontId="180" fillId="33" borderId="127" xfId="44947" applyNumberFormat="true" applyFont="true" applyFill="true" applyBorder="true" applyAlignment="true">
      <alignment horizontal="center" vertical="center"/>
    </xf>
    <xf numFmtId="169" fontId="180" fillId="33" borderId="125" xfId="40058" applyNumberFormat="true" applyFont="true" applyFill="true" applyBorder="true" applyAlignment="true">
      <alignment horizontal="center" vertical="center"/>
    </xf>
    <xf numFmtId="169" fontId="180" fillId="33" borderId="125" xfId="33366" applyNumberFormat="true" applyFont="true" applyFill="true" applyBorder="true" applyAlignment="true">
      <alignment horizontal="center" vertical="center"/>
    </xf>
    <xf numFmtId="169" fontId="180" fillId="33" borderId="127" xfId="40070" applyNumberFormat="true" applyFont="true" applyFill="true" applyBorder="true" applyAlignment="true">
      <alignment horizontal="center" vertical="center"/>
    </xf>
    <xf numFmtId="169" fontId="180" fillId="33" borderId="127" xfId="45023" applyNumberFormat="true" applyFont="true" applyFill="true" applyBorder="true" applyAlignment="true">
      <alignment horizontal="center" vertical="center"/>
    </xf>
    <xf numFmtId="169" fontId="180" fillId="33" borderId="125" xfId="40238" applyNumberFormat="true" applyFont="true" applyFill="true" applyBorder="true" applyAlignment="true">
      <alignment horizontal="center" vertical="center"/>
    </xf>
    <xf numFmtId="169" fontId="180" fillId="33" borderId="123" xfId="45078" applyNumberFormat="true" applyFont="true" applyFill="true" applyBorder="true" applyAlignment="true">
      <alignment horizontal="center" vertical="center"/>
    </xf>
    <xf numFmtId="169" fontId="180" fillId="33" borderId="125" xfId="45084" applyNumberFormat="true" applyFont="true" applyFill="true" applyBorder="true" applyAlignment="true">
      <alignment horizontal="center" vertical="center"/>
    </xf>
    <xf numFmtId="169" fontId="180" fillId="33" borderId="125" xfId="45090" applyNumberFormat="true" applyFont="true" applyFill="true" applyBorder="true" applyAlignment="true">
      <alignment horizontal="center" vertical="center"/>
    </xf>
    <xf numFmtId="169" fontId="180" fillId="33" borderId="126" xfId="44944" applyNumberFormat="true" applyFont="true" applyFill="true" applyBorder="true" applyAlignment="true">
      <alignment horizontal="center" vertical="center"/>
    </xf>
    <xf numFmtId="169" fontId="180" fillId="33" borderId="128" xfId="44947" applyNumberFormat="true" applyFont="true" applyFill="true" applyBorder="true" applyAlignment="true">
      <alignment horizontal="center" vertical="center"/>
    </xf>
    <xf numFmtId="169" fontId="180" fillId="33" borderId="126" xfId="40059" applyNumberFormat="true" applyFont="true" applyFill="true" applyBorder="true" applyAlignment="true">
      <alignment horizontal="center" vertical="center"/>
    </xf>
    <xf numFmtId="169" fontId="180" fillId="33" borderId="126" xfId="33366" applyNumberFormat="true" applyFont="true" applyFill="true" applyBorder="true" applyAlignment="true">
      <alignment horizontal="center" vertical="center"/>
    </xf>
    <xf numFmtId="169" fontId="180" fillId="33" borderId="128" xfId="40071" applyNumberFormat="true" applyFont="true" applyFill="true" applyBorder="true" applyAlignment="true">
      <alignment horizontal="center" vertical="center"/>
    </xf>
    <xf numFmtId="169" fontId="180" fillId="33" borderId="128" xfId="45023" applyNumberFormat="true" applyFont="true" applyFill="true" applyBorder="true" applyAlignment="true">
      <alignment horizontal="center" vertical="center"/>
    </xf>
    <xf numFmtId="169" fontId="180" fillId="33" borderId="126" xfId="40239" applyNumberFormat="true" applyFont="true" applyFill="true" applyBorder="true" applyAlignment="true">
      <alignment horizontal="center" vertical="center"/>
    </xf>
    <xf numFmtId="169" fontId="180" fillId="33" borderId="124" xfId="45079" applyNumberFormat="true" applyFont="true" applyFill="true" applyBorder="true" applyAlignment="true">
      <alignment horizontal="center" vertical="center"/>
    </xf>
    <xf numFmtId="169" fontId="180" fillId="33" borderId="126" xfId="45085" applyNumberFormat="true" applyFont="true" applyFill="true" applyBorder="true" applyAlignment="true">
      <alignment horizontal="center" vertical="center"/>
    </xf>
    <xf numFmtId="169" fontId="180" fillId="33" borderId="126" xfId="45091" applyNumberFormat="true" applyFont="true" applyFill="true" applyBorder="true" applyAlignment="true">
      <alignment horizontal="center" vertical="center"/>
    </xf>
    <xf numFmtId="169" fontId="180" fillId="33" borderId="130" xfId="44944" applyNumberFormat="true" applyFont="true" applyFill="true" applyBorder="true" applyAlignment="true">
      <alignment horizontal="center" vertical="center"/>
    </xf>
    <xf numFmtId="169" fontId="180" fillId="33" borderId="131" xfId="44947" applyNumberFormat="true" applyFont="true" applyFill="true" applyBorder="true" applyAlignment="true">
      <alignment horizontal="center" vertical="center"/>
    </xf>
    <xf numFmtId="169" fontId="180" fillId="33" borderId="130" xfId="40058" applyNumberFormat="true" applyFont="true" applyFill="true" applyBorder="true" applyAlignment="true">
      <alignment horizontal="center" vertical="center"/>
    </xf>
    <xf numFmtId="169" fontId="180" fillId="33" borderId="130" xfId="33366" applyNumberFormat="true" applyFont="true" applyFill="true" applyBorder="true" applyAlignment="true">
      <alignment horizontal="center" vertical="center"/>
    </xf>
    <xf numFmtId="169" fontId="180" fillId="33" borderId="131" xfId="40070" applyNumberFormat="true" applyFont="true" applyFill="true" applyBorder="true" applyAlignment="true">
      <alignment horizontal="center" vertical="center"/>
    </xf>
    <xf numFmtId="169" fontId="180" fillId="33" borderId="131" xfId="45023" applyNumberFormat="true" applyFont="true" applyFill="true" applyBorder="true" applyAlignment="true">
      <alignment horizontal="center" vertical="center"/>
    </xf>
    <xf numFmtId="169" fontId="180" fillId="33" borderId="130" xfId="40238" applyNumberFormat="true" applyFont="true" applyFill="true" applyBorder="true" applyAlignment="true">
      <alignment horizontal="center" vertical="center"/>
    </xf>
    <xf numFmtId="169" fontId="180" fillId="33" borderId="129" xfId="45078" applyNumberFormat="true" applyFont="true" applyFill="true" applyBorder="true" applyAlignment="true">
      <alignment horizontal="center" vertical="center"/>
    </xf>
    <xf numFmtId="169" fontId="180" fillId="33" borderId="130" xfId="45084" applyNumberFormat="true" applyFont="true" applyFill="true" applyBorder="true" applyAlignment="true">
      <alignment horizontal="center" vertical="center"/>
    </xf>
    <xf numFmtId="169" fontId="180" fillId="33" borderId="130" xfId="45090" applyNumberFormat="true" applyFont="true" applyFill="true" applyBorder="true" applyAlignment="true">
      <alignment horizontal="center" vertical="center"/>
    </xf>
    <xf numFmtId="169" fontId="180" fillId="33" borderId="107" xfId="44944" applyNumberFormat="true" applyFont="true" applyFill="true" applyBorder="true" applyAlignment="true">
      <alignment horizontal="center" vertical="center"/>
    </xf>
    <xf numFmtId="169" fontId="180" fillId="33" borderId="108" xfId="44947" applyNumberFormat="true" applyFont="true" applyFill="true" applyBorder="true" applyAlignment="true">
      <alignment horizontal="center" vertical="center"/>
    </xf>
    <xf numFmtId="169" fontId="180" fillId="33" borderId="107" xfId="40059" applyNumberFormat="true" applyFont="true" applyFill="true" applyBorder="true" applyAlignment="true">
      <alignment horizontal="center" vertical="center"/>
    </xf>
    <xf numFmtId="169" fontId="180" fillId="33" borderId="107" xfId="33366" applyNumberFormat="true" applyFont="true" applyFill="true" applyBorder="true" applyAlignment="true">
      <alignment horizontal="center" vertical="center"/>
    </xf>
    <xf numFmtId="169" fontId="180" fillId="33" borderId="108" xfId="40071" applyNumberFormat="true" applyFont="true" applyFill="true" applyBorder="true" applyAlignment="true">
      <alignment horizontal="center" vertical="center"/>
    </xf>
    <xf numFmtId="169" fontId="180" fillId="33" borderId="108" xfId="45023" applyNumberFormat="true" applyFont="true" applyFill="true" applyBorder="true" applyAlignment="true">
      <alignment horizontal="center" vertical="center"/>
    </xf>
    <xf numFmtId="169" fontId="180" fillId="33" borderId="107" xfId="40239" applyNumberFormat="true" applyFont="true" applyFill="true" applyBorder="true" applyAlignment="true">
      <alignment horizontal="center" vertical="center"/>
    </xf>
    <xf numFmtId="169" fontId="180" fillId="33" borderId="106" xfId="45079" applyNumberFormat="true" applyFont="true" applyFill="true" applyBorder="true" applyAlignment="true">
      <alignment horizontal="center" vertical="center"/>
    </xf>
    <xf numFmtId="169" fontId="180" fillId="33" borderId="107" xfId="45085" applyNumberFormat="true" applyFont="true" applyFill="true" applyBorder="true" applyAlignment="true">
      <alignment horizontal="center" vertical="center"/>
    </xf>
    <xf numFmtId="169" fontId="180" fillId="33" borderId="107" xfId="45091" applyNumberFormat="true" applyFont="true" applyFill="true" applyBorder="true" applyAlignment="true">
      <alignment horizontal="center" vertical="center"/>
    </xf>
    <xf numFmtId="169" fontId="180" fillId="33" borderId="100" xfId="40058" applyNumberFormat="true" applyFont="true" applyFill="true" applyBorder="true" applyAlignment="true">
      <alignment horizontal="center" vertical="center"/>
    </xf>
    <xf numFmtId="169" fontId="180" fillId="33" borderId="105" xfId="40070" applyNumberFormat="true" applyFont="true" applyFill="true" applyBorder="true" applyAlignment="true">
      <alignment horizontal="center" vertical="center"/>
    </xf>
    <xf numFmtId="169" fontId="180" fillId="33" borderId="100" xfId="40238" applyNumberFormat="true" applyFont="true" applyFill="true" applyBorder="true" applyAlignment="true">
      <alignment horizontal="center" vertical="center"/>
    </xf>
    <xf numFmtId="169" fontId="180" fillId="33" borderId="102" xfId="45078" applyNumberFormat="true" applyFont="true" applyFill="true" applyBorder="true" applyAlignment="true">
      <alignment horizontal="center" vertical="center"/>
    </xf>
    <xf numFmtId="169" fontId="180" fillId="33" borderId="100" xfId="45084" applyNumberFormat="true" applyFont="true" applyFill="true" applyBorder="true" applyAlignment="true">
      <alignment horizontal="center" vertical="center"/>
    </xf>
    <xf numFmtId="169" fontId="180" fillId="33" borderId="100" xfId="45090" applyNumberFormat="true" applyFont="true" applyFill="true" applyBorder="true" applyAlignment="true">
      <alignment horizontal="center" vertical="center"/>
    </xf>
    <xf numFmtId="169" fontId="180" fillId="33" borderId="125" xfId="40060" applyNumberFormat="true" applyFont="true" applyFill="true" applyBorder="true" applyAlignment="true">
      <alignment horizontal="center" vertical="center"/>
    </xf>
    <xf numFmtId="169" fontId="180" fillId="33" borderId="125" xfId="40240" applyNumberFormat="true" applyFont="true" applyFill="true" applyBorder="true" applyAlignment="true">
      <alignment horizontal="center" vertical="center"/>
    </xf>
    <xf numFmtId="168" fontId="180" fillId="28" borderId="76" xfId="39991" applyNumberFormat="true" applyFont="true" applyFill="true" applyBorder="true" applyAlignment="true">
      <alignment horizontal="center" vertical="center"/>
    </xf>
    <xf numFmtId="168" fontId="180" fillId="28" borderId="77" xfId="40003" applyNumberFormat="true" applyFont="true" applyFill="true" applyBorder="true" applyAlignment="true">
      <alignment horizontal="center" vertical="center"/>
    </xf>
    <xf numFmtId="168" fontId="180" fillId="28" borderId="84" xfId="40015" applyNumberFormat="true" applyFont="true" applyFill="true" applyBorder="true" applyAlignment="true">
      <alignment horizontal="center" vertical="center"/>
    </xf>
    <xf numFmtId="168" fontId="180" fillId="28" borderId="76" xfId="40051" applyNumberFormat="true" applyFont="true" applyFill="true" applyBorder="true" applyAlignment="true">
      <alignment horizontal="center" vertical="center"/>
    </xf>
    <xf numFmtId="168" fontId="180" fillId="28" borderId="77" xfId="40063" applyNumberFormat="true" applyFont="true" applyFill="true" applyBorder="true" applyAlignment="true">
      <alignment horizontal="center" vertical="center"/>
    </xf>
    <xf numFmtId="168" fontId="180" fillId="28" borderId="78" xfId="40075" applyNumberFormat="true" applyFont="true" applyFill="true" applyBorder="true" applyAlignment="true">
      <alignment horizontal="center" vertical="center"/>
    </xf>
    <xf numFmtId="168" fontId="180" fillId="28" borderId="76" xfId="40171" applyNumberFormat="true" applyFont="true" applyFill="true" applyBorder="true" applyAlignment="true">
      <alignment horizontal="center" vertical="center"/>
    </xf>
    <xf numFmtId="168" fontId="180" fillId="28" borderId="77" xfId="40183" applyNumberFormat="true" applyFont="true" applyFill="true" applyBorder="true" applyAlignment="true">
      <alignment horizontal="center" vertical="center"/>
    </xf>
    <xf numFmtId="168" fontId="180" fillId="28" borderId="84" xfId="40195" applyNumberFormat="true" applyFont="true" applyFill="true" applyBorder="true" applyAlignment="true">
      <alignment horizontal="center" vertical="center"/>
    </xf>
    <xf numFmtId="168" fontId="180" fillId="28" borderId="76" xfId="40231" applyNumberFormat="true" applyFont="true" applyFill="true" applyBorder="true" applyAlignment="true">
      <alignment horizontal="center" vertical="center"/>
    </xf>
    <xf numFmtId="168" fontId="180" fillId="28" borderId="77" xfId="40243" applyNumberFormat="true" applyFont="true" applyFill="true" applyBorder="true" applyAlignment="true">
      <alignment horizontal="center" vertical="center"/>
    </xf>
    <xf numFmtId="168" fontId="180" fillId="28" borderId="77" xfId="40255" applyNumberFormat="true" applyFont="true" applyFill="true" applyBorder="true" applyAlignment="true">
      <alignment horizontal="center" vertical="center"/>
    </xf>
    <xf numFmtId="168" fontId="180" fillId="28" borderId="76" xfId="40291" applyNumberFormat="true" applyFont="true" applyFill="true" applyBorder="true" applyAlignment="true">
      <alignment horizontal="center" vertical="center"/>
    </xf>
    <xf numFmtId="168" fontId="180" fillId="28" borderId="77" xfId="40303" applyNumberFormat="true" applyFont="true" applyFill="true" applyBorder="true" applyAlignment="true">
      <alignment horizontal="center" vertical="center"/>
    </xf>
    <xf numFmtId="168" fontId="180" fillId="28" borderId="76" xfId="40533" applyNumberFormat="true" applyFont="true" applyFill="true" applyBorder="true" applyAlignment="true">
      <alignment horizontal="center" vertical="center"/>
    </xf>
    <xf numFmtId="168" fontId="180" fillId="28" borderId="77" xfId="40539" applyNumberFormat="true" applyFont="true" applyFill="true" applyBorder="true" applyAlignment="true">
      <alignment horizontal="center" vertical="center"/>
    </xf>
    <xf numFmtId="168" fontId="180" fillId="28" borderId="84" xfId="40545" applyNumberFormat="true" applyFont="true" applyFill="true" applyBorder="true" applyAlignment="true">
      <alignment horizontal="center" vertical="center"/>
    </xf>
    <xf numFmtId="168" fontId="180" fillId="28" borderId="76" xfId="40419" applyNumberFormat="true" applyFont="true" applyFill="true" applyBorder="true" applyAlignment="true">
      <alignment horizontal="center" vertical="center"/>
    </xf>
    <xf numFmtId="168" fontId="180" fillId="28" borderId="77" xfId="40431" applyNumberFormat="true" applyFont="true" applyFill="true" applyBorder="true" applyAlignment="true">
      <alignment horizontal="center" vertical="center"/>
    </xf>
    <xf numFmtId="168" fontId="180" fillId="28" borderId="84" xfId="40443" applyNumberFormat="true" applyFont="true" applyFill="true" applyBorder="true" applyAlignment="true">
      <alignment horizontal="center" vertical="center"/>
    </xf>
    <xf numFmtId="168" fontId="180" fillId="28" borderId="61" xfId="39992" applyNumberFormat="true" applyFont="true" applyFill="true" applyBorder="true" applyAlignment="true">
      <alignment horizontal="center" vertical="center"/>
    </xf>
    <xf numFmtId="168" fontId="180" fillId="28" borderId="56" xfId="40004" applyNumberFormat="true" applyFont="true" applyFill="true" applyBorder="true" applyAlignment="true">
      <alignment horizontal="center" vertical="center"/>
    </xf>
    <xf numFmtId="168" fontId="180" fillId="28" borderId="85" xfId="40016" applyNumberFormat="true" applyFont="true" applyFill="true" applyBorder="true" applyAlignment="true">
      <alignment horizontal="center" vertical="center"/>
    </xf>
    <xf numFmtId="168" fontId="180" fillId="28" borderId="61" xfId="40052" applyNumberFormat="true" applyFont="true" applyFill="true" applyBorder="true" applyAlignment="true">
      <alignment horizontal="center" vertical="center"/>
    </xf>
    <xf numFmtId="168" fontId="180" fillId="28" borderId="56" xfId="40064" applyNumberFormat="true" applyFont="true" applyFill="true" applyBorder="true" applyAlignment="true">
      <alignment horizontal="center" vertical="center"/>
    </xf>
    <xf numFmtId="168" fontId="180" fillId="28" borderId="65" xfId="40076" applyNumberFormat="true" applyFont="true" applyFill="true" applyBorder="true" applyAlignment="true">
      <alignment horizontal="center" vertical="center"/>
    </xf>
    <xf numFmtId="168" fontId="180" fillId="28" borderId="61" xfId="40172" applyNumberFormat="true" applyFont="true" applyFill="true" applyBorder="true" applyAlignment="true">
      <alignment horizontal="center" vertical="center"/>
    </xf>
    <xf numFmtId="168" fontId="180" fillId="28" borderId="56" xfId="40184" applyNumberFormat="true" applyFont="true" applyFill="true" applyBorder="true" applyAlignment="true">
      <alignment horizontal="center" vertical="center"/>
    </xf>
    <xf numFmtId="168" fontId="180" fillId="28" borderId="85" xfId="40196" applyNumberFormat="true" applyFont="true" applyFill="true" applyBorder="true" applyAlignment="true">
      <alignment horizontal="center" vertical="center"/>
    </xf>
    <xf numFmtId="168" fontId="180" fillId="28" borderId="61" xfId="40232" applyNumberFormat="true" applyFont="true" applyFill="true" applyBorder="true" applyAlignment="true">
      <alignment horizontal="center" vertical="center"/>
    </xf>
    <xf numFmtId="168" fontId="180" fillId="28" borderId="56" xfId="40244" applyNumberFormat="true" applyFont="true" applyFill="true" applyBorder="true" applyAlignment="true">
      <alignment horizontal="center" vertical="center"/>
    </xf>
    <xf numFmtId="168" fontId="180" fillId="28" borderId="56" xfId="40256" applyNumberFormat="true" applyFont="true" applyFill="true" applyBorder="true" applyAlignment="true">
      <alignment horizontal="center" vertical="center"/>
    </xf>
    <xf numFmtId="168" fontId="180" fillId="28" borderId="61" xfId="40292" applyNumberFormat="true" applyFont="true" applyFill="true" applyBorder="true" applyAlignment="true">
      <alignment horizontal="center" vertical="center"/>
    </xf>
    <xf numFmtId="168" fontId="180" fillId="28" borderId="56" xfId="40304" applyNumberFormat="true" applyFont="true" applyFill="true" applyBorder="true" applyAlignment="true">
      <alignment horizontal="center" vertical="center"/>
    </xf>
    <xf numFmtId="168" fontId="180" fillId="28" borderId="61" xfId="40534" applyNumberFormat="true" applyFont="true" applyFill="true" applyBorder="true" applyAlignment="true">
      <alignment horizontal="center" vertical="center"/>
    </xf>
    <xf numFmtId="168" fontId="180" fillId="28" borderId="56" xfId="40540" applyNumberFormat="true" applyFont="true" applyFill="true" applyBorder="true" applyAlignment="true">
      <alignment horizontal="center" vertical="center"/>
    </xf>
    <xf numFmtId="168" fontId="180" fillId="28" borderId="63" xfId="40539" applyNumberFormat="true" applyFont="true" applyFill="true" applyBorder="true" applyAlignment="true">
      <alignment horizontal="center" vertical="center"/>
    </xf>
    <xf numFmtId="168" fontId="180" fillId="28" borderId="85" xfId="40546" applyNumberFormat="true" applyFont="true" applyFill="true" applyBorder="true" applyAlignment="true">
      <alignment horizontal="center" vertical="center"/>
    </xf>
    <xf numFmtId="168" fontId="180" fillId="28" borderId="61" xfId="40420" applyNumberFormat="true" applyFont="true" applyFill="true" applyBorder="true" applyAlignment="true">
      <alignment horizontal="center" vertical="center"/>
    </xf>
    <xf numFmtId="168" fontId="180" fillId="28" borderId="56" xfId="40432" applyNumberFormat="true" applyFont="true" applyFill="true" applyBorder="true" applyAlignment="true">
      <alignment horizontal="center" vertical="center"/>
    </xf>
    <xf numFmtId="168" fontId="180" fillId="28" borderId="85" xfId="40444" applyNumberFormat="true" applyFont="true" applyFill="true" applyBorder="true" applyAlignment="true">
      <alignment horizontal="center" vertical="center"/>
    </xf>
    <xf numFmtId="168" fontId="180" fillId="28" borderId="91" xfId="39993" applyNumberFormat="true" applyFont="true" applyFill="true" applyBorder="true" applyAlignment="true">
      <alignment horizontal="center" vertical="center"/>
    </xf>
    <xf numFmtId="168" fontId="180" fillId="28" borderId="92" xfId="40005" applyNumberFormat="true" applyFont="true" applyFill="true" applyBorder="true" applyAlignment="true">
      <alignment horizontal="center" vertical="center"/>
    </xf>
    <xf numFmtId="168" fontId="180" fillId="28" borderId="97" xfId="40017" applyNumberFormat="true" applyFont="true" applyFill="true" applyBorder="true" applyAlignment="true">
      <alignment horizontal="center" vertical="center"/>
    </xf>
    <xf numFmtId="168" fontId="180" fillId="28" borderId="91" xfId="40053" applyNumberFormat="true" applyFont="true" applyFill="true" applyBorder="true" applyAlignment="true">
      <alignment horizontal="center" vertical="center"/>
    </xf>
    <xf numFmtId="168" fontId="180" fillId="28" borderId="92" xfId="40065" applyNumberFormat="true" applyFont="true" applyFill="true" applyBorder="true" applyAlignment="true">
      <alignment horizontal="center" vertical="center"/>
    </xf>
    <xf numFmtId="168" fontId="180" fillId="28" borderId="93" xfId="40077" applyNumberFormat="true" applyFont="true" applyFill="true" applyBorder="true" applyAlignment="true">
      <alignment horizontal="center" vertical="center"/>
    </xf>
    <xf numFmtId="168" fontId="180" fillId="28" borderId="91" xfId="40173" applyNumberFormat="true" applyFont="true" applyFill="true" applyBorder="true" applyAlignment="true">
      <alignment horizontal="center" vertical="center"/>
    </xf>
    <xf numFmtId="168" fontId="180" fillId="28" borderId="92" xfId="40185" applyNumberFormat="true" applyFont="true" applyFill="true" applyBorder="true" applyAlignment="true">
      <alignment horizontal="center" vertical="center"/>
    </xf>
    <xf numFmtId="168" fontId="180" fillId="28" borderId="97" xfId="40197" applyNumberFormat="true" applyFont="true" applyFill="true" applyBorder="true" applyAlignment="true">
      <alignment horizontal="center" vertical="center"/>
    </xf>
    <xf numFmtId="168" fontId="180" fillId="28" borderId="91" xfId="40233" applyNumberFormat="true" applyFont="true" applyFill="true" applyBorder="true" applyAlignment="true">
      <alignment horizontal="center" vertical="center"/>
    </xf>
    <xf numFmtId="168" fontId="180" fillId="28" borderId="92" xfId="40245" applyNumberFormat="true" applyFont="true" applyFill="true" applyBorder="true" applyAlignment="true">
      <alignment horizontal="center" vertical="center"/>
    </xf>
    <xf numFmtId="168" fontId="180" fillId="28" borderId="92" xfId="40257" applyNumberFormat="true" applyFont="true" applyFill="true" applyBorder="true" applyAlignment="true">
      <alignment horizontal="center" vertical="center"/>
    </xf>
    <xf numFmtId="168" fontId="180" fillId="28" borderId="91" xfId="40293" applyNumberFormat="true" applyFont="true" applyFill="true" applyBorder="true" applyAlignment="true">
      <alignment horizontal="center" vertical="center"/>
    </xf>
    <xf numFmtId="168" fontId="180" fillId="28" borderId="92" xfId="40305" applyNumberFormat="true" applyFont="true" applyFill="true" applyBorder="true" applyAlignment="true">
      <alignment horizontal="center" vertical="center"/>
    </xf>
    <xf numFmtId="168" fontId="180" fillId="28" borderId="91" xfId="40535" applyNumberFormat="true" applyFont="true" applyFill="true" applyBorder="true" applyAlignment="true">
      <alignment horizontal="center" vertical="center"/>
    </xf>
    <xf numFmtId="168" fontId="180" fillId="28" borderId="92" xfId="40541" applyNumberFormat="true" applyFont="true" applyFill="true" applyBorder="true" applyAlignment="true">
      <alignment horizontal="center" vertical="center"/>
    </xf>
    <xf numFmtId="168" fontId="180" fillId="28" borderId="99" xfId="40539" applyNumberFormat="true" applyFont="true" applyFill="true" applyBorder="true" applyAlignment="true">
      <alignment horizontal="center" vertical="center"/>
    </xf>
    <xf numFmtId="168" fontId="180" fillId="28" borderId="97" xfId="40547" applyNumberFormat="true" applyFont="true" applyFill="true" applyBorder="true" applyAlignment="true">
      <alignment horizontal="center" vertical="center"/>
    </xf>
    <xf numFmtId="168" fontId="180" fillId="28" borderId="91" xfId="40421" applyNumberFormat="true" applyFont="true" applyFill="true" applyBorder="true" applyAlignment="true">
      <alignment horizontal="center" vertical="center"/>
    </xf>
    <xf numFmtId="168" fontId="180" fillId="28" borderId="92" xfId="40433" applyNumberFormat="true" applyFont="true" applyFill="true" applyBorder="true" applyAlignment="true">
      <alignment horizontal="center" vertical="center"/>
    </xf>
    <xf numFmtId="168" fontId="180" fillId="28" borderId="97" xfId="40445" applyNumberFormat="true" applyFont="true" applyFill="true" applyBorder="true" applyAlignment="true">
      <alignment horizontal="center" vertical="center"/>
    </xf>
    <xf numFmtId="168" fontId="180" fillId="28" borderId="76" xfId="39992" applyNumberFormat="true" applyFont="true" applyFill="true" applyBorder="true" applyAlignment="true">
      <alignment horizontal="center" vertical="center"/>
    </xf>
    <xf numFmtId="168" fontId="180" fillId="28" borderId="77" xfId="40004" applyNumberFormat="true" applyFont="true" applyFill="true" applyBorder="true" applyAlignment="true">
      <alignment horizontal="center" vertical="center"/>
    </xf>
    <xf numFmtId="168" fontId="180" fillId="28" borderId="84" xfId="40016" applyNumberFormat="true" applyFont="true" applyFill="true" applyBorder="true" applyAlignment="true">
      <alignment horizontal="center" vertical="center"/>
    </xf>
    <xf numFmtId="168" fontId="180" fillId="28" borderId="76" xfId="40052" applyNumberFormat="true" applyFont="true" applyFill="true" applyBorder="true" applyAlignment="true">
      <alignment horizontal="center" vertical="center"/>
    </xf>
    <xf numFmtId="168" fontId="180" fillId="28" borderId="77" xfId="40064" applyNumberFormat="true" applyFont="true" applyFill="true" applyBorder="true" applyAlignment="true">
      <alignment horizontal="center" vertical="center"/>
    </xf>
    <xf numFmtId="168" fontId="180" fillId="28" borderId="78" xfId="40076" applyNumberFormat="true" applyFont="true" applyFill="true" applyBorder="true" applyAlignment="true">
      <alignment horizontal="center" vertical="center"/>
    </xf>
    <xf numFmtId="168" fontId="180" fillId="28" borderId="76" xfId="40172" applyNumberFormat="true" applyFont="true" applyFill="true" applyBorder="true" applyAlignment="true">
      <alignment horizontal="center" vertical="center"/>
    </xf>
    <xf numFmtId="168" fontId="180" fillId="28" borderId="77" xfId="40184" applyNumberFormat="true" applyFont="true" applyFill="true" applyBorder="true" applyAlignment="true">
      <alignment horizontal="center" vertical="center"/>
    </xf>
    <xf numFmtId="168" fontId="180" fillId="28" borderId="84" xfId="40196" applyNumberFormat="true" applyFont="true" applyFill="true" applyBorder="true" applyAlignment="true">
      <alignment horizontal="center" vertical="center"/>
    </xf>
    <xf numFmtId="168" fontId="180" fillId="28" borderId="76" xfId="40232" applyNumberFormat="true" applyFont="true" applyFill="true" applyBorder="true" applyAlignment="true">
      <alignment horizontal="center" vertical="center"/>
    </xf>
    <xf numFmtId="168" fontId="180" fillId="28" borderId="77" xfId="40244" applyNumberFormat="true" applyFont="true" applyFill="true" applyBorder="true" applyAlignment="true">
      <alignment horizontal="center" vertical="center"/>
    </xf>
    <xf numFmtId="168" fontId="180" fillId="28" borderId="77" xfId="40256" applyNumberFormat="true" applyFont="true" applyFill="true" applyBorder="true" applyAlignment="true">
      <alignment horizontal="center" vertical="center"/>
    </xf>
    <xf numFmtId="168" fontId="180" fillId="28" borderId="76" xfId="40292" applyNumberFormat="true" applyFont="true" applyFill="true" applyBorder="true" applyAlignment="true">
      <alignment horizontal="center" vertical="center"/>
    </xf>
    <xf numFmtId="168" fontId="180" fillId="28" borderId="77" xfId="40304" applyNumberFormat="true" applyFont="true" applyFill="true" applyBorder="true" applyAlignment="true">
      <alignment horizontal="center" vertical="center"/>
    </xf>
    <xf numFmtId="168" fontId="180" fillId="28" borderId="76" xfId="40534" applyNumberFormat="true" applyFont="true" applyFill="true" applyBorder="true" applyAlignment="true">
      <alignment horizontal="center" vertical="center"/>
    </xf>
    <xf numFmtId="168" fontId="180" fillId="28" borderId="77" xfId="40540" applyNumberFormat="true" applyFont="true" applyFill="true" applyBorder="true" applyAlignment="true">
      <alignment horizontal="center" vertical="center"/>
    </xf>
    <xf numFmtId="168" fontId="180" fillId="28" borderId="84" xfId="40546" applyNumberFormat="true" applyFont="true" applyFill="true" applyBorder="true" applyAlignment="true">
      <alignment horizontal="center" vertical="center"/>
    </xf>
    <xf numFmtId="168" fontId="180" fillId="28" borderId="76" xfId="40420" applyNumberFormat="true" applyFont="true" applyFill="true" applyBorder="true" applyAlignment="true">
      <alignment horizontal="center" vertical="center"/>
    </xf>
    <xf numFmtId="168" fontId="180" fillId="28" borderId="77" xfId="40432" applyNumberFormat="true" applyFont="true" applyFill="true" applyBorder="true" applyAlignment="true">
      <alignment horizontal="center" vertical="center"/>
    </xf>
    <xf numFmtId="168" fontId="180" fillId="28" borderId="84" xfId="40444" applyNumberFormat="true" applyFont="true" applyFill="true" applyBorder="true" applyAlignment="true">
      <alignment horizontal="center" vertical="center"/>
    </xf>
    <xf numFmtId="168" fontId="180" fillId="28" borderId="62" xfId="39994" applyNumberFormat="true" applyFont="true" applyFill="true" applyBorder="true" applyAlignment="true">
      <alignment horizontal="center" vertical="center"/>
    </xf>
    <xf numFmtId="168" fontId="180" fillId="28" borderId="64" xfId="40006" applyNumberFormat="true" applyFont="true" applyFill="true" applyBorder="true" applyAlignment="true">
      <alignment horizontal="center" vertical="center"/>
    </xf>
    <xf numFmtId="168" fontId="180" fillId="28" borderId="86" xfId="40018" applyNumberFormat="true" applyFont="true" applyFill="true" applyBorder="true" applyAlignment="true">
      <alignment horizontal="center" vertical="center"/>
    </xf>
    <xf numFmtId="168" fontId="180" fillId="28" borderId="62" xfId="40054" applyNumberFormat="true" applyFont="true" applyFill="true" applyBorder="true" applyAlignment="true">
      <alignment horizontal="center" vertical="center"/>
    </xf>
    <xf numFmtId="168" fontId="180" fillId="28" borderId="64" xfId="40066" applyNumberFormat="true" applyFont="true" applyFill="true" applyBorder="true" applyAlignment="true">
      <alignment horizontal="center" vertical="center"/>
    </xf>
    <xf numFmtId="168" fontId="180" fillId="28" borderId="62" xfId="40174" applyNumberFormat="true" applyFont="true" applyFill="true" applyBorder="true" applyAlignment="true">
      <alignment horizontal="center" vertical="center"/>
    </xf>
    <xf numFmtId="168" fontId="180" fillId="28" borderId="64" xfId="40186" applyNumberFormat="true" applyFont="true" applyFill="true" applyBorder="true" applyAlignment="true">
      <alignment horizontal="center" vertical="center"/>
    </xf>
    <xf numFmtId="168" fontId="180" fillId="28" borderId="86" xfId="40198" applyNumberFormat="true" applyFont="true" applyFill="true" applyBorder="true" applyAlignment="true">
      <alignment horizontal="center" vertical="center"/>
    </xf>
    <xf numFmtId="168" fontId="180" fillId="28" borderId="62" xfId="40234" applyNumberFormat="true" applyFont="true" applyFill="true" applyBorder="true" applyAlignment="true">
      <alignment horizontal="center" vertical="center"/>
    </xf>
    <xf numFmtId="168" fontId="180" fillId="28" borderId="64" xfId="40246" applyNumberFormat="true" applyFont="true" applyFill="true" applyBorder="true" applyAlignment="true">
      <alignment horizontal="center" vertical="center"/>
    </xf>
    <xf numFmtId="168" fontId="180" fillId="28" borderId="64" xfId="40258" applyNumberFormat="true" applyFont="true" applyFill="true" applyBorder="true" applyAlignment="true">
      <alignment horizontal="center" vertical="center"/>
    </xf>
    <xf numFmtId="168" fontId="180" fillId="28" borderId="62" xfId="40294" applyNumberFormat="true" applyFont="true" applyFill="true" applyBorder="true" applyAlignment="true">
      <alignment horizontal="center" vertical="center"/>
    </xf>
    <xf numFmtId="168" fontId="180" fillId="28" borderId="64" xfId="40306" applyNumberFormat="true" applyFont="true" applyFill="true" applyBorder="true" applyAlignment="true">
      <alignment horizontal="center" vertical="center"/>
    </xf>
    <xf numFmtId="168" fontId="180" fillId="28" borderId="62" xfId="40536" applyNumberFormat="true" applyFont="true" applyFill="true" applyBorder="true" applyAlignment="true">
      <alignment horizontal="center" vertical="center"/>
    </xf>
    <xf numFmtId="168" fontId="180" fillId="28" borderId="64" xfId="40542" applyNumberFormat="true" applyFont="true" applyFill="true" applyBorder="true" applyAlignment="true">
      <alignment horizontal="center" vertical="center"/>
    </xf>
    <xf numFmtId="168" fontId="180" fillId="28" borderId="59" xfId="40539" applyNumberFormat="true" applyFont="true" applyFill="true" applyBorder="true" applyAlignment="true">
      <alignment horizontal="center" vertical="center"/>
    </xf>
    <xf numFmtId="168" fontId="180" fillId="28" borderId="86" xfId="40548" applyNumberFormat="true" applyFont="true" applyFill="true" applyBorder="true" applyAlignment="true">
      <alignment horizontal="center" vertical="center"/>
    </xf>
    <xf numFmtId="168" fontId="180" fillId="28" borderId="62" xfId="40422" applyNumberFormat="true" applyFont="true" applyFill="true" applyBorder="true" applyAlignment="true">
      <alignment horizontal="center" vertical="center"/>
    </xf>
    <xf numFmtId="168" fontId="180" fillId="28" borderId="64" xfId="40434" applyNumberFormat="true" applyFont="true" applyFill="true" applyBorder="true" applyAlignment="true">
      <alignment horizontal="center" vertical="center"/>
    </xf>
    <xf numFmtId="168" fontId="180" fillId="28" borderId="86" xfId="40446" applyNumberFormat="true" applyFont="true" applyFill="true" applyBorder="true" applyAlignment="true">
      <alignment horizontal="center" vertical="center"/>
    </xf>
    <xf numFmtId="168" fontId="180" fillId="28" borderId="66" xfId="40078" applyNumberFormat="true" applyFont="true" applyFill="true" applyBorder="true" applyAlignment="true">
      <alignment horizontal="center" vertical="center"/>
    </xf>
    <xf numFmtId="0" fontId="150" fillId="3" borderId="52" xfId="45132" applyFont="true" applyBorder="true" applyAlignment="true">
      <alignment horizontal="center" vertical="center" wrapText="true"/>
    </xf>
    <xf numFmtId="0" fontId="150" fillId="3" borderId="53" xfId="45133" applyFont="true" applyBorder="true" applyAlignment="true">
      <alignment horizontal="center" vertical="center" wrapText="true"/>
    </xf>
    <xf numFmtId="0" fontId="150" fillId="3" borderId="53" xfId="45134" applyFont="true" applyBorder="true" applyAlignment="true">
      <alignment horizontal="center" vertical="center" wrapText="true"/>
    </xf>
    <xf numFmtId="0" fontId="150" fillId="3" borderId="52" xfId="45162" applyFont="true" applyBorder="true" applyAlignment="true">
      <alignment horizontal="center" vertical="center" wrapText="true"/>
    </xf>
    <xf numFmtId="0" fontId="150" fillId="3" borderId="53" xfId="45163" applyFont="true" applyBorder="true" applyAlignment="true">
      <alignment horizontal="center" vertical="center" wrapText="true"/>
    </xf>
    <xf numFmtId="0" fontId="150" fillId="3" borderId="53" xfId="45164" applyFont="true" applyBorder="true" applyAlignment="true">
      <alignment horizontal="center" vertical="center" wrapText="true"/>
    </xf>
    <xf numFmtId="0" fontId="150" fillId="3" borderId="52" xfId="45186" applyFont="true" applyBorder="true" applyAlignment="true">
      <alignment horizontal="center" vertical="center" wrapText="true"/>
    </xf>
    <xf numFmtId="0" fontId="150" fillId="3" borderId="53" xfId="45187" applyFont="true" applyBorder="true" applyAlignment="true">
      <alignment horizontal="center" vertical="center" wrapText="true"/>
    </xf>
    <xf numFmtId="0" fontId="150" fillId="3" borderId="53" xfId="45188" applyFont="true" applyBorder="true" applyAlignment="true">
      <alignment horizontal="center" vertical="center" wrapText="true"/>
    </xf>
    <xf numFmtId="0" fontId="150" fillId="3" borderId="52" xfId="45216" applyFont="true" applyBorder="true" applyAlignment="true">
      <alignment horizontal="center" vertical="center" wrapText="true"/>
    </xf>
    <xf numFmtId="0" fontId="150" fillId="3" borderId="53" xfId="45217" applyFont="true" applyBorder="true" applyAlignment="true">
      <alignment horizontal="center" vertical="center" wrapText="true"/>
    </xf>
    <xf numFmtId="0" fontId="150" fillId="3" borderId="53" xfId="45218" applyFont="true" applyBorder="true" applyAlignment="true">
      <alignment horizontal="center" vertical="center" wrapText="true"/>
    </xf>
    <xf numFmtId="0" fontId="150" fillId="3" borderId="52" xfId="45246" applyFont="true" applyBorder="true" applyAlignment="true">
      <alignment horizontal="center" vertical="center" wrapText="true"/>
    </xf>
    <xf numFmtId="0" fontId="150" fillId="3" borderId="53" xfId="45247" applyFont="true" applyBorder="true" applyAlignment="true">
      <alignment horizontal="center" vertical="center" wrapText="true"/>
    </xf>
    <xf numFmtId="0" fontId="150" fillId="3" borderId="53" xfId="45248" applyFont="true" applyBorder="true" applyAlignment="true">
      <alignment horizontal="center" vertical="center" wrapText="true"/>
    </xf>
    <xf numFmtId="0" fontId="150" fillId="3" borderId="52" xfId="45288" applyFont="true" applyBorder="true" applyAlignment="true">
      <alignment horizontal="center" vertical="center" wrapText="true"/>
    </xf>
    <xf numFmtId="0" fontId="150" fillId="3" borderId="53" xfId="45289" applyFont="true" applyBorder="true" applyAlignment="true">
      <alignment horizontal="center" vertical="center" wrapText="true"/>
    </xf>
    <xf numFmtId="0" fontId="150" fillId="3" borderId="53" xfId="45290" applyFont="true" applyBorder="true" applyAlignment="true">
      <alignment horizontal="center" vertical="center" wrapText="true"/>
    </xf>
    <xf numFmtId="0" fontId="150" fillId="33" borderId="100" xfId="45239" applyFont="true" applyFill="true" applyBorder="true" applyAlignment="true">
      <alignment horizontal="center" vertical="center" wrapText="true"/>
    </xf>
    <xf numFmtId="0" fontId="150" fillId="33" borderId="125" xfId="45240" applyFont="true" applyFill="true" applyBorder="true" applyAlignment="true">
      <alignment horizontal="center" vertical="center" wrapText="true"/>
    </xf>
    <xf numFmtId="0" fontId="150" fillId="33" borderId="100" xfId="45245" applyFont="true" applyFill="true" applyBorder="true" applyAlignment="true">
      <alignment horizontal="center" vertical="center" wrapText="true"/>
    </xf>
    <xf numFmtId="0" fontId="150" fillId="33" borderId="125" xfId="45246" applyFont="true" applyFill="true" applyBorder="true" applyAlignment="true">
      <alignment horizontal="center" vertical="center" wrapText="true"/>
    </xf>
    <xf numFmtId="0" fontId="150" fillId="33" borderId="100" xfId="45281" applyFont="true" applyFill="true" applyBorder="true" applyAlignment="true">
      <alignment horizontal="center" vertical="center" wrapText="true"/>
    </xf>
    <xf numFmtId="0" fontId="150" fillId="33" borderId="125" xfId="45282" applyFont="true" applyFill="true" applyBorder="true" applyAlignment="true">
      <alignment horizontal="center" vertical="center" wrapText="true"/>
    </xf>
    <xf numFmtId="0" fontId="150" fillId="33" borderId="100" xfId="45287" applyFont="true" applyFill="true" applyBorder="true" applyAlignment="true">
      <alignment horizontal="center" vertical="center" wrapText="true"/>
    </xf>
    <xf numFmtId="0" fontId="150" fillId="33" borderId="125" xfId="45288" applyFont="true" applyFill="true" applyBorder="true" applyAlignment="true">
      <alignment horizontal="center" vertical="center" wrapText="true"/>
    </xf>
    <xf numFmtId="0" fontId="150" fillId="33" borderId="107" xfId="45241" applyFont="true" applyFill="true" applyBorder="true" applyAlignment="true">
      <alignment horizontal="center" vertical="center" wrapText="true"/>
    </xf>
    <xf numFmtId="0" fontId="150" fillId="33" borderId="107" xfId="45247" applyFont="true" applyFill="true" applyBorder="true" applyAlignment="true">
      <alignment horizontal="center" vertical="center" wrapText="true"/>
    </xf>
    <xf numFmtId="0" fontId="150" fillId="33" borderId="107" xfId="45283" applyFont="true" applyFill="true" applyBorder="true" applyAlignment="true">
      <alignment horizontal="center" vertical="center" wrapText="true"/>
    </xf>
    <xf numFmtId="0" fontId="150" fillId="33" borderId="107" xfId="45289" applyFont="true" applyFill="true" applyBorder="true" applyAlignment="true">
      <alignment horizontal="center" vertical="center" wrapText="true"/>
    </xf>
    <xf numFmtId="0" fontId="150" fillId="3" borderId="109" xfId="45132" applyFont="true" applyBorder="true" applyAlignment="true">
      <alignment horizontal="center" vertical="center" wrapText="true"/>
    </xf>
    <xf numFmtId="0" fontId="150" fillId="3" borderId="109" xfId="45162" applyFont="true" applyBorder="true" applyAlignment="true">
      <alignment horizontal="center" vertical="center" wrapText="true"/>
    </xf>
    <xf numFmtId="0" fontId="150" fillId="3" borderId="109" xfId="45186" applyFont="true" applyBorder="true" applyAlignment="true">
      <alignment horizontal="center" vertical="center" wrapText="true"/>
    </xf>
    <xf numFmtId="0" fontId="150" fillId="3" borderId="109" xfId="45216" applyFont="true" applyBorder="true" applyAlignment="true">
      <alignment horizontal="center" vertical="center" wrapText="true"/>
    </xf>
    <xf numFmtId="0" fontId="150" fillId="3" borderId="109" xfId="45246" applyFont="true" applyBorder="true" applyAlignment="true">
      <alignment horizontal="center" vertical="center" wrapText="true"/>
    </xf>
    <xf numFmtId="0" fontId="150" fillId="33" borderId="100" xfId="45241" applyFont="true" applyFill="true" applyBorder="true" applyAlignment="true">
      <alignment horizontal="center" vertical="center" wrapText="true"/>
    </xf>
    <xf numFmtId="0" fontId="150" fillId="33" borderId="100" xfId="45246" applyFont="true" applyFill="true" applyBorder="true" applyAlignment="true">
      <alignment horizontal="center" vertical="center" wrapText="true"/>
    </xf>
    <xf numFmtId="0" fontId="150" fillId="3" borderId="109" xfId="45288" applyFont="true" applyBorder="true" applyAlignment="true">
      <alignment horizontal="center" vertical="center" wrapText="true"/>
    </xf>
    <xf numFmtId="0" fontId="150" fillId="33" borderId="100" xfId="45283" applyFont="true" applyFill="true" applyBorder="true" applyAlignment="true">
      <alignment horizontal="center" vertical="center" wrapText="true"/>
    </xf>
    <xf numFmtId="0" fontId="150" fillId="33" borderId="100" xfId="45288" applyFont="true" applyFill="true" applyBorder="true" applyAlignment="true">
      <alignment horizontal="center" vertical="center" wrapText="true"/>
    </xf>
    <xf numFmtId="0" fontId="150" fillId="3" borderId="110" xfId="45132" applyFont="true" applyBorder="true" applyAlignment="true">
      <alignment horizontal="center" vertical="center" wrapText="true"/>
    </xf>
    <xf numFmtId="0" fontId="150" fillId="3" borderId="110" xfId="45162" applyFont="true" applyBorder="true" applyAlignment="true">
      <alignment horizontal="center" vertical="center" wrapText="true"/>
    </xf>
    <xf numFmtId="0" fontId="150" fillId="3" borderId="110" xfId="45186" applyFont="true" applyBorder="true" applyAlignment="true">
      <alignment horizontal="center" vertical="center" wrapText="true"/>
    </xf>
    <xf numFmtId="0" fontId="150" fillId="3" borderId="110" xfId="45216" applyFont="true" applyBorder="true" applyAlignment="true">
      <alignment horizontal="center" vertical="center" wrapText="true"/>
    </xf>
    <xf numFmtId="0" fontId="150" fillId="3" borderId="110" xfId="45246" applyFont="true" applyBorder="true" applyAlignment="true">
      <alignment horizontal="center" vertical="center" wrapText="true"/>
    </xf>
    <xf numFmtId="0" fontId="150" fillId="33" borderId="130" xfId="45241" applyFont="true" applyFill="true" applyBorder="true" applyAlignment="true">
      <alignment horizontal="center" vertical="center" wrapText="true"/>
    </xf>
    <xf numFmtId="0" fontId="150" fillId="33" borderId="130" xfId="45246" applyFont="true" applyFill="true" applyBorder="true" applyAlignment="true">
      <alignment horizontal="center" vertical="center" wrapText="true"/>
    </xf>
    <xf numFmtId="0" fontId="150" fillId="3" borderId="110" xfId="45288" applyFont="true" applyBorder="true" applyAlignment="true">
      <alignment horizontal="center" vertical="center" wrapText="true"/>
    </xf>
    <xf numFmtId="0" fontId="150" fillId="33" borderId="130" xfId="45283" applyFont="true" applyFill="true" applyBorder="true" applyAlignment="true">
      <alignment horizontal="center" vertical="center" wrapText="true"/>
    </xf>
    <xf numFmtId="0" fontId="150" fillId="33" borderId="130" xfId="45288" applyFont="true" applyFill="true" applyBorder="true" applyAlignment="true">
      <alignment horizontal="center" vertical="center" wrapText="true"/>
    </xf>
    <xf numFmtId="0" fontId="150" fillId="3" borderId="96" xfId="45133" applyFont="true" applyBorder="true" applyAlignment="true">
      <alignment horizontal="center" vertical="center" wrapText="true"/>
    </xf>
    <xf numFmtId="0" fontId="150" fillId="3" borderId="96" xfId="45163" applyFont="true" applyBorder="true" applyAlignment="true">
      <alignment horizontal="center" vertical="center" wrapText="true"/>
    </xf>
    <xf numFmtId="0" fontId="150" fillId="3" borderId="96" xfId="45187" applyFont="true" applyBorder="true" applyAlignment="true">
      <alignment horizontal="center" vertical="center" wrapText="true"/>
    </xf>
    <xf numFmtId="0" fontId="150" fillId="33" borderId="126" xfId="45241" applyFont="true" applyFill="true" applyBorder="true" applyAlignment="true">
      <alignment horizontal="center" vertical="center" wrapText="true"/>
    </xf>
    <xf numFmtId="0" fontId="150" fillId="33" borderId="126" xfId="45247" applyFont="true" applyFill="true" applyBorder="true" applyAlignment="true">
      <alignment horizontal="center" vertical="center" wrapText="true"/>
    </xf>
    <xf numFmtId="0" fontId="150" fillId="3" borderId="96" xfId="45217" applyFont="true" applyBorder="true" applyAlignment="true">
      <alignment horizontal="center" vertical="center" wrapText="true"/>
    </xf>
    <xf numFmtId="0" fontId="150" fillId="3" borderId="96" xfId="45247" applyFont="true" applyBorder="true" applyAlignment="true">
      <alignment horizontal="center" vertical="center" wrapText="true"/>
    </xf>
    <xf numFmtId="0" fontId="150" fillId="33" borderId="126" xfId="45283" applyFont="true" applyFill="true" applyBorder="true" applyAlignment="true">
      <alignment horizontal="center" vertical="center" wrapText="true"/>
    </xf>
    <xf numFmtId="0" fontId="150" fillId="33" borderId="126" xfId="45289" applyFont="true" applyFill="true" applyBorder="true" applyAlignment="true">
      <alignment horizontal="center" vertical="center" wrapText="true"/>
    </xf>
    <xf numFmtId="0" fontId="150" fillId="3" borderId="96" xfId="45289" applyFont="true" applyBorder="true" applyAlignment="true">
      <alignment horizontal="center" vertical="center" wrapText="true"/>
    </xf>
    <xf numFmtId="0" fontId="150" fillId="0" borderId="100" xfId="45195" applyFont="true" applyFill="true" applyBorder="true" applyAlignment="true">
      <alignment horizontal="left" vertical="center" wrapText="true"/>
    </xf>
    <xf numFmtId="0" fontId="150" fillId="0" borderId="100" xfId="45201" applyFont="true" applyFill="true" applyBorder="true" applyAlignment="true">
      <alignment horizontal="left" vertical="center" wrapText="true"/>
    </xf>
    <xf numFmtId="0" fontId="150" fillId="0" borderId="100" xfId="45237" applyFont="true" applyFill="true" applyBorder="true" applyAlignment="true">
      <alignment horizontal="left" vertical="center" wrapText="true"/>
    </xf>
    <xf numFmtId="0" fontId="150" fillId="0" borderId="100" xfId="45243" applyFont="true" applyFill="true" applyBorder="true" applyAlignment="true">
      <alignment horizontal="left" vertical="center" wrapText="true"/>
    </xf>
    <xf numFmtId="0" fontId="150" fillId="0" borderId="100" xfId="45249" applyFont="true" applyFill="true" applyBorder="true" applyAlignment="true">
      <alignment horizontal="left" vertical="center" wrapText="true"/>
    </xf>
    <xf numFmtId="0" fontId="150" fillId="0" borderId="100" xfId="45255" applyFont="true" applyFill="true" applyBorder="true" applyAlignment="true">
      <alignment horizontal="left" vertical="center" wrapText="true"/>
    </xf>
    <xf numFmtId="0" fontId="150" fillId="0" borderId="100" xfId="45261" applyFont="true" applyFill="true" applyBorder="true" applyAlignment="true">
      <alignment horizontal="left" vertical="center" wrapText="true"/>
    </xf>
    <xf numFmtId="0" fontId="150" fillId="0" borderId="100" xfId="19382" applyFont="true" applyFill="true" applyBorder="true" applyAlignment="true">
      <alignment horizontal="left" vertical="center" wrapText="true"/>
    </xf>
    <xf numFmtId="0" fontId="150" fillId="0" borderId="100" xfId="19385" applyFont="true" applyFill="true" applyBorder="true" applyAlignment="true">
      <alignment horizontal="left" vertical="center" wrapText="true"/>
    </xf>
    <xf numFmtId="0" fontId="150" fillId="0" borderId="100" xfId="45279" applyFont="true" applyFill="true" applyBorder="true" applyAlignment="true">
      <alignment horizontal="left" vertical="center" wrapText="true"/>
    </xf>
    <xf numFmtId="0" fontId="150" fillId="0" borderId="100" xfId="45285" applyFont="true" applyFill="true" applyBorder="true" applyAlignment="true">
      <alignment horizontal="left" vertical="center" wrapText="true"/>
    </xf>
    <xf numFmtId="0" fontId="150" fillId="0" borderId="100" xfId="45291" applyFont="true" applyFill="true" applyBorder="true" applyAlignment="true">
      <alignment horizontal="left" vertical="center" wrapText="true"/>
    </xf>
    <xf numFmtId="0" fontId="150" fillId="0" borderId="100" xfId="45293" applyFont="true" applyFill="true" applyBorder="true" applyAlignment="true">
      <alignment horizontal="left" vertical="center" wrapText="true"/>
    </xf>
    <xf numFmtId="0" fontId="150" fillId="0" borderId="100" xfId="45295" applyFont="true" applyFill="true" applyBorder="true" applyAlignment="true">
      <alignment horizontal="left" vertical="center" wrapText="true"/>
    </xf>
    <xf numFmtId="0" fontId="23" fillId="3" borderId="133" xfId="19344" applyBorder="true" applyAlignment="true">
      <alignment vertical="center" wrapText="true"/>
    </xf>
    <xf numFmtId="0" fontId="150" fillId="0" borderId="105" xfId="45255" applyFont="true" applyFill="true" applyBorder="true" applyAlignment="true">
      <alignment horizontal="left" vertical="center" wrapText="true"/>
    </xf>
    <xf numFmtId="0" fontId="150" fillId="26" borderId="116" xfId="40248" applyFont="true" applyFill="true" applyBorder="true" applyAlignment="true">
      <alignment horizontal="left" vertical="center"/>
    </xf>
    <xf numFmtId="0" fontId="150" fillId="0" borderId="107" xfId="19384" applyFont="true" applyFill="true" applyBorder="true" applyAlignment="true">
      <alignment horizontal="left" vertical="center"/>
    </xf>
    <xf numFmtId="0" fontId="150" fillId="0" borderId="107" xfId="19386" applyFont="true" applyFill="true" applyBorder="true" applyAlignment="true">
      <alignment horizontal="left" vertical="center"/>
    </xf>
    <xf numFmtId="169" fontId="149" fillId="33" borderId="102" xfId="45137" applyNumberFormat="true" applyFont="true" applyFill="true" applyBorder="true" applyAlignment="true">
      <alignment horizontal="center" vertical="center"/>
    </xf>
    <xf numFmtId="169" fontId="149" fillId="33" borderId="123" xfId="45138" applyNumberFormat="true" applyFont="true" applyFill="true" applyBorder="true" applyAlignment="true">
      <alignment horizontal="center" vertical="center"/>
    </xf>
    <xf numFmtId="169" fontId="149" fillId="33" borderId="124" xfId="45139" applyNumberFormat="true" applyFont="true" applyFill="true" applyBorder="true" applyAlignment="true">
      <alignment horizontal="center" vertical="center"/>
    </xf>
    <xf numFmtId="169" fontId="149" fillId="33" borderId="129" xfId="45138" applyNumberFormat="true" applyFont="true" applyFill="true" applyBorder="true" applyAlignment="true">
      <alignment horizontal="center" vertical="center"/>
    </xf>
    <xf numFmtId="169" fontId="149" fillId="33" borderId="106" xfId="45139" applyNumberFormat="true" applyFont="true" applyFill="true" applyBorder="true" applyAlignment="true">
      <alignment horizontal="center" vertical="center"/>
    </xf>
    <xf numFmtId="169" fontId="149" fillId="33" borderId="102" xfId="45138" applyNumberFormat="true" applyFont="true" applyFill="true" applyBorder="true" applyAlignment="true">
      <alignment horizontal="center" vertical="center"/>
    </xf>
    <xf numFmtId="169" fontId="149" fillId="33" borderId="100" xfId="45143" applyNumberFormat="true" applyFont="true" applyFill="true" applyBorder="true" applyAlignment="true">
      <alignment horizontal="center" vertical="center"/>
    </xf>
    <xf numFmtId="169" fontId="149" fillId="33" borderId="125" xfId="45144" applyNumberFormat="true" applyFont="true" applyFill="true" applyBorder="true" applyAlignment="true">
      <alignment horizontal="center" vertical="center"/>
    </xf>
    <xf numFmtId="169" fontId="149" fillId="33" borderId="126" xfId="45145" applyNumberFormat="true" applyFont="true" applyFill="true" applyBorder="true" applyAlignment="true">
      <alignment horizontal="center" vertical="center"/>
    </xf>
    <xf numFmtId="169" fontId="149" fillId="33" borderId="130" xfId="45144" applyNumberFormat="true" applyFont="true" applyFill="true" applyBorder="true" applyAlignment="true">
      <alignment horizontal="center" vertical="center"/>
    </xf>
    <xf numFmtId="169" fontId="149" fillId="33" borderId="107" xfId="45145" applyNumberFormat="true" applyFont="true" applyFill="true" applyBorder="true" applyAlignment="true">
      <alignment horizontal="center" vertical="center"/>
    </xf>
    <xf numFmtId="169" fontId="149" fillId="33" borderId="100" xfId="45144" applyNumberFormat="true" applyFont="true" applyFill="true" applyBorder="true" applyAlignment="true">
      <alignment horizontal="center" vertical="center"/>
    </xf>
    <xf numFmtId="169" fontId="149" fillId="33" borderId="100" xfId="20220" applyNumberFormat="true" applyFont="true" applyFill="true" applyBorder="true" applyAlignment="true">
      <alignment horizontal="center" vertical="center"/>
    </xf>
    <xf numFmtId="169" fontId="149" fillId="33" borderId="125" xfId="20220" applyNumberFormat="true" applyFont="true" applyFill="true" applyBorder="true" applyAlignment="true">
      <alignment horizontal="center" vertical="center"/>
    </xf>
    <xf numFmtId="169" fontId="149" fillId="33" borderId="126" xfId="20220" applyNumberFormat="true" applyFont="true" applyFill="true" applyBorder="true" applyAlignment="true">
      <alignment horizontal="center" vertical="center"/>
    </xf>
    <xf numFmtId="169" fontId="149" fillId="33" borderId="130" xfId="20220" applyNumberFormat="true" applyFont="true" applyFill="true" applyBorder="true" applyAlignment="true">
      <alignment horizontal="center" vertical="center"/>
    </xf>
    <xf numFmtId="169" fontId="149" fillId="33" borderId="107" xfId="20220" applyNumberFormat="true" applyFont="true" applyFill="true" applyBorder="true" applyAlignment="true">
      <alignment horizontal="center" vertical="center"/>
    </xf>
    <xf numFmtId="169" fontId="149" fillId="33" borderId="105" xfId="45149" applyNumberFormat="true" applyFont="true" applyFill="true" applyBorder="true" applyAlignment="true">
      <alignment horizontal="center" vertical="center"/>
    </xf>
    <xf numFmtId="169" fontId="149" fillId="33" borderId="127" xfId="45150" applyNumberFormat="true" applyFont="true" applyFill="true" applyBorder="true" applyAlignment="true">
      <alignment horizontal="center" vertical="center"/>
    </xf>
    <xf numFmtId="169" fontId="149" fillId="33" borderId="128" xfId="45151" applyNumberFormat="true" applyFont="true" applyFill="true" applyBorder="true" applyAlignment="true">
      <alignment horizontal="center" vertical="center"/>
    </xf>
    <xf numFmtId="169" fontId="149" fillId="33" borderId="131" xfId="45150" applyNumberFormat="true" applyFont="true" applyFill="true" applyBorder="true" applyAlignment="true">
      <alignment horizontal="center" vertical="center"/>
    </xf>
    <xf numFmtId="169" fontId="149" fillId="33" borderId="108" xfId="45151" applyNumberFormat="true" applyFont="true" applyFill="true" applyBorder="true" applyAlignment="true">
      <alignment horizontal="center" vertical="center"/>
    </xf>
    <xf numFmtId="169" fontId="149" fillId="33" borderId="105" xfId="45150" applyNumberFormat="true" applyFont="true" applyFill="true" applyBorder="true" applyAlignment="true">
      <alignment horizontal="center" vertical="center"/>
    </xf>
    <xf numFmtId="169" fontId="149" fillId="33" borderId="102" xfId="36821" applyNumberFormat="true" applyFont="true" applyFill="true" applyBorder="true" applyAlignment="true">
      <alignment horizontal="center" vertical="center"/>
    </xf>
    <xf numFmtId="169" fontId="149" fillId="33" borderId="123" xfId="36822" applyNumberFormat="true" applyFont="true" applyFill="true" applyBorder="true" applyAlignment="true">
      <alignment horizontal="center" vertical="center"/>
    </xf>
    <xf numFmtId="169" fontId="149" fillId="33" borderId="124" xfId="36823" applyNumberFormat="true" applyFont="true" applyFill="true" applyBorder="true" applyAlignment="true">
      <alignment horizontal="center" vertical="center"/>
    </xf>
    <xf numFmtId="169" fontId="149" fillId="33" borderId="129" xfId="36822" applyNumberFormat="true" applyFont="true" applyFill="true" applyBorder="true" applyAlignment="true">
      <alignment horizontal="center" vertical="center"/>
    </xf>
    <xf numFmtId="169" fontId="149" fillId="33" borderId="106" xfId="36823" applyNumberFormat="true" applyFont="true" applyFill="true" applyBorder="true" applyAlignment="true">
      <alignment horizontal="center" vertical="center"/>
    </xf>
    <xf numFmtId="169" fontId="149" fillId="33" borderId="102" xfId="36822" applyNumberFormat="true" applyFont="true" applyFill="true" applyBorder="true" applyAlignment="true">
      <alignment horizontal="center" vertical="center"/>
    </xf>
    <xf numFmtId="169" fontId="149" fillId="33" borderId="100" xfId="36821" applyNumberFormat="true" applyFont="true" applyFill="true" applyBorder="true" applyAlignment="true">
      <alignment horizontal="center" vertical="center"/>
    </xf>
    <xf numFmtId="169" fontId="149" fillId="33" borderId="125" xfId="36822" applyNumberFormat="true" applyFont="true" applyFill="true" applyBorder="true" applyAlignment="true">
      <alignment horizontal="center" vertical="center"/>
    </xf>
    <xf numFmtId="169" fontId="149" fillId="33" borderId="126" xfId="36823" applyNumberFormat="true" applyFont="true" applyFill="true" applyBorder="true" applyAlignment="true">
      <alignment horizontal="center" vertical="center"/>
    </xf>
    <xf numFmtId="169" fontId="149" fillId="33" borderId="130" xfId="36822" applyNumberFormat="true" applyFont="true" applyFill="true" applyBorder="true" applyAlignment="true">
      <alignment horizontal="center" vertical="center"/>
    </xf>
    <xf numFmtId="169" fontId="149" fillId="33" borderId="107" xfId="36823" applyNumberFormat="true" applyFont="true" applyFill="true" applyBorder="true" applyAlignment="true">
      <alignment horizontal="center" vertical="center"/>
    </xf>
    <xf numFmtId="169" fontId="149" fillId="33" borderId="100" xfId="36822" applyNumberFormat="true" applyFont="true" applyFill="true" applyBorder="true" applyAlignment="true">
      <alignment horizontal="center" vertical="center"/>
    </xf>
    <xf numFmtId="169" fontId="149" fillId="33" borderId="100" xfId="45167" applyNumberFormat="true" applyFont="true" applyFill="true" applyBorder="true" applyAlignment="true">
      <alignment horizontal="center" vertical="center"/>
    </xf>
    <xf numFmtId="169" fontId="149" fillId="33" borderId="125" xfId="45168" applyNumberFormat="true" applyFont="true" applyFill="true" applyBorder="true" applyAlignment="true">
      <alignment horizontal="center" vertical="center"/>
    </xf>
    <xf numFmtId="169" fontId="149" fillId="33" borderId="126" xfId="45169" applyNumberFormat="true" applyFont="true" applyFill="true" applyBorder="true" applyAlignment="true">
      <alignment horizontal="center" vertical="center"/>
    </xf>
    <xf numFmtId="169" fontId="149" fillId="33" borderId="130" xfId="45168" applyNumberFormat="true" applyFont="true" applyFill="true" applyBorder="true" applyAlignment="true">
      <alignment horizontal="center" vertical="center"/>
    </xf>
    <xf numFmtId="169" fontId="149" fillId="33" borderId="107" xfId="45169" applyNumberFormat="true" applyFont="true" applyFill="true" applyBorder="true" applyAlignment="true">
      <alignment horizontal="center" vertical="center"/>
    </xf>
    <xf numFmtId="169" fontId="149" fillId="33" borderId="100" xfId="45168" applyNumberFormat="true" applyFont="true" applyFill="true" applyBorder="true" applyAlignment="true">
      <alignment horizontal="center" vertical="center"/>
    </xf>
    <xf numFmtId="169" fontId="149" fillId="33" borderId="102" xfId="45191" applyNumberFormat="true" applyFont="true" applyFill="true" applyBorder="true" applyAlignment="true">
      <alignment horizontal="center" vertical="center"/>
    </xf>
    <xf numFmtId="169" fontId="149" fillId="33" borderId="123" xfId="45192" applyNumberFormat="true" applyFont="true" applyFill="true" applyBorder="true" applyAlignment="true">
      <alignment horizontal="center" vertical="center"/>
    </xf>
    <xf numFmtId="169" fontId="149" fillId="33" borderId="124" xfId="45193" applyNumberFormat="true" applyFont="true" applyFill="true" applyBorder="true" applyAlignment="true">
      <alignment horizontal="center" vertical="center"/>
    </xf>
    <xf numFmtId="169" fontId="149" fillId="33" borderId="129" xfId="45192" applyNumberFormat="true" applyFont="true" applyFill="true" applyBorder="true" applyAlignment="true">
      <alignment horizontal="center" vertical="center"/>
    </xf>
    <xf numFmtId="169" fontId="149" fillId="33" borderId="106" xfId="45193" applyNumberFormat="true" applyFont="true" applyFill="true" applyBorder="true" applyAlignment="true">
      <alignment horizontal="center" vertical="center"/>
    </xf>
    <xf numFmtId="169" fontId="149" fillId="33" borderId="102" xfId="45192" applyNumberFormat="true" applyFont="true" applyFill="true" applyBorder="true" applyAlignment="true">
      <alignment horizontal="center" vertical="center"/>
    </xf>
    <xf numFmtId="169" fontId="149" fillId="33" borderId="100" xfId="45197" applyNumberFormat="true" applyFont="true" applyFill="true" applyBorder="true" applyAlignment="true">
      <alignment horizontal="center" vertical="center"/>
    </xf>
    <xf numFmtId="169" fontId="149" fillId="33" borderId="125" xfId="45198" applyNumberFormat="true" applyFont="true" applyFill="true" applyBorder="true" applyAlignment="true">
      <alignment horizontal="center" vertical="center"/>
    </xf>
    <xf numFmtId="169" fontId="149" fillId="33" borderId="126" xfId="45199" applyNumberFormat="true" applyFont="true" applyFill="true" applyBorder="true" applyAlignment="true">
      <alignment horizontal="center" vertical="center"/>
    </xf>
    <xf numFmtId="169" fontId="149" fillId="33" borderId="130" xfId="45198" applyNumberFormat="true" applyFont="true" applyFill="true" applyBorder="true" applyAlignment="true">
      <alignment horizontal="center" vertical="center"/>
    </xf>
    <xf numFmtId="169" fontId="149" fillId="33" borderId="107" xfId="45199" applyNumberFormat="true" applyFont="true" applyFill="true" applyBorder="true" applyAlignment="true">
      <alignment horizontal="center" vertical="center"/>
    </xf>
    <xf numFmtId="169" fontId="149" fillId="33" borderId="100" xfId="45198" applyNumberFormat="true" applyFont="true" applyFill="true" applyBorder="true" applyAlignment="true">
      <alignment horizontal="center" vertical="center"/>
    </xf>
    <xf numFmtId="169" fontId="149" fillId="33" borderId="100" xfId="45203" applyNumberFormat="true" applyFont="true" applyFill="true" applyBorder="true" applyAlignment="true">
      <alignment horizontal="center" vertical="center"/>
    </xf>
    <xf numFmtId="169" fontId="149" fillId="33" borderId="125" xfId="45204" applyNumberFormat="true" applyFont="true" applyFill="true" applyBorder="true" applyAlignment="true">
      <alignment horizontal="center" vertical="center"/>
    </xf>
    <xf numFmtId="169" fontId="149" fillId="33" borderId="126" xfId="45205" applyNumberFormat="true" applyFont="true" applyFill="true" applyBorder="true" applyAlignment="true">
      <alignment horizontal="center" vertical="center"/>
    </xf>
    <xf numFmtId="169" fontId="149" fillId="33" borderId="130" xfId="45204" applyNumberFormat="true" applyFont="true" applyFill="true" applyBorder="true" applyAlignment="true">
      <alignment horizontal="center" vertical="center"/>
    </xf>
    <xf numFmtId="169" fontId="149" fillId="33" borderId="107" xfId="45205" applyNumberFormat="true" applyFont="true" applyFill="true" applyBorder="true" applyAlignment="true">
      <alignment horizontal="center" vertical="center"/>
    </xf>
    <xf numFmtId="169" fontId="149" fillId="33" borderId="100" xfId="45204" applyNumberFormat="true" applyFont="true" applyFill="true" applyBorder="true" applyAlignment="true">
      <alignment horizontal="center" vertical="center"/>
    </xf>
    <xf numFmtId="169" fontId="149" fillId="33" borderId="102" xfId="45221" applyNumberFormat="true" applyFont="true" applyFill="true" applyBorder="true" applyAlignment="true">
      <alignment horizontal="center" vertical="center"/>
    </xf>
    <xf numFmtId="169" fontId="149" fillId="33" borderId="123" xfId="45222" applyNumberFormat="true" applyFont="true" applyFill="true" applyBorder="true" applyAlignment="true">
      <alignment horizontal="center" vertical="center"/>
    </xf>
    <xf numFmtId="169" fontId="149" fillId="33" borderId="124" xfId="45223" applyNumberFormat="true" applyFont="true" applyFill="true" applyBorder="true" applyAlignment="true">
      <alignment horizontal="center" vertical="center"/>
    </xf>
    <xf numFmtId="169" fontId="149" fillId="33" borderId="129" xfId="45222" applyNumberFormat="true" applyFont="true" applyFill="true" applyBorder="true" applyAlignment="true">
      <alignment horizontal="center" vertical="center"/>
    </xf>
    <xf numFmtId="169" fontId="149" fillId="33" borderId="106" xfId="45223" applyNumberFormat="true" applyFont="true" applyFill="true" applyBorder="true" applyAlignment="true">
      <alignment horizontal="center" vertical="center"/>
    </xf>
    <xf numFmtId="169" fontId="149" fillId="33" borderId="102" xfId="45222" applyNumberFormat="true" applyFont="true" applyFill="true" applyBorder="true" applyAlignment="true">
      <alignment horizontal="center" vertical="center"/>
    </xf>
    <xf numFmtId="169" fontId="149" fillId="33" borderId="100" xfId="45227" applyNumberFormat="true" applyFont="true" applyFill="true" applyBorder="true" applyAlignment="true">
      <alignment horizontal="center" vertical="center"/>
    </xf>
    <xf numFmtId="169" fontId="149" fillId="33" borderId="125" xfId="45228" applyNumberFormat="true" applyFont="true" applyFill="true" applyBorder="true" applyAlignment="true">
      <alignment horizontal="center" vertical="center"/>
    </xf>
    <xf numFmtId="169" fontId="149" fillId="33" borderId="126" xfId="45229" applyNumberFormat="true" applyFont="true" applyFill="true" applyBorder="true" applyAlignment="true">
      <alignment horizontal="center" vertical="center"/>
    </xf>
    <xf numFmtId="169" fontId="149" fillId="33" borderId="130" xfId="45228" applyNumberFormat="true" applyFont="true" applyFill="true" applyBorder="true" applyAlignment="true">
      <alignment horizontal="center" vertical="center"/>
    </xf>
    <xf numFmtId="169" fontId="149" fillId="33" borderId="107" xfId="45229" applyNumberFormat="true" applyFont="true" applyFill="true" applyBorder="true" applyAlignment="true">
      <alignment horizontal="center" vertical="center"/>
    </xf>
    <xf numFmtId="169" fontId="149" fillId="33" borderId="100" xfId="45228" applyNumberFormat="true" applyFont="true" applyFill="true" applyBorder="true" applyAlignment="true">
      <alignment horizontal="center" vertical="center"/>
    </xf>
    <xf numFmtId="169" fontId="149" fillId="33" borderId="100" xfId="20296" applyNumberFormat="true" applyFont="true" applyFill="true" applyBorder="true" applyAlignment="true">
      <alignment horizontal="center" vertical="center"/>
    </xf>
    <xf numFmtId="169" fontId="149" fillId="33" borderId="125" xfId="20296" applyNumberFormat="true" applyFont="true" applyFill="true" applyBorder="true" applyAlignment="true">
      <alignment horizontal="center" vertical="center"/>
    </xf>
    <xf numFmtId="169" fontId="149" fillId="33" borderId="126" xfId="20296" applyNumberFormat="true" applyFont="true" applyFill="true" applyBorder="true" applyAlignment="true">
      <alignment horizontal="center" vertical="center"/>
    </xf>
    <xf numFmtId="169" fontId="149" fillId="33" borderId="130" xfId="20296" applyNumberFormat="true" applyFont="true" applyFill="true" applyBorder="true" applyAlignment="true">
      <alignment horizontal="center" vertical="center"/>
    </xf>
    <xf numFmtId="169" fontId="149" fillId="33" borderId="107" xfId="20296" applyNumberFormat="true" applyFont="true" applyFill="true" applyBorder="true" applyAlignment="true">
      <alignment horizontal="center" vertical="center"/>
    </xf>
    <xf numFmtId="169" fontId="149" fillId="33" borderId="105" xfId="45233" applyNumberFormat="true" applyFont="true" applyFill="true" applyBorder="true" applyAlignment="true">
      <alignment horizontal="center" vertical="center"/>
    </xf>
    <xf numFmtId="169" fontId="149" fillId="33" borderId="127" xfId="45234" applyNumberFormat="true" applyFont="true" applyFill="true" applyBorder="true" applyAlignment="true">
      <alignment horizontal="center" vertical="center"/>
    </xf>
    <xf numFmtId="169" fontId="149" fillId="33" borderId="128" xfId="45235" applyNumberFormat="true" applyFont="true" applyFill="true" applyBorder="true" applyAlignment="true">
      <alignment horizontal="center" vertical="center"/>
    </xf>
    <xf numFmtId="169" fontId="149" fillId="33" borderId="131" xfId="45234" applyNumberFormat="true" applyFont="true" applyFill="true" applyBorder="true" applyAlignment="true">
      <alignment horizontal="center" vertical="center"/>
    </xf>
    <xf numFmtId="169" fontId="149" fillId="33" borderId="108" xfId="45235" applyNumberFormat="true" applyFont="true" applyFill="true" applyBorder="true" applyAlignment="true">
      <alignment horizontal="center" vertical="center"/>
    </xf>
    <xf numFmtId="169" fontId="149" fillId="33" borderId="105" xfId="45234" applyNumberFormat="true" applyFont="true" applyFill="true" applyBorder="true" applyAlignment="true">
      <alignment horizontal="center" vertical="center"/>
    </xf>
    <xf numFmtId="170" fontId="154" fillId="27" borderId="7" xfId="19344" applyNumberFormat="true" applyFont="true" applyFill="true" applyBorder="true" applyAlignment="true">
      <alignment horizontal="center" vertical="center"/>
    </xf>
    <xf numFmtId="170" fontId="154" fillId="27" borderId="22" xfId="19344" applyNumberFormat="true" applyFont="true" applyFill="true" applyBorder="true" applyAlignment="true">
      <alignment horizontal="center" vertical="center"/>
    </xf>
    <xf numFmtId="170" fontId="154" fillId="27" borderId="74" xfId="19344" applyNumberFormat="true" applyFont="true" applyFill="true" applyBorder="true" applyAlignment="true">
      <alignment horizontal="center" vertical="center"/>
    </xf>
    <xf numFmtId="169" fontId="149" fillId="33" borderId="102" xfId="45251" applyNumberFormat="true" applyFont="true" applyFill="true" applyBorder="true" applyAlignment="true">
      <alignment horizontal="center" vertical="center"/>
    </xf>
    <xf numFmtId="169" fontId="149" fillId="33" borderId="123" xfId="45252" applyNumberFormat="true" applyFont="true" applyFill="true" applyBorder="true" applyAlignment="true">
      <alignment horizontal="center" vertical="center"/>
    </xf>
    <xf numFmtId="169" fontId="149" fillId="33" borderId="124" xfId="45253" applyNumberFormat="true" applyFont="true" applyFill="true" applyBorder="true" applyAlignment="true">
      <alignment horizontal="center" vertical="center"/>
    </xf>
    <xf numFmtId="169" fontId="149" fillId="33" borderId="129" xfId="45252" applyNumberFormat="true" applyFont="true" applyFill="true" applyBorder="true" applyAlignment="true">
      <alignment horizontal="center" vertical="center"/>
    </xf>
    <xf numFmtId="169" fontId="149" fillId="33" borderId="106" xfId="45253" applyNumberFormat="true" applyFont="true" applyFill="true" applyBorder="true" applyAlignment="true">
      <alignment horizontal="center" vertical="center"/>
    </xf>
    <xf numFmtId="169" fontId="149" fillId="33" borderId="102" xfId="45252" applyNumberFormat="true" applyFont="true" applyFill="true" applyBorder="true" applyAlignment="true">
      <alignment horizontal="center" vertical="center"/>
    </xf>
    <xf numFmtId="169" fontId="149" fillId="33" borderId="100" xfId="45257" applyNumberFormat="true" applyFont="true" applyFill="true" applyBorder="true" applyAlignment="true">
      <alignment horizontal="center" vertical="center"/>
    </xf>
    <xf numFmtId="169" fontId="149" fillId="33" borderId="125" xfId="45258" applyNumberFormat="true" applyFont="true" applyFill="true" applyBorder="true" applyAlignment="true">
      <alignment horizontal="center" vertical="center"/>
    </xf>
    <xf numFmtId="169" fontId="149" fillId="33" borderId="126" xfId="45259" applyNumberFormat="true" applyFont="true" applyFill="true" applyBorder="true" applyAlignment="true">
      <alignment horizontal="center" vertical="center"/>
    </xf>
    <xf numFmtId="169" fontId="149" fillId="33" borderId="130" xfId="45258" applyNumberFormat="true" applyFont="true" applyFill="true" applyBorder="true" applyAlignment="true">
      <alignment horizontal="center" vertical="center"/>
    </xf>
    <xf numFmtId="169" fontId="149" fillId="33" borderId="107" xfId="45259" applyNumberFormat="true" applyFont="true" applyFill="true" applyBorder="true" applyAlignment="true">
      <alignment horizontal="center" vertical="center"/>
    </xf>
    <xf numFmtId="169" fontId="149" fillId="33" borderId="100" xfId="45258" applyNumberFormat="true" applyFont="true" applyFill="true" applyBorder="true" applyAlignment="true">
      <alignment horizontal="center" vertical="center"/>
    </xf>
    <xf numFmtId="168" fontId="149" fillId="33" borderId="100" xfId="45267" applyNumberFormat="true" applyFont="true" applyFill="true" applyBorder="true" applyAlignment="true">
      <alignment horizontal="center" vertical="center"/>
    </xf>
    <xf numFmtId="168" fontId="149" fillId="33" borderId="125" xfId="45268" applyNumberFormat="true" applyFont="true" applyFill="true" applyBorder="true" applyAlignment="true">
      <alignment horizontal="center" vertical="center"/>
    </xf>
    <xf numFmtId="168" fontId="149" fillId="33" borderId="126" xfId="45269" applyNumberFormat="true" applyFont="true" applyFill="true" applyBorder="true" applyAlignment="true">
      <alignment horizontal="center" vertical="center"/>
    </xf>
    <xf numFmtId="168" fontId="149" fillId="33" borderId="130" xfId="45268" applyNumberFormat="true" applyFont="true" applyFill="true" applyBorder="true" applyAlignment="true">
      <alignment horizontal="center" vertical="center"/>
    </xf>
    <xf numFmtId="168" fontId="149" fillId="33" borderId="107" xfId="45269" applyNumberFormat="true" applyFont="true" applyFill="true" applyBorder="true" applyAlignment="true">
      <alignment horizontal="center" vertical="center"/>
    </xf>
    <xf numFmtId="168" fontId="149" fillId="33" borderId="100" xfId="45268" applyNumberFormat="true" applyFont="true" applyFill="true" applyBorder="true" applyAlignment="true">
      <alignment horizontal="center" vertical="center"/>
    </xf>
    <xf numFmtId="168" fontId="149" fillId="33" borderId="100" xfId="45271" applyNumberFormat="true" applyFont="true" applyFill="true" applyBorder="true" applyAlignment="true">
      <alignment horizontal="center" vertical="center"/>
    </xf>
    <xf numFmtId="168" fontId="149" fillId="33" borderId="125" xfId="45272" applyNumberFormat="true" applyFont="true" applyFill="true" applyBorder="true" applyAlignment="true">
      <alignment horizontal="center" vertical="center"/>
    </xf>
    <xf numFmtId="168" fontId="149" fillId="33" borderId="126" xfId="45273" applyNumberFormat="true" applyFont="true" applyFill="true" applyBorder="true" applyAlignment="true">
      <alignment horizontal="center" vertical="center"/>
    </xf>
    <xf numFmtId="168" fontId="149" fillId="33" borderId="130" xfId="45272" applyNumberFormat="true" applyFont="true" applyFill="true" applyBorder="true" applyAlignment="true">
      <alignment horizontal="center" vertical="center"/>
    </xf>
    <xf numFmtId="168" fontId="149" fillId="33" borderId="107" xfId="45273" applyNumberFormat="true" applyFont="true" applyFill="true" applyBorder="true" applyAlignment="true">
      <alignment horizontal="center" vertical="center"/>
    </xf>
    <xf numFmtId="168" fontId="149" fillId="33" borderId="100" xfId="45272" applyNumberFormat="true" applyFont="true" applyFill="true" applyBorder="true" applyAlignment="true">
      <alignment horizontal="center" vertical="center"/>
    </xf>
    <xf numFmtId="168" fontId="149" fillId="33" borderId="100" xfId="45275" applyNumberFormat="true" applyFont="true" applyFill="true" applyBorder="true" applyAlignment="true">
      <alignment horizontal="center" vertical="center"/>
    </xf>
    <xf numFmtId="168" fontId="149" fillId="33" borderId="125" xfId="45276" applyNumberFormat="true" applyFont="true" applyFill="true" applyBorder="true" applyAlignment="true">
      <alignment horizontal="center" vertical="center"/>
    </xf>
    <xf numFmtId="168" fontId="149" fillId="33" borderId="126" xfId="45277" applyNumberFormat="true" applyFont="true" applyFill="true" applyBorder="true" applyAlignment="true">
      <alignment horizontal="center" vertical="center"/>
    </xf>
    <xf numFmtId="168" fontId="149" fillId="33" borderId="130" xfId="45276" applyNumberFormat="true" applyFont="true" applyFill="true" applyBorder="true" applyAlignment="true">
      <alignment horizontal="center" vertical="center"/>
    </xf>
    <xf numFmtId="168" fontId="149" fillId="33" borderId="107" xfId="45277" applyNumberFormat="true" applyFont="true" applyFill="true" applyBorder="true" applyAlignment="true">
      <alignment horizontal="center" vertical="center"/>
    </xf>
    <xf numFmtId="168" fontId="149" fillId="33" borderId="100" xfId="45276" applyNumberFormat="true" applyFont="true" applyFill="true" applyBorder="true" applyAlignment="true">
      <alignment horizontal="center" vertical="center"/>
    </xf>
    <xf numFmtId="169" fontId="149" fillId="33" borderId="105" xfId="45257" applyNumberFormat="true" applyFont="true" applyFill="true" applyBorder="true" applyAlignment="true">
      <alignment horizontal="center" vertical="center"/>
    </xf>
    <xf numFmtId="169" fontId="149" fillId="33" borderId="127" xfId="45258" applyNumberFormat="true" applyFont="true" applyFill="true" applyBorder="true" applyAlignment="true">
      <alignment horizontal="center" vertical="center"/>
    </xf>
    <xf numFmtId="169" fontId="149" fillId="33" borderId="128" xfId="45259" applyNumberFormat="true" applyFont="true" applyFill="true" applyBorder="true" applyAlignment="true">
      <alignment horizontal="center" vertical="center"/>
    </xf>
    <xf numFmtId="169" fontId="149" fillId="33" borderId="131" xfId="45258" applyNumberFormat="true" applyFont="true" applyFill="true" applyBorder="true" applyAlignment="true">
      <alignment horizontal="center" vertical="center"/>
    </xf>
    <xf numFmtId="169" fontId="149" fillId="33" borderId="108" xfId="45259" applyNumberFormat="true" applyFont="true" applyFill="true" applyBorder="true" applyAlignment="true">
      <alignment horizontal="center" vertical="center"/>
    </xf>
    <xf numFmtId="169" fontId="149" fillId="33" borderId="105" xfId="45258" applyNumberFormat="true" applyFont="true" applyFill="true" applyBorder="true" applyAlignment="true">
      <alignment horizontal="center" vertical="center"/>
    </xf>
    <xf numFmtId="168" fontId="149" fillId="33" borderId="100" xfId="36945" applyNumberFormat="true" applyFont="true" applyFill="true" applyBorder="true" applyAlignment="true">
      <alignment horizontal="center" vertical="center"/>
    </xf>
    <xf numFmtId="168" fontId="149" fillId="33" borderId="125" xfId="36945" applyNumberFormat="true" applyFont="true" applyFill="true" applyBorder="true" applyAlignment="true">
      <alignment horizontal="center" vertical="center"/>
    </xf>
    <xf numFmtId="168" fontId="149" fillId="33" borderId="126" xfId="36945" applyNumberFormat="true" applyFont="true" applyFill="true" applyBorder="true" applyAlignment="true">
      <alignment horizontal="center" vertical="center"/>
    </xf>
    <xf numFmtId="168" fontId="149" fillId="33" borderId="130" xfId="36945" applyNumberFormat="true" applyFont="true" applyFill="true" applyBorder="true" applyAlignment="true">
      <alignment horizontal="center" vertical="center"/>
    </xf>
    <xf numFmtId="168" fontId="149" fillId="33" borderId="107" xfId="36945" applyNumberFormat="true" applyFont="true" applyFill="true" applyBorder="true" applyAlignment="true">
      <alignment horizontal="center" vertical="center"/>
    </xf>
    <xf numFmtId="168" fontId="149" fillId="33" borderId="100" xfId="36948" applyNumberFormat="true" applyFont="true" applyFill="true" applyBorder="true" applyAlignment="true">
      <alignment horizontal="center" vertical="center"/>
    </xf>
    <xf numFmtId="168" fontId="149" fillId="33" borderId="125" xfId="36948" applyNumberFormat="true" applyFont="true" applyFill="true" applyBorder="true" applyAlignment="true">
      <alignment horizontal="center" vertical="center"/>
    </xf>
    <xf numFmtId="168" fontId="149" fillId="33" borderId="126" xfId="36948" applyNumberFormat="true" applyFont="true" applyFill="true" applyBorder="true" applyAlignment="true">
      <alignment horizontal="center" vertical="center"/>
    </xf>
    <xf numFmtId="168" fontId="149" fillId="33" borderId="130" xfId="36948" applyNumberFormat="true" applyFont="true" applyFill="true" applyBorder="true" applyAlignment="true">
      <alignment horizontal="center" vertical="center"/>
    </xf>
    <xf numFmtId="168" fontId="149" fillId="33" borderId="107" xfId="36948" applyNumberFormat="true" applyFont="true" applyFill="true" applyBorder="true" applyAlignment="true">
      <alignment horizontal="center" vertical="center"/>
    </xf>
    <xf numFmtId="168" fontId="149" fillId="33" borderId="100" xfId="36951" applyNumberFormat="true" applyFont="true" applyFill="true" applyBorder="true" applyAlignment="true">
      <alignment horizontal="center" vertical="center"/>
    </xf>
    <xf numFmtId="168" fontId="149" fillId="33" borderId="125" xfId="36951" applyNumberFormat="true" applyFont="true" applyFill="true" applyBorder="true" applyAlignment="true">
      <alignment horizontal="center" vertical="center"/>
    </xf>
    <xf numFmtId="168" fontId="149" fillId="33" borderId="126" xfId="36951" applyNumberFormat="true" applyFont="true" applyFill="true" applyBorder="true" applyAlignment="true">
      <alignment horizontal="center" vertical="center"/>
    </xf>
    <xf numFmtId="168" fontId="149" fillId="33" borderId="130" xfId="36951" applyNumberFormat="true" applyFont="true" applyFill="true" applyBorder="true" applyAlignment="true">
      <alignment horizontal="center" vertical="center"/>
    </xf>
    <xf numFmtId="168" fontId="149" fillId="33" borderId="107" xfId="36951" applyNumberFormat="true" applyFont="true" applyFill="true" applyBorder="true" applyAlignment="true">
      <alignment horizontal="center" vertical="center"/>
    </xf>
    <xf numFmtId="0" fontId="150" fillId="26" borderId="106" xfId="45136" applyFont="true" applyFill="true" applyBorder="true" applyAlignment="true">
      <alignment horizontal="left" vertical="center"/>
    </xf>
    <xf numFmtId="0" fontId="150" fillId="26" borderId="107" xfId="45142" applyFont="true" applyFill="true" applyBorder="true" applyAlignment="true">
      <alignment horizontal="left" vertical="center"/>
    </xf>
    <xf numFmtId="0" fontId="150" fillId="26" borderId="108" xfId="45148" applyFont="true" applyFill="true" applyBorder="true" applyAlignment="true">
      <alignment horizontal="left" vertical="center"/>
    </xf>
    <xf numFmtId="0" fontId="150" fillId="26" borderId="106" xfId="45172" applyFont="true" applyFill="true" applyBorder="true" applyAlignment="true">
      <alignment horizontal="left" vertical="center"/>
    </xf>
    <xf numFmtId="0" fontId="150" fillId="26" borderId="107" xfId="45172" applyFont="true" applyFill="true" applyBorder="true" applyAlignment="true">
      <alignment horizontal="left" vertical="center"/>
    </xf>
    <xf numFmtId="0" fontId="150" fillId="26" borderId="106" xfId="45190" applyFont="true" applyFill="true" applyBorder="true" applyAlignment="true">
      <alignment horizontal="left" vertical="center"/>
    </xf>
    <xf numFmtId="0" fontId="150" fillId="26" borderId="107" xfId="45196" applyFont="true" applyFill="true" applyBorder="true" applyAlignment="true">
      <alignment horizontal="left" vertical="center"/>
    </xf>
    <xf numFmtId="0" fontId="150" fillId="0" borderId="107" xfId="45196" applyFont="true" applyFill="true" applyBorder="true" applyAlignment="true">
      <alignment horizontal="left" vertical="center"/>
    </xf>
    <xf numFmtId="0" fontId="150" fillId="0" borderId="107" xfId="45202" applyFont="true" applyFill="true" applyBorder="true" applyAlignment="true">
      <alignment horizontal="left" vertical="center"/>
    </xf>
    <xf numFmtId="0" fontId="150" fillId="26" borderId="106" xfId="45220" applyFont="true" applyFill="true" applyBorder="true" applyAlignment="true">
      <alignment horizontal="left" vertical="center"/>
    </xf>
    <xf numFmtId="0" fontId="150" fillId="26" borderId="107" xfId="45226" applyFont="true" applyFill="true" applyBorder="true" applyAlignment="true">
      <alignment horizontal="left" vertical="center"/>
    </xf>
    <xf numFmtId="0" fontId="150" fillId="26" borderId="108" xfId="45232" applyFont="true" applyFill="true" applyBorder="true" applyAlignment="true">
      <alignment horizontal="left" vertical="center"/>
    </xf>
    <xf numFmtId="0" fontId="150" fillId="26" borderId="106" xfId="45250" applyFont="true" applyFill="true" applyBorder="true" applyAlignment="true">
      <alignment horizontal="left" vertical="center"/>
    </xf>
    <xf numFmtId="0" fontId="150" fillId="26" borderId="107" xfId="45256" applyFont="true" applyFill="true" applyBorder="true" applyAlignment="true">
      <alignment horizontal="left" vertical="center"/>
    </xf>
    <xf numFmtId="0" fontId="150" fillId="26" borderId="106" xfId="45256" applyFont="true" applyFill="true" applyBorder="true" applyAlignment="true">
      <alignment horizontal="left" vertical="center"/>
    </xf>
    <xf numFmtId="0" fontId="150" fillId="26" borderId="108" xfId="45256" applyFont="true" applyFill="true" applyBorder="true" applyAlignment="true">
      <alignment horizontal="left" vertical="center"/>
    </xf>
    <xf numFmtId="0" fontId="23" fillId="3" borderId="134" xfId="19344" applyBorder="true" applyAlignment="true">
      <alignment vertical="center"/>
    </xf>
    <xf numFmtId="0" fontId="23" fillId="3" borderId="107" xfId="19344" applyBorder="true" applyAlignment="true">
      <alignment vertical="center"/>
    </xf>
    <xf numFmtId="0" fontId="150" fillId="0" borderId="107" xfId="45238" applyFont="true" applyFill="true" applyBorder="true" applyAlignment="true">
      <alignment horizontal="left" vertical="center"/>
    </xf>
    <xf numFmtId="0" fontId="150" fillId="0" borderId="107" xfId="45244" applyFont="true" applyFill="true" applyBorder="true" applyAlignment="true">
      <alignment horizontal="left" vertical="center"/>
    </xf>
    <xf numFmtId="0" fontId="150" fillId="0" borderId="107" xfId="45250" applyFont="true" applyFill="true" applyBorder="true" applyAlignment="true">
      <alignment horizontal="left" vertical="center"/>
    </xf>
    <xf numFmtId="0" fontId="150" fillId="0" borderId="107" xfId="45256" applyFont="true" applyFill="true" applyBorder="true" applyAlignment="true">
      <alignment horizontal="left" vertical="center"/>
    </xf>
    <xf numFmtId="0" fontId="150" fillId="0" borderId="107" xfId="45262" applyFont="true" applyFill="true" applyBorder="true" applyAlignment="true">
      <alignment horizontal="left" vertical="center"/>
    </xf>
    <xf numFmtId="0" fontId="150" fillId="0" borderId="108" xfId="45256" applyFont="true" applyFill="true" applyBorder="true" applyAlignment="true">
      <alignment horizontal="left" vertical="center"/>
    </xf>
    <xf numFmtId="0" fontId="150" fillId="26" borderId="106" xfId="45292" applyFont="true" applyFill="true" applyBorder="true" applyAlignment="true">
      <alignment horizontal="left" vertical="center"/>
    </xf>
    <xf numFmtId="0" fontId="150" fillId="26" borderId="107" xfId="45294" applyFont="true" applyFill="true" applyBorder="true" applyAlignment="true">
      <alignment horizontal="left" vertical="center"/>
    </xf>
    <xf numFmtId="0" fontId="150" fillId="26" borderId="108" xfId="45296" applyFont="true" applyFill="true" applyBorder="true" applyAlignment="true">
      <alignment horizontal="left" vertical="center"/>
    </xf>
    <xf numFmtId="0" fontId="150" fillId="0" borderId="107" xfId="45280" applyFont="true" applyFill="true" applyBorder="true" applyAlignment="true">
      <alignment horizontal="left" vertical="center"/>
    </xf>
    <xf numFmtId="0" fontId="150" fillId="0" borderId="107" xfId="45286" applyFont="true" applyFill="true" applyBorder="true" applyAlignment="true">
      <alignment horizontal="left" vertical="center"/>
    </xf>
    <xf numFmtId="0" fontId="150" fillId="0" borderId="107" xfId="45292" applyFont="true" applyFill="true" applyBorder="true" applyAlignment="true">
      <alignment horizontal="left" vertical="center"/>
    </xf>
    <xf numFmtId="0" fontId="150" fillId="0" borderId="107" xfId="45294" applyFont="true" applyFill="true" applyBorder="true" applyAlignment="true">
      <alignment horizontal="left" vertical="center"/>
    </xf>
    <xf numFmtId="0" fontId="150" fillId="0" borderId="107" xfId="45296" applyFont="true" applyFill="true" applyBorder="true" applyAlignment="true">
      <alignment horizontal="left" vertical="center"/>
    </xf>
    <xf numFmtId="169" fontId="180" fillId="33" borderId="100" xfId="36821" applyNumberFormat="true" applyFont="true" applyFill="true" applyBorder="true" applyAlignment="true">
      <alignment horizontal="center" vertical="center"/>
    </xf>
    <xf numFmtId="169" fontId="180" fillId="33" borderId="102" xfId="33480" applyNumberFormat="true" applyFont="true" applyFill="true" applyBorder="true" applyAlignment="true">
      <alignment horizontal="center" vertical="center"/>
    </xf>
    <xf numFmtId="169" fontId="180" fillId="33" borderId="100" xfId="33483" applyNumberFormat="true" applyFont="true" applyFill="true" applyBorder="true" applyAlignment="true">
      <alignment horizontal="center" vertical="center"/>
    </xf>
    <xf numFmtId="169" fontId="180" fillId="33" borderId="100" xfId="33486" applyNumberFormat="true" applyFont="true" applyFill="true" applyBorder="true" applyAlignment="true">
      <alignment horizontal="center" vertical="center"/>
    </xf>
    <xf numFmtId="169" fontId="180" fillId="33" borderId="125" xfId="36822" applyNumberFormat="true" applyFont="true" applyFill="true" applyBorder="true" applyAlignment="true">
      <alignment horizontal="center" vertical="center"/>
    </xf>
    <xf numFmtId="169" fontId="180" fillId="33" borderId="123" xfId="33480" applyNumberFormat="true" applyFont="true" applyFill="true" applyBorder="true" applyAlignment="true">
      <alignment horizontal="center" vertical="center"/>
    </xf>
    <xf numFmtId="169" fontId="180" fillId="33" borderId="125" xfId="33483" applyNumberFormat="true" applyFont="true" applyFill="true" applyBorder="true" applyAlignment="true">
      <alignment horizontal="center" vertical="center"/>
    </xf>
    <xf numFmtId="169" fontId="180" fillId="33" borderId="125" xfId="33486" applyNumberFormat="true" applyFont="true" applyFill="true" applyBorder="true" applyAlignment="true">
      <alignment horizontal="center" vertical="center"/>
    </xf>
    <xf numFmtId="169" fontId="180" fillId="33" borderId="126" xfId="36823" applyNumberFormat="true" applyFont="true" applyFill="true" applyBorder="true" applyAlignment="true">
      <alignment horizontal="center" vertical="center"/>
    </xf>
    <xf numFmtId="169" fontId="180" fillId="33" borderId="124" xfId="33480" applyNumberFormat="true" applyFont="true" applyFill="true" applyBorder="true" applyAlignment="true">
      <alignment horizontal="center" vertical="center"/>
    </xf>
    <xf numFmtId="169" fontId="180" fillId="33" borderId="126" xfId="33483" applyNumberFormat="true" applyFont="true" applyFill="true" applyBorder="true" applyAlignment="true">
      <alignment horizontal="center" vertical="center"/>
    </xf>
    <xf numFmtId="169" fontId="180" fillId="33" borderId="126" xfId="33486" applyNumberFormat="true" applyFont="true" applyFill="true" applyBorder="true" applyAlignment="true">
      <alignment horizontal="center" vertical="center"/>
    </xf>
    <xf numFmtId="169" fontId="180" fillId="33" borderId="130" xfId="36822" applyNumberFormat="true" applyFont="true" applyFill="true" applyBorder="true" applyAlignment="true">
      <alignment horizontal="center" vertical="center"/>
    </xf>
    <xf numFmtId="169" fontId="180" fillId="33" borderId="129" xfId="33480" applyNumberFormat="true" applyFont="true" applyFill="true" applyBorder="true" applyAlignment="true">
      <alignment horizontal="center" vertical="center"/>
    </xf>
    <xf numFmtId="169" fontId="180" fillId="33" borderId="130" xfId="33483" applyNumberFormat="true" applyFont="true" applyFill="true" applyBorder="true" applyAlignment="true">
      <alignment horizontal="center" vertical="center"/>
    </xf>
    <xf numFmtId="169" fontId="180" fillId="33" borderId="130" xfId="33486" applyNumberFormat="true" applyFont="true" applyFill="true" applyBorder="true" applyAlignment="true">
      <alignment horizontal="center" vertical="center"/>
    </xf>
    <xf numFmtId="169" fontId="180" fillId="33" borderId="107" xfId="36823" applyNumberFormat="true" applyFont="true" applyFill="true" applyBorder="true" applyAlignment="true">
      <alignment horizontal="center" vertical="center"/>
    </xf>
    <xf numFmtId="169" fontId="180" fillId="33" borderId="106" xfId="33480" applyNumberFormat="true" applyFont="true" applyFill="true" applyBorder="true" applyAlignment="true">
      <alignment horizontal="center" vertical="center"/>
    </xf>
    <xf numFmtId="169" fontId="180" fillId="33" borderId="107" xfId="33483" applyNumberFormat="true" applyFont="true" applyFill="true" applyBorder="true" applyAlignment="true">
      <alignment horizontal="center" vertical="center"/>
    </xf>
    <xf numFmtId="169" fontId="180" fillId="33" borderId="107" xfId="33486" applyNumberFormat="true" applyFont="true" applyFill="true" applyBorder="true" applyAlignment="true">
      <alignment horizontal="center" vertical="center"/>
    </xf>
    <xf numFmtId="169" fontId="180" fillId="33" borderId="100" xfId="36822" applyNumberFormat="true" applyFont="true" applyFill="true" applyBorder="true" applyAlignment="true">
      <alignment horizontal="center" vertical="center"/>
    </xf>
    <xf numFmtId="0" fontId="150" fillId="3" borderId="52" xfId="45324" applyFont="true" applyBorder="true" applyAlignment="true">
      <alignment horizontal="center" vertical="center" wrapText="true"/>
    </xf>
    <xf numFmtId="0" fontId="150" fillId="3" borderId="53" xfId="45325" applyFont="true" applyBorder="true" applyAlignment="true">
      <alignment horizontal="center" vertical="center" wrapText="true"/>
    </xf>
    <xf numFmtId="0" fontId="150" fillId="3" borderId="53" xfId="45326" applyFont="true" applyBorder="true" applyAlignment="true">
      <alignment horizontal="center" vertical="center" wrapText="true"/>
    </xf>
    <xf numFmtId="0" fontId="150" fillId="3" borderId="52" xfId="45354" applyFont="true" applyBorder="true" applyAlignment="true">
      <alignment horizontal="center" vertical="center" wrapText="true"/>
    </xf>
    <xf numFmtId="0" fontId="150" fillId="3" borderId="53" xfId="45355" applyFont="true" applyBorder="true" applyAlignment="true">
      <alignment horizontal="center" vertical="center" wrapText="true"/>
    </xf>
    <xf numFmtId="0" fontId="150" fillId="3" borderId="53" xfId="45356" applyFont="true" applyBorder="true" applyAlignment="true">
      <alignment horizontal="center" vertical="center" wrapText="true"/>
    </xf>
    <xf numFmtId="0" fontId="150" fillId="3" borderId="52" xfId="45380" applyFont="true" applyBorder="true" applyAlignment="true">
      <alignment horizontal="center" vertical="center" wrapText="true"/>
    </xf>
    <xf numFmtId="0" fontId="150" fillId="3" borderId="53" xfId="45381" applyFont="true" applyBorder="true" applyAlignment="true">
      <alignment horizontal="center" vertical="center" wrapText="true"/>
    </xf>
    <xf numFmtId="0" fontId="150" fillId="3" borderId="53" xfId="45382" applyFont="true" applyBorder="true" applyAlignment="true">
      <alignment horizontal="center" vertical="center" wrapText="true"/>
    </xf>
    <xf numFmtId="0" fontId="150" fillId="3" borderId="52" xfId="45410" applyFont="true" applyBorder="true" applyAlignment="true">
      <alignment horizontal="center" vertical="center" wrapText="true"/>
    </xf>
    <xf numFmtId="0" fontId="150" fillId="3" borderId="53" xfId="45411" applyFont="true" applyBorder="true" applyAlignment="true">
      <alignment horizontal="center" vertical="center" wrapText="true"/>
    </xf>
    <xf numFmtId="0" fontId="150" fillId="3" borderId="53" xfId="45412" applyFont="true" applyBorder="true" applyAlignment="true">
      <alignment horizontal="center" vertical="center" wrapText="true"/>
    </xf>
    <xf numFmtId="0" fontId="150" fillId="3" borderId="52" xfId="45437" applyFont="true" applyBorder="true" applyAlignment="true">
      <alignment horizontal="center" vertical="center" wrapText="true"/>
    </xf>
    <xf numFmtId="0" fontId="150" fillId="3" borderId="53" xfId="45438" applyFont="true" applyBorder="true" applyAlignment="true">
      <alignment horizontal="center" vertical="center" wrapText="true"/>
    </xf>
    <xf numFmtId="0" fontId="150" fillId="3" borderId="53" xfId="45439" applyFont="true" applyBorder="true" applyAlignment="true">
      <alignment horizontal="center" vertical="center" wrapText="true"/>
    </xf>
    <xf numFmtId="0" fontId="150" fillId="3" borderId="52" xfId="45479" applyFont="true" applyBorder="true" applyAlignment="true">
      <alignment horizontal="center" vertical="center" wrapText="true"/>
    </xf>
    <xf numFmtId="0" fontId="150" fillId="3" borderId="53" xfId="45480" applyFont="true" applyBorder="true" applyAlignment="true">
      <alignment horizontal="center" vertical="center" wrapText="true"/>
    </xf>
    <xf numFmtId="0" fontId="150" fillId="3" borderId="53" xfId="45481" applyFont="true" applyBorder="true" applyAlignment="true">
      <alignment horizontal="center" vertical="center" wrapText="true"/>
    </xf>
    <xf numFmtId="0" fontId="150" fillId="33" borderId="100" xfId="45430" applyFont="true" applyFill="true" applyBorder="true" applyAlignment="true">
      <alignment horizontal="center" vertical="center" wrapText="true"/>
    </xf>
    <xf numFmtId="0" fontId="150" fillId="33" borderId="125" xfId="45431" applyFont="true" applyFill="true" applyBorder="true" applyAlignment="true">
      <alignment horizontal="center" vertical="center" wrapText="true"/>
    </xf>
    <xf numFmtId="0" fontId="150" fillId="33" borderId="100" xfId="45436" applyFont="true" applyFill="true" applyBorder="true" applyAlignment="true">
      <alignment horizontal="center" vertical="center" wrapText="true"/>
    </xf>
    <xf numFmtId="0" fontId="150" fillId="33" borderId="125" xfId="45437" applyFont="true" applyFill="true" applyBorder="true" applyAlignment="true">
      <alignment horizontal="center" vertical="center" wrapText="true"/>
    </xf>
    <xf numFmtId="0" fontId="150" fillId="33" borderId="100" xfId="45472" applyFont="true" applyFill="true" applyBorder="true" applyAlignment="true">
      <alignment horizontal="center" vertical="center" wrapText="true"/>
    </xf>
    <xf numFmtId="0" fontId="150" fillId="33" borderId="125" xfId="45473" applyFont="true" applyFill="true" applyBorder="true" applyAlignment="true">
      <alignment horizontal="center" vertical="center" wrapText="true"/>
    </xf>
    <xf numFmtId="0" fontId="150" fillId="33" borderId="100" xfId="45478" applyFont="true" applyFill="true" applyBorder="true" applyAlignment="true">
      <alignment horizontal="center" vertical="center" wrapText="true"/>
    </xf>
    <xf numFmtId="0" fontId="150" fillId="33" borderId="125" xfId="45479" applyFont="true" applyFill="true" applyBorder="true" applyAlignment="true">
      <alignment horizontal="center" vertical="center" wrapText="true"/>
    </xf>
    <xf numFmtId="0" fontId="150" fillId="33" borderId="107" xfId="45432" applyFont="true" applyFill="true" applyBorder="true" applyAlignment="true">
      <alignment horizontal="center" vertical="center" wrapText="true"/>
    </xf>
    <xf numFmtId="0" fontId="150" fillId="33" borderId="107" xfId="45438" applyFont="true" applyFill="true" applyBorder="true" applyAlignment="true">
      <alignment horizontal="center" vertical="center" wrapText="true"/>
    </xf>
    <xf numFmtId="0" fontId="150" fillId="33" borderId="107" xfId="45474" applyFont="true" applyFill="true" applyBorder="true" applyAlignment="true">
      <alignment horizontal="center" vertical="center" wrapText="true"/>
    </xf>
    <xf numFmtId="0" fontId="150" fillId="33" borderId="107" xfId="45480" applyFont="true" applyFill="true" applyBorder="true" applyAlignment="true">
      <alignment horizontal="center" vertical="center" wrapText="true"/>
    </xf>
    <xf numFmtId="0" fontId="150" fillId="3" borderId="109" xfId="45324" applyFont="true" applyBorder="true" applyAlignment="true">
      <alignment horizontal="center" vertical="center" wrapText="true"/>
    </xf>
    <xf numFmtId="0" fontId="150" fillId="3" borderId="109" xfId="45354" applyFont="true" applyBorder="true" applyAlignment="true">
      <alignment horizontal="center" vertical="center" wrapText="true"/>
    </xf>
    <xf numFmtId="0" fontId="150" fillId="3" borderId="109" xfId="45380" applyFont="true" applyBorder="true" applyAlignment="true">
      <alignment horizontal="center" vertical="center" wrapText="true"/>
    </xf>
    <xf numFmtId="0" fontId="150" fillId="3" borderId="109" xfId="45410" applyFont="true" applyBorder="true" applyAlignment="true">
      <alignment horizontal="center" vertical="center" wrapText="true"/>
    </xf>
    <xf numFmtId="0" fontId="150" fillId="3" borderId="109" xfId="45437" applyFont="true" applyBorder="true" applyAlignment="true">
      <alignment horizontal="center" vertical="center" wrapText="true"/>
    </xf>
    <xf numFmtId="0" fontId="150" fillId="33" borderId="100" xfId="45432" applyFont="true" applyFill="true" applyBorder="true" applyAlignment="true">
      <alignment horizontal="center" vertical="center" wrapText="true"/>
    </xf>
    <xf numFmtId="0" fontId="150" fillId="33" borderId="100" xfId="45437" applyFont="true" applyFill="true" applyBorder="true" applyAlignment="true">
      <alignment horizontal="center" vertical="center" wrapText="true"/>
    </xf>
    <xf numFmtId="0" fontId="150" fillId="3" borderId="109" xfId="45479" applyFont="true" applyBorder="true" applyAlignment="true">
      <alignment horizontal="center" vertical="center" wrapText="true"/>
    </xf>
    <xf numFmtId="0" fontId="150" fillId="33" borderId="100" xfId="45474" applyFont="true" applyFill="true" applyBorder="true" applyAlignment="true">
      <alignment horizontal="center" vertical="center" wrapText="true"/>
    </xf>
    <xf numFmtId="0" fontId="150" fillId="33" borderId="100" xfId="45479" applyFont="true" applyFill="true" applyBorder="true" applyAlignment="true">
      <alignment horizontal="center" vertical="center" wrapText="true"/>
    </xf>
    <xf numFmtId="0" fontId="150" fillId="3" borderId="110" xfId="45324" applyFont="true" applyBorder="true" applyAlignment="true">
      <alignment horizontal="center" vertical="center" wrapText="true"/>
    </xf>
    <xf numFmtId="0" fontId="150" fillId="3" borderId="110" xfId="45354" applyFont="true" applyBorder="true" applyAlignment="true">
      <alignment horizontal="center" vertical="center" wrapText="true"/>
    </xf>
    <xf numFmtId="0" fontId="150" fillId="3" borderId="110" xfId="45380" applyFont="true" applyBorder="true" applyAlignment="true">
      <alignment horizontal="center" vertical="center" wrapText="true"/>
    </xf>
    <xf numFmtId="0" fontId="150" fillId="3" borderId="110" xfId="45410" applyFont="true" applyBorder="true" applyAlignment="true">
      <alignment horizontal="center" vertical="center" wrapText="true"/>
    </xf>
    <xf numFmtId="0" fontId="150" fillId="3" borderId="110" xfId="45437" applyFont="true" applyBorder="true" applyAlignment="true">
      <alignment horizontal="center" vertical="center" wrapText="true"/>
    </xf>
    <xf numFmtId="0" fontId="150" fillId="33" borderId="130" xfId="45432" applyFont="true" applyFill="true" applyBorder="true" applyAlignment="true">
      <alignment horizontal="center" vertical="center" wrapText="true"/>
    </xf>
    <xf numFmtId="0" fontId="150" fillId="33" borderId="130" xfId="45437" applyFont="true" applyFill="true" applyBorder="true" applyAlignment="true">
      <alignment horizontal="center" vertical="center" wrapText="true"/>
    </xf>
    <xf numFmtId="0" fontId="150" fillId="3" borderId="110" xfId="45479" applyFont="true" applyBorder="true" applyAlignment="true">
      <alignment horizontal="center" vertical="center" wrapText="true"/>
    </xf>
    <xf numFmtId="0" fontId="150" fillId="33" borderId="130" xfId="45474" applyFont="true" applyFill="true" applyBorder="true" applyAlignment="true">
      <alignment horizontal="center" vertical="center" wrapText="true"/>
    </xf>
    <xf numFmtId="0" fontId="150" fillId="33" borderId="130" xfId="45479" applyFont="true" applyFill="true" applyBorder="true" applyAlignment="true">
      <alignment horizontal="center" vertical="center" wrapText="true"/>
    </xf>
    <xf numFmtId="0" fontId="150" fillId="3" borderId="96" xfId="45325" applyFont="true" applyBorder="true" applyAlignment="true">
      <alignment horizontal="center" vertical="center" wrapText="true"/>
    </xf>
    <xf numFmtId="0" fontId="150" fillId="3" borderId="96" xfId="45355" applyFont="true" applyBorder="true" applyAlignment="true">
      <alignment horizontal="center" vertical="center" wrapText="true"/>
    </xf>
    <xf numFmtId="0" fontId="150" fillId="3" borderId="96" xfId="45381" applyFont="true" applyBorder="true" applyAlignment="true">
      <alignment horizontal="center" vertical="center" wrapText="true"/>
    </xf>
    <xf numFmtId="0" fontId="150" fillId="33" borderId="126" xfId="45432" applyFont="true" applyFill="true" applyBorder="true" applyAlignment="true">
      <alignment horizontal="center" vertical="center" wrapText="true"/>
    </xf>
    <xf numFmtId="0" fontId="150" fillId="33" borderId="126" xfId="45438" applyFont="true" applyFill="true" applyBorder="true" applyAlignment="true">
      <alignment horizontal="center" vertical="center" wrapText="true"/>
    </xf>
    <xf numFmtId="0" fontId="150" fillId="3" borderId="96" xfId="45411" applyFont="true" applyBorder="true" applyAlignment="true">
      <alignment horizontal="center" vertical="center" wrapText="true"/>
    </xf>
    <xf numFmtId="0" fontId="150" fillId="3" borderId="96" xfId="45438" applyFont="true" applyBorder="true" applyAlignment="true">
      <alignment horizontal="center" vertical="center" wrapText="true"/>
    </xf>
    <xf numFmtId="0" fontId="150" fillId="33" borderId="126" xfId="45474" applyFont="true" applyFill="true" applyBorder="true" applyAlignment="true">
      <alignment horizontal="center" vertical="center" wrapText="true"/>
    </xf>
    <xf numFmtId="0" fontId="150" fillId="33" borderId="126" xfId="45480" applyFont="true" applyFill="true" applyBorder="true" applyAlignment="true">
      <alignment horizontal="center" vertical="center" wrapText="true"/>
    </xf>
    <xf numFmtId="0" fontId="150" fillId="3" borderId="96" xfId="45480" applyFont="true" applyBorder="true" applyAlignment="true">
      <alignment horizontal="center" vertical="center" wrapText="true"/>
    </xf>
    <xf numFmtId="0" fontId="150" fillId="0" borderId="100" xfId="45389" applyFont="true" applyFill="true" applyBorder="true" applyAlignment="true">
      <alignment horizontal="left" vertical="center" wrapText="true"/>
    </xf>
    <xf numFmtId="0" fontId="150" fillId="0" borderId="100" xfId="45395" applyFont="true" applyFill="true" applyBorder="true" applyAlignment="true">
      <alignment horizontal="left" vertical="center" wrapText="true"/>
    </xf>
    <xf numFmtId="0" fontId="150" fillId="0" borderId="100" xfId="45428" applyFont="true" applyFill="true" applyBorder="true" applyAlignment="true">
      <alignment horizontal="left" vertical="center" wrapText="true"/>
    </xf>
    <xf numFmtId="0" fontId="150" fillId="0" borderId="100" xfId="45434" applyFont="true" applyFill="true" applyBorder="true" applyAlignment="true">
      <alignment horizontal="left" vertical="center" wrapText="true"/>
    </xf>
    <xf numFmtId="0" fontId="150" fillId="0" borderId="100" xfId="45440" applyFont="true" applyFill="true" applyBorder="true" applyAlignment="true">
      <alignment horizontal="left" vertical="center" wrapText="true"/>
    </xf>
    <xf numFmtId="0" fontId="150" fillId="0" borderId="100" xfId="45446" applyFont="true" applyFill="true" applyBorder="true" applyAlignment="true">
      <alignment horizontal="left" vertical="center" wrapText="true"/>
    </xf>
    <xf numFmtId="0" fontId="150" fillId="0" borderId="100" xfId="45452" applyFont="true" applyFill="true" applyBorder="true" applyAlignment="true">
      <alignment horizontal="left" vertical="center" wrapText="true"/>
    </xf>
    <xf numFmtId="0" fontId="150" fillId="0" borderId="100" xfId="45470" applyFont="true" applyFill="true" applyBorder="true" applyAlignment="true">
      <alignment horizontal="left" vertical="center" wrapText="true"/>
    </xf>
    <xf numFmtId="0" fontId="150" fillId="0" borderId="100" xfId="45476" applyFont="true" applyFill="true" applyBorder="true" applyAlignment="true">
      <alignment horizontal="left" vertical="center" wrapText="true"/>
    </xf>
    <xf numFmtId="0" fontId="150" fillId="0" borderId="100" xfId="45482" applyFont="true" applyFill="true" applyBorder="true" applyAlignment="true">
      <alignment horizontal="left" vertical="center" wrapText="true"/>
    </xf>
    <xf numFmtId="0" fontId="150" fillId="0" borderId="100" xfId="45488" applyFont="true" applyFill="true" applyBorder="true" applyAlignment="true">
      <alignment horizontal="left" vertical="center" wrapText="true"/>
    </xf>
    <xf numFmtId="0" fontId="150" fillId="0" borderId="100" xfId="45494" applyFont="true" applyFill="true" applyBorder="true" applyAlignment="true">
      <alignment horizontal="left" vertical="center" wrapText="true"/>
    </xf>
    <xf numFmtId="0" fontId="150" fillId="0" borderId="105" xfId="45446" applyFont="true" applyFill="true" applyBorder="true" applyAlignment="true">
      <alignment horizontal="left" vertical="center" wrapText="true"/>
    </xf>
    <xf numFmtId="0" fontId="150" fillId="26" borderId="107" xfId="45495" applyFont="true" applyFill="true" applyBorder="true" applyAlignment="true">
      <alignment horizontal="left" vertical="center"/>
    </xf>
    <xf numFmtId="0" fontId="150" fillId="0" borderId="107" xfId="45508" applyFont="true" applyFill="true" applyBorder="true" applyAlignment="true">
      <alignment horizontal="left" vertical="center"/>
    </xf>
    <xf numFmtId="169" fontId="149" fillId="33" borderId="102" xfId="45329" applyNumberFormat="true" applyFont="true" applyFill="true" applyBorder="true" applyAlignment="true">
      <alignment horizontal="center" vertical="center"/>
    </xf>
    <xf numFmtId="169" fontId="149" fillId="33" borderId="123" xfId="45330" applyNumberFormat="true" applyFont="true" applyFill="true" applyBorder="true" applyAlignment="true">
      <alignment horizontal="center" vertical="center"/>
    </xf>
    <xf numFmtId="169" fontId="149" fillId="33" borderId="124" xfId="45331" applyNumberFormat="true" applyFont="true" applyFill="true" applyBorder="true" applyAlignment="true">
      <alignment horizontal="center" vertical="center"/>
    </xf>
    <xf numFmtId="169" fontId="149" fillId="33" borderId="129" xfId="45330" applyNumberFormat="true" applyFont="true" applyFill="true" applyBorder="true" applyAlignment="true">
      <alignment horizontal="center" vertical="center"/>
    </xf>
    <xf numFmtId="169" fontId="149" fillId="33" borderId="106" xfId="45331" applyNumberFormat="true" applyFont="true" applyFill="true" applyBorder="true" applyAlignment="true">
      <alignment horizontal="center" vertical="center"/>
    </xf>
    <xf numFmtId="169" fontId="149" fillId="33" borderId="102" xfId="45330" applyNumberFormat="true" applyFont="true" applyFill="true" applyBorder="true" applyAlignment="true">
      <alignment horizontal="center" vertical="center"/>
    </xf>
    <xf numFmtId="169" fontId="149" fillId="33" borderId="100" xfId="45335" applyNumberFormat="true" applyFont="true" applyFill="true" applyBorder="true" applyAlignment="true">
      <alignment horizontal="center" vertical="center"/>
    </xf>
    <xf numFmtId="169" fontId="149" fillId="33" borderId="125" xfId="45336" applyNumberFormat="true" applyFont="true" applyFill="true" applyBorder="true" applyAlignment="true">
      <alignment horizontal="center" vertical="center"/>
    </xf>
    <xf numFmtId="169" fontId="149" fillId="33" borderId="126" xfId="45337" applyNumberFormat="true" applyFont="true" applyFill="true" applyBorder="true" applyAlignment="true">
      <alignment horizontal="center" vertical="center"/>
    </xf>
    <xf numFmtId="169" fontId="149" fillId="33" borderId="130" xfId="45336" applyNumberFormat="true" applyFont="true" applyFill="true" applyBorder="true" applyAlignment="true">
      <alignment horizontal="center" vertical="center"/>
    </xf>
    <xf numFmtId="169" fontId="149" fillId="33" borderId="107" xfId="45337" applyNumberFormat="true" applyFont="true" applyFill="true" applyBorder="true" applyAlignment="true">
      <alignment horizontal="center" vertical="center"/>
    </xf>
    <xf numFmtId="169" fontId="149" fillId="33" borderId="100" xfId="45336" applyNumberFormat="true" applyFont="true" applyFill="true" applyBorder="true" applyAlignment="true">
      <alignment horizontal="center" vertical="center"/>
    </xf>
    <xf numFmtId="169" fontId="149" fillId="33" borderId="105" xfId="45341" applyNumberFormat="true" applyFont="true" applyFill="true" applyBorder="true" applyAlignment="true">
      <alignment horizontal="center" vertical="center"/>
    </xf>
    <xf numFmtId="169" fontId="149" fillId="33" borderId="127" xfId="45342" applyNumberFormat="true" applyFont="true" applyFill="true" applyBorder="true" applyAlignment="true">
      <alignment horizontal="center" vertical="center"/>
    </xf>
    <xf numFmtId="169" fontId="149" fillId="33" borderId="128" xfId="45343" applyNumberFormat="true" applyFont="true" applyFill="true" applyBorder="true" applyAlignment="true">
      <alignment horizontal="center" vertical="center"/>
    </xf>
    <xf numFmtId="169" fontId="149" fillId="33" borderId="131" xfId="45342" applyNumberFormat="true" applyFont="true" applyFill="true" applyBorder="true" applyAlignment="true">
      <alignment horizontal="center" vertical="center"/>
    </xf>
    <xf numFmtId="169" fontId="149" fillId="33" borderId="108" xfId="45343" applyNumberFormat="true" applyFont="true" applyFill="true" applyBorder="true" applyAlignment="true">
      <alignment horizontal="center" vertical="center"/>
    </xf>
    <xf numFmtId="169" fontId="149" fillId="33" borderId="105" xfId="45342" applyNumberFormat="true" applyFont="true" applyFill="true" applyBorder="true" applyAlignment="true">
      <alignment horizontal="center" vertical="center"/>
    </xf>
    <xf numFmtId="170" fontId="178" fillId="27" borderId="94" xfId="19344" applyNumberFormat="true" applyFont="true" applyFill="true" applyBorder="true" applyAlignment="true">
      <alignment horizontal="center" vertical="center"/>
    </xf>
    <xf numFmtId="170" fontId="178" fillId="27" borderId="51" xfId="19344" applyNumberFormat="true" applyFont="true" applyFill="true" applyBorder="true" applyAlignment="true">
      <alignment horizontal="center" vertical="center"/>
    </xf>
    <xf numFmtId="170" fontId="178" fillId="27" borderId="68" xfId="19344" applyNumberFormat="true" applyFont="true" applyFill="true" applyBorder="true" applyAlignment="true">
      <alignment horizontal="center" vertical="center"/>
    </xf>
    <xf numFmtId="169" fontId="149" fillId="33" borderId="102" xfId="45365" applyNumberFormat="true" applyFont="true" applyFill="true" applyBorder="true" applyAlignment="true">
      <alignment horizontal="center" vertical="center"/>
    </xf>
    <xf numFmtId="169" fontId="149" fillId="33" borderId="123" xfId="45366" applyNumberFormat="true" applyFont="true" applyFill="true" applyBorder="true" applyAlignment="true">
      <alignment horizontal="center" vertical="center"/>
    </xf>
    <xf numFmtId="169" fontId="149" fillId="33" borderId="124" xfId="45367" applyNumberFormat="true" applyFont="true" applyFill="true" applyBorder="true" applyAlignment="true">
      <alignment horizontal="center" vertical="center"/>
    </xf>
    <xf numFmtId="169" fontId="149" fillId="33" borderId="129" xfId="45366" applyNumberFormat="true" applyFont="true" applyFill="true" applyBorder="true" applyAlignment="true">
      <alignment horizontal="center" vertical="center"/>
    </xf>
    <xf numFmtId="169" fontId="149" fillId="33" borderId="106" xfId="45367" applyNumberFormat="true" applyFont="true" applyFill="true" applyBorder="true" applyAlignment="true">
      <alignment horizontal="center" vertical="center"/>
    </xf>
    <xf numFmtId="169" fontId="149" fillId="33" borderId="102" xfId="45366" applyNumberFormat="true" applyFont="true" applyFill="true" applyBorder="true" applyAlignment="true">
      <alignment horizontal="center" vertical="center"/>
    </xf>
    <xf numFmtId="169" fontId="149" fillId="33" borderId="100" xfId="45365" applyNumberFormat="true" applyFont="true" applyFill="true" applyBorder="true" applyAlignment="true">
      <alignment horizontal="center" vertical="center"/>
    </xf>
    <xf numFmtId="169" fontId="149" fillId="33" borderId="125" xfId="45366" applyNumberFormat="true" applyFont="true" applyFill="true" applyBorder="true" applyAlignment="true">
      <alignment horizontal="center" vertical="center"/>
    </xf>
    <xf numFmtId="169" fontId="149" fillId="33" borderId="126" xfId="45367" applyNumberFormat="true" applyFont="true" applyFill="true" applyBorder="true" applyAlignment="true">
      <alignment horizontal="center" vertical="center"/>
    </xf>
    <xf numFmtId="169" fontId="149" fillId="33" borderId="130" xfId="45366" applyNumberFormat="true" applyFont="true" applyFill="true" applyBorder="true" applyAlignment="true">
      <alignment horizontal="center" vertical="center"/>
    </xf>
    <xf numFmtId="169" fontId="149" fillId="33" borderId="107" xfId="45367" applyNumberFormat="true" applyFont="true" applyFill="true" applyBorder="true" applyAlignment="true">
      <alignment horizontal="center" vertical="center"/>
    </xf>
    <xf numFmtId="169" fontId="149" fillId="33" borderId="100" xfId="45366" applyNumberFormat="true" applyFont="true" applyFill="true" applyBorder="true" applyAlignment="true">
      <alignment horizontal="center" vertical="center"/>
    </xf>
    <xf numFmtId="169" fontId="149" fillId="33" borderId="100" xfId="45359" applyNumberFormat="true" applyFont="true" applyFill="true" applyBorder="true" applyAlignment="true">
      <alignment horizontal="center" vertical="center"/>
    </xf>
    <xf numFmtId="169" fontId="149" fillId="33" borderId="125" xfId="45360" applyNumberFormat="true" applyFont="true" applyFill="true" applyBorder="true" applyAlignment="true">
      <alignment horizontal="center" vertical="center"/>
    </xf>
    <xf numFmtId="169" fontId="149" fillId="33" borderId="126" xfId="45361" applyNumberFormat="true" applyFont="true" applyFill="true" applyBorder="true" applyAlignment="true">
      <alignment horizontal="center" vertical="center"/>
    </xf>
    <xf numFmtId="169" fontId="149" fillId="33" borderId="130" xfId="45360" applyNumberFormat="true" applyFont="true" applyFill="true" applyBorder="true" applyAlignment="true">
      <alignment horizontal="center" vertical="center"/>
    </xf>
    <xf numFmtId="169" fontId="149" fillId="33" borderId="107" xfId="45361" applyNumberFormat="true" applyFont="true" applyFill="true" applyBorder="true" applyAlignment="true">
      <alignment horizontal="center" vertical="center"/>
    </xf>
    <xf numFmtId="169" fontId="149" fillId="33" borderId="100" xfId="45360" applyNumberFormat="true" applyFont="true" applyFill="true" applyBorder="true" applyAlignment="true">
      <alignment horizontal="center" vertical="center"/>
    </xf>
    <xf numFmtId="169" fontId="149" fillId="33" borderId="102" xfId="45385" applyNumberFormat="true" applyFont="true" applyFill="true" applyBorder="true" applyAlignment="true">
      <alignment horizontal="center" vertical="center"/>
    </xf>
    <xf numFmtId="169" fontId="149" fillId="33" borderId="123" xfId="45386" applyNumberFormat="true" applyFont="true" applyFill="true" applyBorder="true" applyAlignment="true">
      <alignment horizontal="center" vertical="center"/>
    </xf>
    <xf numFmtId="169" fontId="149" fillId="33" borderId="124" xfId="45387" applyNumberFormat="true" applyFont="true" applyFill="true" applyBorder="true" applyAlignment="true">
      <alignment horizontal="center" vertical="center"/>
    </xf>
    <xf numFmtId="169" fontId="149" fillId="33" borderId="129" xfId="45386" applyNumberFormat="true" applyFont="true" applyFill="true" applyBorder="true" applyAlignment="true">
      <alignment horizontal="center" vertical="center"/>
    </xf>
    <xf numFmtId="169" fontId="149" fillId="33" borderId="106" xfId="45387" applyNumberFormat="true" applyFont="true" applyFill="true" applyBorder="true" applyAlignment="true">
      <alignment horizontal="center" vertical="center"/>
    </xf>
    <xf numFmtId="169" fontId="149" fillId="33" borderId="102" xfId="45386" applyNumberFormat="true" applyFont="true" applyFill="true" applyBorder="true" applyAlignment="true">
      <alignment horizontal="center" vertical="center"/>
    </xf>
    <xf numFmtId="169" fontId="149" fillId="33" borderId="100" xfId="45391" applyNumberFormat="true" applyFont="true" applyFill="true" applyBorder="true" applyAlignment="true">
      <alignment horizontal="center" vertical="center"/>
    </xf>
    <xf numFmtId="169" fontId="149" fillId="33" borderId="125" xfId="45392" applyNumberFormat="true" applyFont="true" applyFill="true" applyBorder="true" applyAlignment="true">
      <alignment horizontal="center" vertical="center"/>
    </xf>
    <xf numFmtId="169" fontId="149" fillId="33" borderId="126" xfId="45393" applyNumberFormat="true" applyFont="true" applyFill="true" applyBorder="true" applyAlignment="true">
      <alignment horizontal="center" vertical="center"/>
    </xf>
    <xf numFmtId="169" fontId="149" fillId="33" borderId="130" xfId="45392" applyNumberFormat="true" applyFont="true" applyFill="true" applyBorder="true" applyAlignment="true">
      <alignment horizontal="center" vertical="center"/>
    </xf>
    <xf numFmtId="169" fontId="149" fillId="33" borderId="107" xfId="45393" applyNumberFormat="true" applyFont="true" applyFill="true" applyBorder="true" applyAlignment="true">
      <alignment horizontal="center" vertical="center"/>
    </xf>
    <xf numFmtId="169" fontId="149" fillId="33" borderId="100" xfId="45392" applyNumberFormat="true" applyFont="true" applyFill="true" applyBorder="true" applyAlignment="true">
      <alignment horizontal="center" vertical="center"/>
    </xf>
    <xf numFmtId="169" fontId="149" fillId="33" borderId="100" xfId="45397" applyNumberFormat="true" applyFont="true" applyFill="true" applyBorder="true" applyAlignment="true">
      <alignment horizontal="center" vertical="center"/>
    </xf>
    <xf numFmtId="169" fontId="149" fillId="33" borderId="125" xfId="45398" applyNumberFormat="true" applyFont="true" applyFill="true" applyBorder="true" applyAlignment="true">
      <alignment horizontal="center" vertical="center"/>
    </xf>
    <xf numFmtId="169" fontId="149" fillId="33" borderId="126" xfId="45399" applyNumberFormat="true" applyFont="true" applyFill="true" applyBorder="true" applyAlignment="true">
      <alignment horizontal="center" vertical="center"/>
    </xf>
    <xf numFmtId="169" fontId="149" fillId="33" borderId="130" xfId="45398" applyNumberFormat="true" applyFont="true" applyFill="true" applyBorder="true" applyAlignment="true">
      <alignment horizontal="center" vertical="center"/>
    </xf>
    <xf numFmtId="169" fontId="149" fillId="33" borderId="107" xfId="45399" applyNumberFormat="true" applyFont="true" applyFill="true" applyBorder="true" applyAlignment="true">
      <alignment horizontal="center" vertical="center"/>
    </xf>
    <xf numFmtId="169" fontId="149" fillId="33" borderId="100" xfId="45398" applyNumberFormat="true" applyFont="true" applyFill="true" applyBorder="true" applyAlignment="true">
      <alignment horizontal="center" vertical="center"/>
    </xf>
    <xf numFmtId="169" fontId="149" fillId="33" borderId="102" xfId="45415" applyNumberFormat="true" applyFont="true" applyFill="true" applyBorder="true" applyAlignment="true">
      <alignment horizontal="center" vertical="center"/>
    </xf>
    <xf numFmtId="169" fontId="149" fillId="33" borderId="123" xfId="45415" applyNumberFormat="true" applyFont="true" applyFill="true" applyBorder="true" applyAlignment="true">
      <alignment horizontal="center" vertical="center"/>
    </xf>
    <xf numFmtId="169" fontId="149" fillId="33" borderId="124" xfId="45415" applyNumberFormat="true" applyFont="true" applyFill="true" applyBorder="true" applyAlignment="true">
      <alignment horizontal="center" vertical="center"/>
    </xf>
    <xf numFmtId="169" fontId="149" fillId="33" borderId="129" xfId="45415" applyNumberFormat="true" applyFont="true" applyFill="true" applyBorder="true" applyAlignment="true">
      <alignment horizontal="center" vertical="center"/>
    </xf>
    <xf numFmtId="169" fontId="149" fillId="33" borderId="106" xfId="45415" applyNumberFormat="true" applyFont="true" applyFill="true" applyBorder="true" applyAlignment="true">
      <alignment horizontal="center" vertical="center"/>
    </xf>
    <xf numFmtId="169" fontId="149" fillId="33" borderId="100" xfId="45418" applyNumberFormat="true" applyFont="true" applyFill="true" applyBorder="true" applyAlignment="true">
      <alignment horizontal="center" vertical="center"/>
    </xf>
    <xf numFmtId="169" fontId="149" fillId="33" borderId="125" xfId="45418" applyNumberFormat="true" applyFont="true" applyFill="true" applyBorder="true" applyAlignment="true">
      <alignment horizontal="center" vertical="center"/>
    </xf>
    <xf numFmtId="169" fontId="149" fillId="33" borderId="126" xfId="45418" applyNumberFormat="true" applyFont="true" applyFill="true" applyBorder="true" applyAlignment="true">
      <alignment horizontal="center" vertical="center"/>
    </xf>
    <xf numFmtId="169" fontId="149" fillId="33" borderId="130" xfId="45418" applyNumberFormat="true" applyFont="true" applyFill="true" applyBorder="true" applyAlignment="true">
      <alignment horizontal="center" vertical="center"/>
    </xf>
    <xf numFmtId="169" fontId="149" fillId="33" borderId="107" xfId="45418" applyNumberFormat="true" applyFont="true" applyFill="true" applyBorder="true" applyAlignment="true">
      <alignment horizontal="center" vertical="center"/>
    </xf>
    <xf numFmtId="169" fontId="149" fillId="33" borderId="125" xfId="45419" applyNumberFormat="true" applyFont="true" applyFill="true" applyBorder="true" applyAlignment="true">
      <alignment horizontal="center" vertical="center"/>
    </xf>
    <xf numFmtId="169" fontId="149" fillId="33" borderId="126" xfId="45420" applyNumberFormat="true" applyFont="true" applyFill="true" applyBorder="true" applyAlignment="true">
      <alignment horizontal="center" vertical="center"/>
    </xf>
    <xf numFmtId="169" fontId="149" fillId="33" borderId="130" xfId="45419" applyNumberFormat="true" applyFont="true" applyFill="true" applyBorder="true" applyAlignment="true">
      <alignment horizontal="center" vertical="center"/>
    </xf>
    <xf numFmtId="169" fontId="149" fillId="33" borderId="107" xfId="45420" applyNumberFormat="true" applyFont="true" applyFill="true" applyBorder="true" applyAlignment="true">
      <alignment horizontal="center" vertical="center"/>
    </xf>
    <xf numFmtId="169" fontId="149" fillId="33" borderId="100" xfId="45419" applyNumberFormat="true" applyFont="true" applyFill="true" applyBorder="true" applyAlignment="true">
      <alignment horizontal="center" vertical="center"/>
    </xf>
    <xf numFmtId="169" fontId="149" fillId="33" borderId="105" xfId="45424" applyNumberFormat="true" applyFont="true" applyFill="true" applyBorder="true" applyAlignment="true">
      <alignment horizontal="center" vertical="center"/>
    </xf>
    <xf numFmtId="169" fontId="149" fillId="33" borderId="127" xfId="45425" applyNumberFormat="true" applyFont="true" applyFill="true" applyBorder="true" applyAlignment="true">
      <alignment horizontal="center" vertical="center"/>
    </xf>
    <xf numFmtId="169" fontId="149" fillId="33" borderId="128" xfId="45426" applyNumberFormat="true" applyFont="true" applyFill="true" applyBorder="true" applyAlignment="true">
      <alignment horizontal="center" vertical="center"/>
    </xf>
    <xf numFmtId="169" fontId="149" fillId="33" borderId="131" xfId="45425" applyNumberFormat="true" applyFont="true" applyFill="true" applyBorder="true" applyAlignment="true">
      <alignment horizontal="center" vertical="center"/>
    </xf>
    <xf numFmtId="169" fontId="149" fillId="33" borderId="108" xfId="45426" applyNumberFormat="true" applyFont="true" applyFill="true" applyBorder="true" applyAlignment="true">
      <alignment horizontal="center" vertical="center"/>
    </xf>
    <xf numFmtId="169" fontId="149" fillId="33" borderId="105" xfId="45425" applyNumberFormat="true" applyFont="true" applyFill="true" applyBorder="true" applyAlignment="true">
      <alignment horizontal="center" vertical="center"/>
    </xf>
    <xf numFmtId="169" fontId="149" fillId="33" borderId="102" xfId="45442" applyNumberFormat="true" applyFont="true" applyFill="true" applyBorder="true" applyAlignment="true">
      <alignment horizontal="center" vertical="center"/>
    </xf>
    <xf numFmtId="169" fontId="149" fillId="33" borderId="123" xfId="45443" applyNumberFormat="true" applyFont="true" applyFill="true" applyBorder="true" applyAlignment="true">
      <alignment horizontal="center" vertical="center"/>
    </xf>
    <xf numFmtId="169" fontId="149" fillId="33" borderId="124" xfId="45444" applyNumberFormat="true" applyFont="true" applyFill="true" applyBorder="true" applyAlignment="true">
      <alignment horizontal="center" vertical="center"/>
    </xf>
    <xf numFmtId="169" fontId="149" fillId="33" borderId="129" xfId="45443" applyNumberFormat="true" applyFont="true" applyFill="true" applyBorder="true" applyAlignment="true">
      <alignment horizontal="center" vertical="center"/>
    </xf>
    <xf numFmtId="169" fontId="149" fillId="33" borderId="106" xfId="45444" applyNumberFormat="true" applyFont="true" applyFill="true" applyBorder="true" applyAlignment="true">
      <alignment horizontal="center" vertical="center"/>
    </xf>
    <xf numFmtId="169" fontId="149" fillId="33" borderId="102" xfId="45443" applyNumberFormat="true" applyFont="true" applyFill="true" applyBorder="true" applyAlignment="true">
      <alignment horizontal="center" vertical="center"/>
    </xf>
    <xf numFmtId="169" fontId="149" fillId="33" borderId="100" xfId="45448" applyNumberFormat="true" applyFont="true" applyFill="true" applyBorder="true" applyAlignment="true">
      <alignment horizontal="center" vertical="center"/>
    </xf>
    <xf numFmtId="169" fontId="149" fillId="33" borderId="125" xfId="45449" applyNumberFormat="true" applyFont="true" applyFill="true" applyBorder="true" applyAlignment="true">
      <alignment horizontal="center" vertical="center"/>
    </xf>
    <xf numFmtId="169" fontId="149" fillId="33" borderId="126" xfId="45450" applyNumberFormat="true" applyFont="true" applyFill="true" applyBorder="true" applyAlignment="true">
      <alignment horizontal="center" vertical="center"/>
    </xf>
    <xf numFmtId="169" fontId="149" fillId="33" borderId="130" xfId="45449" applyNumberFormat="true" applyFont="true" applyFill="true" applyBorder="true" applyAlignment="true">
      <alignment horizontal="center" vertical="center"/>
    </xf>
    <xf numFmtId="169" fontId="149" fillId="33" borderId="107" xfId="45450" applyNumberFormat="true" applyFont="true" applyFill="true" applyBorder="true" applyAlignment="true">
      <alignment horizontal="center" vertical="center"/>
    </xf>
    <xf numFmtId="169" fontId="149" fillId="33" borderId="100" xfId="45449" applyNumberFormat="true" applyFont="true" applyFill="true" applyBorder="true" applyAlignment="true">
      <alignment horizontal="center" vertical="center"/>
    </xf>
    <xf numFmtId="168" fontId="149" fillId="33" borderId="100" xfId="45458" applyNumberFormat="true" applyFont="true" applyFill="true" applyBorder="true" applyAlignment="true">
      <alignment horizontal="center" vertical="center"/>
    </xf>
    <xf numFmtId="168" fontId="149" fillId="33" borderId="125" xfId="45459" applyNumberFormat="true" applyFont="true" applyFill="true" applyBorder="true" applyAlignment="true">
      <alignment horizontal="center" vertical="center"/>
    </xf>
    <xf numFmtId="168" fontId="149" fillId="33" borderId="126" xfId="45460" applyNumberFormat="true" applyFont="true" applyFill="true" applyBorder="true" applyAlignment="true">
      <alignment horizontal="center" vertical="center"/>
    </xf>
    <xf numFmtId="168" fontId="149" fillId="33" borderId="130" xfId="45459" applyNumberFormat="true" applyFont="true" applyFill="true" applyBorder="true" applyAlignment="true">
      <alignment horizontal="center" vertical="center"/>
    </xf>
    <xf numFmtId="168" fontId="149" fillId="33" borderId="107" xfId="45460" applyNumberFormat="true" applyFont="true" applyFill="true" applyBorder="true" applyAlignment="true">
      <alignment horizontal="center" vertical="center"/>
    </xf>
    <xf numFmtId="168" fontId="149" fillId="33" borderId="100" xfId="45459" applyNumberFormat="true" applyFont="true" applyFill="true" applyBorder="true" applyAlignment="true">
      <alignment horizontal="center" vertical="center"/>
    </xf>
    <xf numFmtId="168" fontId="149" fillId="33" borderId="100" xfId="45462" applyNumberFormat="true" applyFont="true" applyFill="true" applyBorder="true" applyAlignment="true">
      <alignment horizontal="center" vertical="center"/>
    </xf>
    <xf numFmtId="168" fontId="149" fillId="33" borderId="125" xfId="45463" applyNumberFormat="true" applyFont="true" applyFill="true" applyBorder="true" applyAlignment="true">
      <alignment horizontal="center" vertical="center"/>
    </xf>
    <xf numFmtId="168" fontId="149" fillId="33" borderId="126" xfId="45464" applyNumberFormat="true" applyFont="true" applyFill="true" applyBorder="true" applyAlignment="true">
      <alignment horizontal="center" vertical="center"/>
    </xf>
    <xf numFmtId="168" fontId="149" fillId="33" borderId="130" xfId="45463" applyNumberFormat="true" applyFont="true" applyFill="true" applyBorder="true" applyAlignment="true">
      <alignment horizontal="center" vertical="center"/>
    </xf>
    <xf numFmtId="168" fontId="149" fillId="33" borderId="107" xfId="45464" applyNumberFormat="true" applyFont="true" applyFill="true" applyBorder="true" applyAlignment="true">
      <alignment horizontal="center" vertical="center"/>
    </xf>
    <xf numFmtId="168" fontId="149" fillId="33" borderId="100" xfId="45463" applyNumberFormat="true" applyFont="true" applyFill="true" applyBorder="true" applyAlignment="true">
      <alignment horizontal="center" vertical="center"/>
    </xf>
    <xf numFmtId="168" fontId="149" fillId="33" borderId="100" xfId="45466" applyNumberFormat="true" applyFont="true" applyFill="true" applyBorder="true" applyAlignment="true">
      <alignment horizontal="center" vertical="center"/>
    </xf>
    <xf numFmtId="168" fontId="149" fillId="33" borderId="125" xfId="45467" applyNumberFormat="true" applyFont="true" applyFill="true" applyBorder="true" applyAlignment="true">
      <alignment horizontal="center" vertical="center"/>
    </xf>
    <xf numFmtId="168" fontId="149" fillId="33" borderId="126" xfId="45468" applyNumberFormat="true" applyFont="true" applyFill="true" applyBorder="true" applyAlignment="true">
      <alignment horizontal="center" vertical="center"/>
    </xf>
    <xf numFmtId="168" fontId="149" fillId="33" borderId="130" xfId="45467" applyNumberFormat="true" applyFont="true" applyFill="true" applyBorder="true" applyAlignment="true">
      <alignment horizontal="center" vertical="center"/>
    </xf>
    <xf numFmtId="168" fontId="149" fillId="33" borderId="107" xfId="45468" applyNumberFormat="true" applyFont="true" applyFill="true" applyBorder="true" applyAlignment="true">
      <alignment horizontal="center" vertical="center"/>
    </xf>
    <xf numFmtId="168" fontId="149" fillId="33" borderId="100" xfId="45467" applyNumberFormat="true" applyFont="true" applyFill="true" applyBorder="true" applyAlignment="true">
      <alignment horizontal="center" vertical="center"/>
    </xf>
    <xf numFmtId="169" fontId="149" fillId="33" borderId="105" xfId="45448" applyNumberFormat="true" applyFont="true" applyFill="true" applyBorder="true" applyAlignment="true">
      <alignment horizontal="center" vertical="center"/>
    </xf>
    <xf numFmtId="169" fontId="149" fillId="33" borderId="127" xfId="45449" applyNumberFormat="true" applyFont="true" applyFill="true" applyBorder="true" applyAlignment="true">
      <alignment horizontal="center" vertical="center"/>
    </xf>
    <xf numFmtId="169" fontId="149" fillId="33" borderId="128" xfId="45450" applyNumberFormat="true" applyFont="true" applyFill="true" applyBorder="true" applyAlignment="true">
      <alignment horizontal="center" vertical="center"/>
    </xf>
    <xf numFmtId="169" fontId="149" fillId="33" borderId="131" xfId="45449" applyNumberFormat="true" applyFont="true" applyFill="true" applyBorder="true" applyAlignment="true">
      <alignment horizontal="center" vertical="center"/>
    </xf>
    <xf numFmtId="169" fontId="149" fillId="33" borderId="108" xfId="45450" applyNumberFormat="true" applyFont="true" applyFill="true" applyBorder="true" applyAlignment="true">
      <alignment horizontal="center" vertical="center"/>
    </xf>
    <xf numFmtId="169" fontId="149" fillId="33" borderId="105" xfId="45449" applyNumberFormat="true" applyFont="true" applyFill="true" applyBorder="true" applyAlignment="true">
      <alignment horizontal="center" vertical="center"/>
    </xf>
    <xf numFmtId="169" fontId="149" fillId="33" borderId="102" xfId="45484" applyNumberFormat="true" applyFont="true" applyFill="true" applyBorder="true" applyAlignment="true">
      <alignment horizontal="center" vertical="center"/>
    </xf>
    <xf numFmtId="169" fontId="149" fillId="33" borderId="123" xfId="45485" applyNumberFormat="true" applyFont="true" applyFill="true" applyBorder="true" applyAlignment="true">
      <alignment horizontal="center" vertical="center"/>
    </xf>
    <xf numFmtId="169" fontId="149" fillId="33" borderId="124" xfId="45486" applyNumberFormat="true" applyFont="true" applyFill="true" applyBorder="true" applyAlignment="true">
      <alignment horizontal="center" vertical="center"/>
    </xf>
    <xf numFmtId="169" fontId="149" fillId="33" borderId="129" xfId="45485" applyNumberFormat="true" applyFont="true" applyFill="true" applyBorder="true" applyAlignment="true">
      <alignment horizontal="center" vertical="center"/>
    </xf>
    <xf numFmtId="169" fontId="149" fillId="33" borderId="106" xfId="45486" applyNumberFormat="true" applyFont="true" applyFill="true" applyBorder="true" applyAlignment="true">
      <alignment horizontal="center" vertical="center"/>
    </xf>
    <xf numFmtId="169" fontId="149" fillId="33" borderId="102" xfId="45485" applyNumberFormat="true" applyFont="true" applyFill="true" applyBorder="true" applyAlignment="true">
      <alignment horizontal="center" vertical="center"/>
    </xf>
    <xf numFmtId="169" fontId="149" fillId="33" borderId="100" xfId="45490" applyNumberFormat="true" applyFont="true" applyFill="true" applyBorder="true" applyAlignment="true">
      <alignment horizontal="center" vertical="center"/>
    </xf>
    <xf numFmtId="169" fontId="149" fillId="33" borderId="125" xfId="45491" applyNumberFormat="true" applyFont="true" applyFill="true" applyBorder="true" applyAlignment="true">
      <alignment horizontal="center" vertical="center"/>
    </xf>
    <xf numFmtId="169" fontId="149" fillId="33" borderId="126" xfId="45492" applyNumberFormat="true" applyFont="true" applyFill="true" applyBorder="true" applyAlignment="true">
      <alignment horizontal="center" vertical="center"/>
    </xf>
    <xf numFmtId="169" fontId="149" fillId="33" borderId="130" xfId="45491" applyNumberFormat="true" applyFont="true" applyFill="true" applyBorder="true" applyAlignment="true">
      <alignment horizontal="center" vertical="center"/>
    </xf>
    <xf numFmtId="169" fontId="149" fillId="33" borderId="107" xfId="45492" applyNumberFormat="true" applyFont="true" applyFill="true" applyBorder="true" applyAlignment="true">
      <alignment horizontal="center" vertical="center"/>
    </xf>
    <xf numFmtId="169" fontId="149" fillId="33" borderId="100" xfId="45491" applyNumberFormat="true" applyFont="true" applyFill="true" applyBorder="true" applyAlignment="true">
      <alignment horizontal="center" vertical="center"/>
    </xf>
    <xf numFmtId="169" fontId="149" fillId="33" borderId="100" xfId="45496" applyNumberFormat="true" applyFont="true" applyFill="true" applyBorder="true" applyAlignment="true">
      <alignment horizontal="center" vertical="center"/>
    </xf>
    <xf numFmtId="169" fontId="149" fillId="33" borderId="125" xfId="45497" applyNumberFormat="true" applyFont="true" applyFill="true" applyBorder="true" applyAlignment="true">
      <alignment horizontal="center" vertical="center"/>
    </xf>
    <xf numFmtId="169" fontId="149" fillId="33" borderId="126" xfId="45498" applyNumberFormat="true" applyFont="true" applyFill="true" applyBorder="true" applyAlignment="true">
      <alignment horizontal="center" vertical="center"/>
    </xf>
    <xf numFmtId="169" fontId="149" fillId="33" borderId="130" xfId="45497" applyNumberFormat="true" applyFont="true" applyFill="true" applyBorder="true" applyAlignment="true">
      <alignment horizontal="center" vertical="center"/>
    </xf>
    <xf numFmtId="169" fontId="149" fillId="33" borderId="107" xfId="45498" applyNumberFormat="true" applyFont="true" applyFill="true" applyBorder="true" applyAlignment="true">
      <alignment horizontal="center" vertical="center"/>
    </xf>
    <xf numFmtId="169" fontId="149" fillId="33" borderId="100" xfId="45497" applyNumberFormat="true" applyFont="true" applyFill="true" applyBorder="true" applyAlignment="true">
      <alignment horizontal="center" vertical="center"/>
    </xf>
    <xf numFmtId="168" fontId="149" fillId="33" borderId="100" xfId="45500" applyNumberFormat="true" applyFont="true" applyFill="true" applyBorder="true" applyAlignment="true">
      <alignment horizontal="center" vertical="center"/>
    </xf>
    <xf numFmtId="168" fontId="149" fillId="33" borderId="125" xfId="45501" applyNumberFormat="true" applyFont="true" applyFill="true" applyBorder="true" applyAlignment="true">
      <alignment horizontal="center" vertical="center"/>
    </xf>
    <xf numFmtId="168" fontId="149" fillId="33" borderId="126" xfId="45502" applyNumberFormat="true" applyFont="true" applyFill="true" applyBorder="true" applyAlignment="true">
      <alignment horizontal="center" vertical="center"/>
    </xf>
    <xf numFmtId="168" fontId="149" fillId="33" borderId="130" xfId="45501" applyNumberFormat="true" applyFont="true" applyFill="true" applyBorder="true" applyAlignment="true">
      <alignment horizontal="center" vertical="center"/>
    </xf>
    <xf numFmtId="168" fontId="149" fillId="33" borderId="107" xfId="45502" applyNumberFormat="true" applyFont="true" applyFill="true" applyBorder="true" applyAlignment="true">
      <alignment horizontal="center" vertical="center"/>
    </xf>
    <xf numFmtId="168" fontId="149" fillId="33" borderId="100" xfId="45501" applyNumberFormat="true" applyFont="true" applyFill="true" applyBorder="true" applyAlignment="true">
      <alignment horizontal="center" vertical="center"/>
    </xf>
    <xf numFmtId="168" fontId="149" fillId="33" borderId="100" xfId="45504" applyNumberFormat="true" applyFont="true" applyFill="true" applyBorder="true" applyAlignment="true">
      <alignment horizontal="center" vertical="center"/>
    </xf>
    <xf numFmtId="168" fontId="149" fillId="33" borderId="125" xfId="45505" applyNumberFormat="true" applyFont="true" applyFill="true" applyBorder="true" applyAlignment="true">
      <alignment horizontal="center" vertical="center"/>
    </xf>
    <xf numFmtId="168" fontId="149" fillId="33" borderId="126" xfId="45506" applyNumberFormat="true" applyFont="true" applyFill="true" applyBorder="true" applyAlignment="true">
      <alignment horizontal="center" vertical="center"/>
    </xf>
    <xf numFmtId="168" fontId="149" fillId="33" borderId="130" xfId="45505" applyNumberFormat="true" applyFont="true" applyFill="true" applyBorder="true" applyAlignment="true">
      <alignment horizontal="center" vertical="center"/>
    </xf>
    <xf numFmtId="168" fontId="149" fillId="33" borderId="107" xfId="45506" applyNumberFormat="true" applyFont="true" applyFill="true" applyBorder="true" applyAlignment="true">
      <alignment horizontal="center" vertical="center"/>
    </xf>
    <xf numFmtId="168" fontId="149" fillId="33" borderId="100" xfId="45505" applyNumberFormat="true" applyFont="true" applyFill="true" applyBorder="true" applyAlignment="true">
      <alignment horizontal="center" vertical="center"/>
    </xf>
    <xf numFmtId="168" fontId="149" fillId="33" borderId="100" xfId="45510" applyNumberFormat="true" applyFont="true" applyFill="true" applyBorder="true" applyAlignment="true">
      <alignment horizontal="center" vertical="center"/>
    </xf>
    <xf numFmtId="168" fontId="149" fillId="33" borderId="125" xfId="45511" applyNumberFormat="true" applyFont="true" applyFill="true" applyBorder="true" applyAlignment="true">
      <alignment horizontal="center" vertical="center"/>
    </xf>
    <xf numFmtId="168" fontId="149" fillId="33" borderId="126" xfId="45512" applyNumberFormat="true" applyFont="true" applyFill="true" applyBorder="true" applyAlignment="true">
      <alignment horizontal="center" vertical="center"/>
    </xf>
    <xf numFmtId="168" fontId="149" fillId="33" borderId="130" xfId="45511" applyNumberFormat="true" applyFont="true" applyFill="true" applyBorder="true" applyAlignment="true">
      <alignment horizontal="center" vertical="center"/>
    </xf>
    <xf numFmtId="168" fontId="149" fillId="33" borderId="107" xfId="45512" applyNumberFormat="true" applyFont="true" applyFill="true" applyBorder="true" applyAlignment="true">
      <alignment horizontal="center" vertical="center"/>
    </xf>
    <xf numFmtId="168" fontId="149" fillId="33" borderId="100" xfId="45511" applyNumberFormat="true" applyFont="true" applyFill="true" applyBorder="true" applyAlignment="true">
      <alignment horizontal="center" vertical="center"/>
    </xf>
    <xf numFmtId="0" fontId="150" fillId="26" borderId="106" xfId="45328" applyFont="true" applyFill="true" applyBorder="true" applyAlignment="true">
      <alignment horizontal="left" vertical="center"/>
    </xf>
    <xf numFmtId="0" fontId="150" fillId="26" borderId="107" xfId="45334" applyFont="true" applyFill="true" applyBorder="true" applyAlignment="true">
      <alignment horizontal="left" vertical="center"/>
    </xf>
    <xf numFmtId="0" fontId="150" fillId="26" borderId="108" xfId="45340" applyFont="true" applyFill="true" applyBorder="true" applyAlignment="true">
      <alignment horizontal="left" vertical="center"/>
    </xf>
    <xf numFmtId="0" fontId="150" fillId="26" borderId="106" xfId="45364" applyFont="true" applyFill="true" applyBorder="true" applyAlignment="true">
      <alignment horizontal="left" vertical="center"/>
    </xf>
    <xf numFmtId="0" fontId="150" fillId="26" borderId="107" xfId="45364" applyFont="true" applyFill="true" applyBorder="true" applyAlignment="true">
      <alignment horizontal="left" vertical="center"/>
    </xf>
    <xf numFmtId="0" fontId="150" fillId="26" borderId="106" xfId="45384" applyFont="true" applyFill="true" applyBorder="true" applyAlignment="true">
      <alignment horizontal="left" vertical="center"/>
    </xf>
    <xf numFmtId="0" fontId="150" fillId="26" borderId="107" xfId="45390" applyFont="true" applyFill="true" applyBorder="true" applyAlignment="true">
      <alignment horizontal="left" vertical="center"/>
    </xf>
    <xf numFmtId="0" fontId="150" fillId="0" borderId="107" xfId="45390" applyFont="true" applyFill="true" applyBorder="true" applyAlignment="true">
      <alignment horizontal="left" vertical="center"/>
    </xf>
    <xf numFmtId="0" fontId="150" fillId="0" borderId="107" xfId="45396" applyFont="true" applyFill="true" applyBorder="true" applyAlignment="true">
      <alignment horizontal="left" vertical="center"/>
    </xf>
    <xf numFmtId="0" fontId="150" fillId="26" borderId="106" xfId="45414" applyFont="true" applyFill="true" applyBorder="true" applyAlignment="true">
      <alignment horizontal="left" vertical="center"/>
    </xf>
    <xf numFmtId="0" fontId="150" fillId="26" borderId="107" xfId="45417" applyFont="true" applyFill="true" applyBorder="true" applyAlignment="true">
      <alignment horizontal="left" vertical="center"/>
    </xf>
    <xf numFmtId="0" fontId="150" fillId="26" borderId="108" xfId="45423" applyFont="true" applyFill="true" applyBorder="true" applyAlignment="true">
      <alignment horizontal="left" vertical="center"/>
    </xf>
    <xf numFmtId="0" fontId="150" fillId="26" borderId="106" xfId="45441" applyFont="true" applyFill="true" applyBorder="true" applyAlignment="true">
      <alignment horizontal="left" vertical="center"/>
    </xf>
    <xf numFmtId="0" fontId="150" fillId="26" borderId="107" xfId="45447" applyFont="true" applyFill="true" applyBorder="true" applyAlignment="true">
      <alignment horizontal="left" vertical="center"/>
    </xf>
    <xf numFmtId="0" fontId="150" fillId="26" borderId="106" xfId="45447" applyFont="true" applyFill="true" applyBorder="true" applyAlignment="true">
      <alignment horizontal="left" vertical="center"/>
    </xf>
    <xf numFmtId="0" fontId="150" fillId="26" borderId="108" xfId="45447" applyFont="true" applyFill="true" applyBorder="true" applyAlignment="true">
      <alignment horizontal="left" vertical="center"/>
    </xf>
    <xf numFmtId="0" fontId="150" fillId="0" borderId="107" xfId="45429" applyFont="true" applyFill="true" applyBorder="true" applyAlignment="true">
      <alignment horizontal="left" vertical="center"/>
    </xf>
    <xf numFmtId="0" fontId="150" fillId="0" borderId="107" xfId="45435" applyFont="true" applyFill="true" applyBorder="true" applyAlignment="true">
      <alignment horizontal="left" vertical="center"/>
    </xf>
    <xf numFmtId="0" fontId="150" fillId="0" borderId="107" xfId="45441" applyFont="true" applyFill="true" applyBorder="true" applyAlignment="true">
      <alignment horizontal="left" vertical="center"/>
    </xf>
    <xf numFmtId="0" fontId="150" fillId="0" borderId="107" xfId="45447" applyFont="true" applyFill="true" applyBorder="true" applyAlignment="true">
      <alignment horizontal="left" vertical="center"/>
    </xf>
    <xf numFmtId="0" fontId="150" fillId="0" borderId="107" xfId="45453" applyFont="true" applyFill="true" applyBorder="true" applyAlignment="true">
      <alignment horizontal="left" vertical="center"/>
    </xf>
    <xf numFmtId="0" fontId="150" fillId="0" borderId="108" xfId="45447" applyFont="true" applyFill="true" applyBorder="true" applyAlignment="true">
      <alignment horizontal="left" vertical="center"/>
    </xf>
    <xf numFmtId="0" fontId="150" fillId="26" borderId="106" xfId="45483" applyFont="true" applyFill="true" applyBorder="true" applyAlignment="true">
      <alignment horizontal="left" vertical="center"/>
    </xf>
    <xf numFmtId="0" fontId="150" fillId="26" borderId="107" xfId="45489" applyFont="true" applyFill="true" applyBorder="true" applyAlignment="true">
      <alignment horizontal="left" vertical="center"/>
    </xf>
    <xf numFmtId="0" fontId="150" fillId="26" borderId="108" xfId="45489" applyFont="true" applyFill="true" applyBorder="true" applyAlignment="true">
      <alignment horizontal="left" vertical="center"/>
    </xf>
    <xf numFmtId="0" fontId="150" fillId="26" borderId="106" xfId="45489" applyFont="true" applyFill="true" applyBorder="true" applyAlignment="true">
      <alignment horizontal="left" vertical="center"/>
    </xf>
    <xf numFmtId="0" fontId="150" fillId="0" borderId="107" xfId="45471" applyFont="true" applyFill="true" applyBorder="true" applyAlignment="true">
      <alignment horizontal="left" vertical="center"/>
    </xf>
    <xf numFmtId="0" fontId="150" fillId="0" borderId="107" xfId="45477" applyFont="true" applyFill="true" applyBorder="true" applyAlignment="true">
      <alignment horizontal="left" vertical="center"/>
    </xf>
    <xf numFmtId="0" fontId="150" fillId="0" borderId="107" xfId="45483" applyFont="true" applyFill="true" applyBorder="true" applyAlignment="true">
      <alignment horizontal="left" vertical="center"/>
    </xf>
    <xf numFmtId="0" fontId="150" fillId="0" borderId="107" xfId="45489" applyFont="true" applyFill="true" applyBorder="true" applyAlignment="true">
      <alignment horizontal="left" vertical="center"/>
    </xf>
    <xf numFmtId="0" fontId="150" fillId="0" borderId="107" xfId="45509" applyFont="true" applyFill="true" applyBorder="true" applyAlignment="true">
      <alignment horizontal="left" vertical="center"/>
    </xf>
    <xf numFmtId="0" fontId="150" fillId="3" borderId="52" xfId="45617" applyFont="true" applyBorder="true" applyAlignment="true">
      <alignment horizontal="center" vertical="center" wrapText="true"/>
    </xf>
    <xf numFmtId="0" fontId="150" fillId="3" borderId="53" xfId="45618" applyFont="true" applyBorder="true" applyAlignment="true">
      <alignment horizontal="center" vertical="center" wrapText="true"/>
    </xf>
    <xf numFmtId="0" fontId="150" fillId="3" borderId="53" xfId="45619" applyFont="true" applyBorder="true" applyAlignment="true">
      <alignment horizontal="center" vertical="center" wrapText="true"/>
    </xf>
    <xf numFmtId="0" fontId="150" fillId="3" borderId="52" xfId="45647" applyFont="true" applyBorder="true" applyAlignment="true">
      <alignment horizontal="center" vertical="center" wrapText="true"/>
    </xf>
    <xf numFmtId="0" fontId="150" fillId="3" borderId="53" xfId="45648" applyFont="true" applyBorder="true" applyAlignment="true">
      <alignment horizontal="center" vertical="center" wrapText="true"/>
    </xf>
    <xf numFmtId="0" fontId="150" fillId="3" borderId="53" xfId="45649" applyFont="true" applyBorder="true" applyAlignment="true">
      <alignment horizontal="center" vertical="center" wrapText="true"/>
    </xf>
    <xf numFmtId="0" fontId="150" fillId="3" borderId="52" xfId="45674" applyFont="true" applyBorder="true" applyAlignment="true">
      <alignment horizontal="center" vertical="center" wrapText="true"/>
    </xf>
    <xf numFmtId="0" fontId="150" fillId="3" borderId="53" xfId="45675" applyFont="true" applyBorder="true" applyAlignment="true">
      <alignment horizontal="center" vertical="center" wrapText="true"/>
    </xf>
    <xf numFmtId="0" fontId="150" fillId="3" borderId="53" xfId="45676" applyFont="true" applyBorder="true" applyAlignment="true">
      <alignment horizontal="center" vertical="center" wrapText="true"/>
    </xf>
    <xf numFmtId="0" fontId="150" fillId="3" borderId="52" xfId="45704" applyFont="true" applyBorder="true" applyAlignment="true">
      <alignment horizontal="center" vertical="center" wrapText="true"/>
    </xf>
    <xf numFmtId="0" fontId="150" fillId="3" borderId="53" xfId="45705" applyFont="true" applyBorder="true" applyAlignment="true">
      <alignment horizontal="center" vertical="center" wrapText="true"/>
    </xf>
    <xf numFmtId="0" fontId="150" fillId="3" borderId="53" xfId="45706" applyFont="true" applyBorder="true" applyAlignment="true">
      <alignment horizontal="center" vertical="center" wrapText="true"/>
    </xf>
    <xf numFmtId="0" fontId="150" fillId="3" borderId="52" xfId="45731" applyFont="true" applyBorder="true" applyAlignment="true">
      <alignment horizontal="center" vertical="center" wrapText="true"/>
    </xf>
    <xf numFmtId="0" fontId="150" fillId="3" borderId="53" xfId="45732" applyFont="true" applyBorder="true" applyAlignment="true">
      <alignment horizontal="center" vertical="center" wrapText="true"/>
    </xf>
    <xf numFmtId="0" fontId="150" fillId="3" borderId="53" xfId="45733" applyFont="true" applyBorder="true" applyAlignment="true">
      <alignment horizontal="center" vertical="center" wrapText="true"/>
    </xf>
    <xf numFmtId="0" fontId="150" fillId="3" borderId="52" xfId="45773" applyFont="true" applyBorder="true" applyAlignment="true">
      <alignment horizontal="center" vertical="center" wrapText="true"/>
    </xf>
    <xf numFmtId="0" fontId="150" fillId="3" borderId="53" xfId="45774" applyFont="true" applyBorder="true" applyAlignment="true">
      <alignment horizontal="center" vertical="center" wrapText="true"/>
    </xf>
    <xf numFmtId="0" fontId="150" fillId="3" borderId="53" xfId="45775" applyFont="true" applyBorder="true" applyAlignment="true">
      <alignment horizontal="center" vertical="center" wrapText="true"/>
    </xf>
    <xf numFmtId="0" fontId="150" fillId="33" borderId="100" xfId="45724" applyFont="true" applyFill="true" applyBorder="true" applyAlignment="true">
      <alignment horizontal="center" vertical="center" wrapText="true"/>
    </xf>
    <xf numFmtId="0" fontId="150" fillId="33" borderId="125" xfId="45725" applyFont="true" applyFill="true" applyBorder="true" applyAlignment="true">
      <alignment horizontal="center" vertical="center" wrapText="true"/>
    </xf>
    <xf numFmtId="0" fontId="150" fillId="33" borderId="100" xfId="45730" applyFont="true" applyFill="true" applyBorder="true" applyAlignment="true">
      <alignment horizontal="center" vertical="center" wrapText="true"/>
    </xf>
    <xf numFmtId="0" fontId="150" fillId="33" borderId="125" xfId="45731" applyFont="true" applyFill="true" applyBorder="true" applyAlignment="true">
      <alignment horizontal="center" vertical="center" wrapText="true"/>
    </xf>
    <xf numFmtId="0" fontId="150" fillId="33" borderId="100" xfId="45766" applyFont="true" applyFill="true" applyBorder="true" applyAlignment="true">
      <alignment horizontal="center" vertical="center" wrapText="true"/>
    </xf>
    <xf numFmtId="0" fontId="150" fillId="33" borderId="125" xfId="45767" applyFont="true" applyFill="true" applyBorder="true" applyAlignment="true">
      <alignment horizontal="center" vertical="center" wrapText="true"/>
    </xf>
    <xf numFmtId="0" fontId="150" fillId="33" borderId="100" xfId="45772" applyFont="true" applyFill="true" applyBorder="true" applyAlignment="true">
      <alignment horizontal="center" vertical="center" wrapText="true"/>
    </xf>
    <xf numFmtId="0" fontId="150" fillId="33" borderId="125" xfId="45773" applyFont="true" applyFill="true" applyBorder="true" applyAlignment="true">
      <alignment horizontal="center" vertical="center" wrapText="true"/>
    </xf>
    <xf numFmtId="0" fontId="150" fillId="33" borderId="107" xfId="45726" applyFont="true" applyFill="true" applyBorder="true" applyAlignment="true">
      <alignment horizontal="center" vertical="center" wrapText="true"/>
    </xf>
    <xf numFmtId="0" fontId="150" fillId="33" borderId="107" xfId="45732" applyFont="true" applyFill="true" applyBorder="true" applyAlignment="true">
      <alignment horizontal="center" vertical="center" wrapText="true"/>
    </xf>
    <xf numFmtId="0" fontId="150" fillId="33" borderId="107" xfId="45768" applyFont="true" applyFill="true" applyBorder="true" applyAlignment="true">
      <alignment horizontal="center" vertical="center" wrapText="true"/>
    </xf>
    <xf numFmtId="0" fontId="150" fillId="33" borderId="107" xfId="45774" applyFont="true" applyFill="true" applyBorder="true" applyAlignment="true">
      <alignment horizontal="center" vertical="center" wrapText="true"/>
    </xf>
    <xf numFmtId="0" fontId="150" fillId="3" borderId="109" xfId="45617" applyFont="true" applyBorder="true" applyAlignment="true">
      <alignment horizontal="center" vertical="center" wrapText="true"/>
    </xf>
    <xf numFmtId="0" fontId="150" fillId="3" borderId="109" xfId="45647" applyFont="true" applyBorder="true" applyAlignment="true">
      <alignment horizontal="center" vertical="center" wrapText="true"/>
    </xf>
    <xf numFmtId="0" fontId="150" fillId="3" borderId="109" xfId="45674" applyFont="true" applyBorder="true" applyAlignment="true">
      <alignment horizontal="center" vertical="center" wrapText="true"/>
    </xf>
    <xf numFmtId="0" fontId="150" fillId="3" borderId="109" xfId="45704" applyFont="true" applyBorder="true" applyAlignment="true">
      <alignment horizontal="center" vertical="center" wrapText="true"/>
    </xf>
    <xf numFmtId="0" fontId="150" fillId="3" borderId="109" xfId="45731" applyFont="true" applyBorder="true" applyAlignment="true">
      <alignment horizontal="center" vertical="center" wrapText="true"/>
    </xf>
    <xf numFmtId="0" fontId="150" fillId="33" borderId="100" xfId="45726" applyFont="true" applyFill="true" applyBorder="true" applyAlignment="true">
      <alignment horizontal="center" vertical="center" wrapText="true"/>
    </xf>
    <xf numFmtId="0" fontId="150" fillId="33" borderId="100" xfId="45731" applyFont="true" applyFill="true" applyBorder="true" applyAlignment="true">
      <alignment horizontal="center" vertical="center" wrapText="true"/>
    </xf>
    <xf numFmtId="0" fontId="150" fillId="3" borderId="109" xfId="45773" applyFont="true" applyBorder="true" applyAlignment="true">
      <alignment horizontal="center" vertical="center" wrapText="true"/>
    </xf>
    <xf numFmtId="0" fontId="150" fillId="33" borderId="100" xfId="45768" applyFont="true" applyFill="true" applyBorder="true" applyAlignment="true">
      <alignment horizontal="center" vertical="center" wrapText="true"/>
    </xf>
    <xf numFmtId="0" fontId="150" fillId="33" borderId="100" xfId="45773" applyFont="true" applyFill="true" applyBorder="true" applyAlignment="true">
      <alignment horizontal="center" vertical="center" wrapText="true"/>
    </xf>
    <xf numFmtId="0" fontId="150" fillId="3" borderId="110" xfId="45617" applyFont="true" applyBorder="true" applyAlignment="true">
      <alignment horizontal="center" vertical="center" wrapText="true"/>
    </xf>
    <xf numFmtId="0" fontId="150" fillId="3" borderId="110" xfId="45647" applyFont="true" applyBorder="true" applyAlignment="true">
      <alignment horizontal="center" vertical="center" wrapText="true"/>
    </xf>
    <xf numFmtId="0" fontId="150" fillId="3" borderId="110" xfId="45674" applyFont="true" applyBorder="true" applyAlignment="true">
      <alignment horizontal="center" vertical="center" wrapText="true"/>
    </xf>
    <xf numFmtId="0" fontId="150" fillId="3" borderId="110" xfId="45704" applyFont="true" applyBorder="true" applyAlignment="true">
      <alignment horizontal="center" vertical="center" wrapText="true"/>
    </xf>
    <xf numFmtId="0" fontId="150" fillId="3" borderId="110" xfId="45731" applyFont="true" applyBorder="true" applyAlignment="true">
      <alignment horizontal="center" vertical="center" wrapText="true"/>
    </xf>
    <xf numFmtId="0" fontId="150" fillId="33" borderId="130" xfId="45726" applyFont="true" applyFill="true" applyBorder="true" applyAlignment="true">
      <alignment horizontal="center" vertical="center" wrapText="true"/>
    </xf>
    <xf numFmtId="0" fontId="150" fillId="33" borderId="130" xfId="45731" applyFont="true" applyFill="true" applyBorder="true" applyAlignment="true">
      <alignment horizontal="center" vertical="center" wrapText="true"/>
    </xf>
    <xf numFmtId="0" fontId="150" fillId="3" borderId="110" xfId="45773" applyFont="true" applyBorder="true" applyAlignment="true">
      <alignment horizontal="center" vertical="center" wrapText="true"/>
    </xf>
    <xf numFmtId="0" fontId="150" fillId="33" borderId="130" xfId="45768" applyFont="true" applyFill="true" applyBorder="true" applyAlignment="true">
      <alignment horizontal="center" vertical="center" wrapText="true"/>
    </xf>
    <xf numFmtId="0" fontId="150" fillId="33" borderId="130" xfId="45773" applyFont="true" applyFill="true" applyBorder="true" applyAlignment="true">
      <alignment horizontal="center" vertical="center" wrapText="true"/>
    </xf>
    <xf numFmtId="0" fontId="150" fillId="3" borderId="96" xfId="45618" applyFont="true" applyBorder="true" applyAlignment="true">
      <alignment horizontal="center" vertical="center" wrapText="true"/>
    </xf>
    <xf numFmtId="0" fontId="150" fillId="3" borderId="96" xfId="45648" applyFont="true" applyBorder="true" applyAlignment="true">
      <alignment horizontal="center" vertical="center" wrapText="true"/>
    </xf>
    <xf numFmtId="0" fontId="150" fillId="3" borderId="96" xfId="45675" applyFont="true" applyBorder="true" applyAlignment="true">
      <alignment horizontal="center" vertical="center" wrapText="true"/>
    </xf>
    <xf numFmtId="0" fontId="150" fillId="33" borderId="126" xfId="45726" applyFont="true" applyFill="true" applyBorder="true" applyAlignment="true">
      <alignment horizontal="center" vertical="center" wrapText="true"/>
    </xf>
    <xf numFmtId="0" fontId="150" fillId="33" borderId="126" xfId="45732" applyFont="true" applyFill="true" applyBorder="true" applyAlignment="true">
      <alignment horizontal="center" vertical="center" wrapText="true"/>
    </xf>
    <xf numFmtId="0" fontId="150" fillId="3" borderId="96" xfId="45705" applyFont="true" applyBorder="true" applyAlignment="true">
      <alignment horizontal="center" vertical="center" wrapText="true"/>
    </xf>
    <xf numFmtId="0" fontId="150" fillId="3" borderId="96" xfId="45732" applyFont="true" applyBorder="true" applyAlignment="true">
      <alignment horizontal="center" vertical="center" wrapText="true"/>
    </xf>
    <xf numFmtId="0" fontId="150" fillId="33" borderId="126" xfId="45768" applyFont="true" applyFill="true" applyBorder="true" applyAlignment="true">
      <alignment horizontal="center" vertical="center" wrapText="true"/>
    </xf>
    <xf numFmtId="0" fontId="150" fillId="33" borderId="126" xfId="45774" applyFont="true" applyFill="true" applyBorder="true" applyAlignment="true">
      <alignment horizontal="center" vertical="center" wrapText="true"/>
    </xf>
    <xf numFmtId="0" fontId="150" fillId="3" borderId="96" xfId="45774" applyFont="true" applyBorder="true" applyAlignment="true">
      <alignment horizontal="center" vertical="center" wrapText="true"/>
    </xf>
    <xf numFmtId="0" fontId="150" fillId="0" borderId="100" xfId="45683" applyFont="true" applyFill="true" applyBorder="true" applyAlignment="true">
      <alignment horizontal="left" vertical="center" wrapText="true"/>
    </xf>
    <xf numFmtId="0" fontId="150" fillId="0" borderId="100" xfId="45689" applyFont="true" applyFill="true" applyBorder="true" applyAlignment="true">
      <alignment horizontal="left" vertical="center" wrapText="true"/>
    </xf>
    <xf numFmtId="0" fontId="150" fillId="0" borderId="100" xfId="45722" applyFont="true" applyFill="true" applyBorder="true" applyAlignment="true">
      <alignment horizontal="left" vertical="center" wrapText="true"/>
    </xf>
    <xf numFmtId="0" fontId="150" fillId="0" borderId="100" xfId="45728" applyFont="true" applyFill="true" applyBorder="true" applyAlignment="true">
      <alignment horizontal="left" vertical="center" wrapText="true"/>
    </xf>
    <xf numFmtId="0" fontId="150" fillId="0" borderId="100" xfId="45734" applyFont="true" applyFill="true" applyBorder="true" applyAlignment="true">
      <alignment horizontal="left" vertical="center" wrapText="true"/>
    </xf>
    <xf numFmtId="0" fontId="150" fillId="0" borderId="100" xfId="45740" applyFont="true" applyFill="true" applyBorder="true" applyAlignment="true">
      <alignment horizontal="left" vertical="center" wrapText="true"/>
    </xf>
    <xf numFmtId="0" fontId="150" fillId="0" borderId="100" xfId="45746" applyFont="true" applyFill="true" applyBorder="true" applyAlignment="true">
      <alignment horizontal="left" vertical="center" wrapText="true"/>
    </xf>
    <xf numFmtId="0" fontId="150" fillId="0" borderId="100" xfId="45764" applyFont="true" applyFill="true" applyBorder="true" applyAlignment="true">
      <alignment horizontal="left" vertical="center" wrapText="true"/>
    </xf>
    <xf numFmtId="0" fontId="150" fillId="0" borderId="100" xfId="45770" applyFont="true" applyFill="true" applyBorder="true" applyAlignment="true">
      <alignment horizontal="left" vertical="center" wrapText="true"/>
    </xf>
    <xf numFmtId="0" fontId="150" fillId="0" borderId="100" xfId="45776" applyFont="true" applyFill="true" applyBorder="true" applyAlignment="true">
      <alignment horizontal="left" vertical="center" wrapText="true"/>
    </xf>
    <xf numFmtId="0" fontId="150" fillId="0" borderId="100" xfId="45782" applyFont="true" applyFill="true" applyBorder="true" applyAlignment="true">
      <alignment horizontal="left" vertical="center" wrapText="true"/>
    </xf>
    <xf numFmtId="0" fontId="150" fillId="0" borderId="100" xfId="45788" applyFont="true" applyFill="true" applyBorder="true" applyAlignment="true">
      <alignment horizontal="left" vertical="center" wrapText="true"/>
    </xf>
    <xf numFmtId="0" fontId="23" fillId="3" borderId="102" xfId="19344" applyBorder="true" applyAlignment="true">
      <alignment vertical="center" wrapText="true"/>
    </xf>
    <xf numFmtId="0" fontId="150" fillId="0" borderId="105" xfId="45740" applyFont="true" applyFill="true" applyBorder="true" applyAlignment="true">
      <alignment horizontal="left" vertical="center" wrapText="true"/>
    </xf>
    <xf numFmtId="169" fontId="149" fillId="33" borderId="102" xfId="45622" applyNumberFormat="true" applyFont="true" applyFill="true" applyBorder="true" applyAlignment="true">
      <alignment horizontal="center" vertical="center"/>
    </xf>
    <xf numFmtId="169" fontId="149" fillId="33" borderId="123" xfId="45623" applyNumberFormat="true" applyFont="true" applyFill="true" applyBorder="true" applyAlignment="true">
      <alignment horizontal="center" vertical="center"/>
    </xf>
    <xf numFmtId="169" fontId="149" fillId="33" borderId="124" xfId="45624" applyNumberFormat="true" applyFont="true" applyFill="true" applyBorder="true" applyAlignment="true">
      <alignment horizontal="center" vertical="center"/>
    </xf>
    <xf numFmtId="169" fontId="149" fillId="33" borderId="129" xfId="45623" applyNumberFormat="true" applyFont="true" applyFill="true" applyBorder="true" applyAlignment="true">
      <alignment horizontal="center" vertical="center"/>
    </xf>
    <xf numFmtId="169" fontId="149" fillId="33" borderId="106" xfId="45624" applyNumberFormat="true" applyFont="true" applyFill="true" applyBorder="true" applyAlignment="true">
      <alignment horizontal="center" vertical="center"/>
    </xf>
    <xf numFmtId="169" fontId="149" fillId="33" borderId="102" xfId="45623" applyNumberFormat="true" applyFont="true" applyFill="true" applyBorder="true" applyAlignment="true">
      <alignment horizontal="center" vertical="center"/>
    </xf>
    <xf numFmtId="169" fontId="149" fillId="33" borderId="100" xfId="45628" applyNumberFormat="true" applyFont="true" applyFill="true" applyBorder="true" applyAlignment="true">
      <alignment horizontal="center" vertical="center"/>
    </xf>
    <xf numFmtId="169" fontId="149" fillId="33" borderId="125" xfId="45629" applyNumberFormat="true" applyFont="true" applyFill="true" applyBorder="true" applyAlignment="true">
      <alignment horizontal="center" vertical="center"/>
    </xf>
    <xf numFmtId="169" fontId="149" fillId="33" borderId="126" xfId="45630" applyNumberFormat="true" applyFont="true" applyFill="true" applyBorder="true" applyAlignment="true">
      <alignment horizontal="center" vertical="center"/>
    </xf>
    <xf numFmtId="169" fontId="149" fillId="33" borderId="130" xfId="45629" applyNumberFormat="true" applyFont="true" applyFill="true" applyBorder="true" applyAlignment="true">
      <alignment horizontal="center" vertical="center"/>
    </xf>
    <xf numFmtId="169" fontId="149" fillId="33" borderId="107" xfId="45630" applyNumberFormat="true" applyFont="true" applyFill="true" applyBorder="true" applyAlignment="true">
      <alignment horizontal="center" vertical="center"/>
    </xf>
    <xf numFmtId="169" fontId="149" fillId="33" borderId="100" xfId="45629" applyNumberFormat="true" applyFont="true" applyFill="true" applyBorder="true" applyAlignment="true">
      <alignment horizontal="center" vertical="center"/>
    </xf>
    <xf numFmtId="169" fontId="149" fillId="33" borderId="105" xfId="45634" applyNumberFormat="true" applyFont="true" applyFill="true" applyBorder="true" applyAlignment="true">
      <alignment horizontal="center" vertical="center"/>
    </xf>
    <xf numFmtId="169" fontId="149" fillId="33" borderId="127" xfId="45635" applyNumberFormat="true" applyFont="true" applyFill="true" applyBorder="true" applyAlignment="true">
      <alignment horizontal="center" vertical="center"/>
    </xf>
    <xf numFmtId="169" fontId="149" fillId="33" borderId="128" xfId="45636" applyNumberFormat="true" applyFont="true" applyFill="true" applyBorder="true" applyAlignment="true">
      <alignment horizontal="center" vertical="center"/>
    </xf>
    <xf numFmtId="169" fontId="149" fillId="33" borderId="131" xfId="45635" applyNumberFormat="true" applyFont="true" applyFill="true" applyBorder="true" applyAlignment="true">
      <alignment horizontal="center" vertical="center"/>
    </xf>
    <xf numFmtId="169" fontId="149" fillId="33" borderId="108" xfId="45636" applyNumberFormat="true" applyFont="true" applyFill="true" applyBorder="true" applyAlignment="true">
      <alignment horizontal="center" vertical="center"/>
    </xf>
    <xf numFmtId="169" fontId="149" fillId="33" borderId="105" xfId="45635" applyNumberFormat="true" applyFont="true" applyFill="true" applyBorder="true" applyAlignment="true">
      <alignment horizontal="center" vertical="center"/>
    </xf>
    <xf numFmtId="169" fontId="149" fillId="33" borderId="102" xfId="45658" applyNumberFormat="true" applyFont="true" applyFill="true" applyBorder="true" applyAlignment="true">
      <alignment horizontal="center" vertical="center"/>
    </xf>
    <xf numFmtId="169" fontId="149" fillId="33" borderId="123" xfId="45659" applyNumberFormat="true" applyFont="true" applyFill="true" applyBorder="true" applyAlignment="true">
      <alignment horizontal="center" vertical="center"/>
    </xf>
    <xf numFmtId="169" fontId="149" fillId="33" borderId="124" xfId="45660" applyNumberFormat="true" applyFont="true" applyFill="true" applyBorder="true" applyAlignment="true">
      <alignment horizontal="center" vertical="center"/>
    </xf>
    <xf numFmtId="169" fontId="149" fillId="33" borderId="129" xfId="45659" applyNumberFormat="true" applyFont="true" applyFill="true" applyBorder="true" applyAlignment="true">
      <alignment horizontal="center" vertical="center"/>
    </xf>
    <xf numFmtId="169" fontId="149" fillId="33" borderId="106" xfId="45660" applyNumberFormat="true" applyFont="true" applyFill="true" applyBorder="true" applyAlignment="true">
      <alignment horizontal="center" vertical="center"/>
    </xf>
    <xf numFmtId="169" fontId="149" fillId="33" borderId="102" xfId="45659" applyNumberFormat="true" applyFont="true" applyFill="true" applyBorder="true" applyAlignment="true">
      <alignment horizontal="center" vertical="center"/>
    </xf>
    <xf numFmtId="169" fontId="149" fillId="33" borderId="100" xfId="45658" applyNumberFormat="true" applyFont="true" applyFill="true" applyBorder="true" applyAlignment="true">
      <alignment horizontal="center" vertical="center"/>
    </xf>
    <xf numFmtId="169" fontId="149" fillId="33" borderId="125" xfId="45659" applyNumberFormat="true" applyFont="true" applyFill="true" applyBorder="true" applyAlignment="true">
      <alignment horizontal="center" vertical="center"/>
    </xf>
    <xf numFmtId="169" fontId="149" fillId="33" borderId="126" xfId="45660" applyNumberFormat="true" applyFont="true" applyFill="true" applyBorder="true" applyAlignment="true">
      <alignment horizontal="center" vertical="center"/>
    </xf>
    <xf numFmtId="169" fontId="149" fillId="33" borderId="130" xfId="45659" applyNumberFormat="true" applyFont="true" applyFill="true" applyBorder="true" applyAlignment="true">
      <alignment horizontal="center" vertical="center"/>
    </xf>
    <xf numFmtId="169" fontId="149" fillId="33" borderId="107" xfId="45660" applyNumberFormat="true" applyFont="true" applyFill="true" applyBorder="true" applyAlignment="true">
      <alignment horizontal="center" vertical="center"/>
    </xf>
    <xf numFmtId="169" fontId="149" fillId="33" borderId="100" xfId="45659" applyNumberFormat="true" applyFont="true" applyFill="true" applyBorder="true" applyAlignment="true">
      <alignment horizontal="center" vertical="center"/>
    </xf>
    <xf numFmtId="169" fontId="149" fillId="33" borderId="100" xfId="45652" applyNumberFormat="true" applyFont="true" applyFill="true" applyBorder="true" applyAlignment="true">
      <alignment horizontal="center" vertical="center"/>
    </xf>
    <xf numFmtId="169" fontId="149" fillId="33" borderId="125" xfId="45653" applyNumberFormat="true" applyFont="true" applyFill="true" applyBorder="true" applyAlignment="true">
      <alignment horizontal="center" vertical="center"/>
    </xf>
    <xf numFmtId="169" fontId="149" fillId="33" borderId="126" xfId="45654" applyNumberFormat="true" applyFont="true" applyFill="true" applyBorder="true" applyAlignment="true">
      <alignment horizontal="center" vertical="center"/>
    </xf>
    <xf numFmtId="169" fontId="149" fillId="33" borderId="130" xfId="45653" applyNumberFormat="true" applyFont="true" applyFill="true" applyBorder="true" applyAlignment="true">
      <alignment horizontal="center" vertical="center"/>
    </xf>
    <xf numFmtId="169" fontId="149" fillId="33" borderId="107" xfId="45654" applyNumberFormat="true" applyFont="true" applyFill="true" applyBorder="true" applyAlignment="true">
      <alignment horizontal="center" vertical="center"/>
    </xf>
    <xf numFmtId="169" fontId="149" fillId="33" borderId="100" xfId="45653" applyNumberFormat="true" applyFont="true" applyFill="true" applyBorder="true" applyAlignment="true">
      <alignment horizontal="center" vertical="center"/>
    </xf>
    <xf numFmtId="169" fontId="149" fillId="33" borderId="102" xfId="45679" applyNumberFormat="true" applyFont="true" applyFill="true" applyBorder="true" applyAlignment="true">
      <alignment horizontal="center" vertical="center"/>
    </xf>
    <xf numFmtId="169" fontId="149" fillId="33" borderId="123" xfId="45680" applyNumberFormat="true" applyFont="true" applyFill="true" applyBorder="true" applyAlignment="true">
      <alignment horizontal="center" vertical="center"/>
    </xf>
    <xf numFmtId="169" fontId="149" fillId="33" borderId="124" xfId="45681" applyNumberFormat="true" applyFont="true" applyFill="true" applyBorder="true" applyAlignment="true">
      <alignment horizontal="center" vertical="center"/>
    </xf>
    <xf numFmtId="169" fontId="149" fillId="33" borderId="129" xfId="45680" applyNumberFormat="true" applyFont="true" applyFill="true" applyBorder="true" applyAlignment="true">
      <alignment horizontal="center" vertical="center"/>
    </xf>
    <xf numFmtId="169" fontId="149" fillId="33" borderId="106" xfId="45681" applyNumberFormat="true" applyFont="true" applyFill="true" applyBorder="true" applyAlignment="true">
      <alignment horizontal="center" vertical="center"/>
    </xf>
    <xf numFmtId="169" fontId="149" fillId="33" borderId="102" xfId="45680" applyNumberFormat="true" applyFont="true" applyFill="true" applyBorder="true" applyAlignment="true">
      <alignment horizontal="center" vertical="center"/>
    </xf>
    <xf numFmtId="169" fontId="149" fillId="33" borderId="100" xfId="45685" applyNumberFormat="true" applyFont="true" applyFill="true" applyBorder="true" applyAlignment="true">
      <alignment horizontal="center" vertical="center"/>
    </xf>
    <xf numFmtId="169" fontId="149" fillId="33" borderId="125" xfId="45686" applyNumberFormat="true" applyFont="true" applyFill="true" applyBorder="true" applyAlignment="true">
      <alignment horizontal="center" vertical="center"/>
    </xf>
    <xf numFmtId="169" fontId="149" fillId="33" borderId="126" xfId="45687" applyNumberFormat="true" applyFont="true" applyFill="true" applyBorder="true" applyAlignment="true">
      <alignment horizontal="center" vertical="center"/>
    </xf>
    <xf numFmtId="169" fontId="149" fillId="33" borderId="130" xfId="45686" applyNumberFormat="true" applyFont="true" applyFill="true" applyBorder="true" applyAlignment="true">
      <alignment horizontal="center" vertical="center"/>
    </xf>
    <xf numFmtId="169" fontId="149" fillId="33" borderId="107" xfId="45687" applyNumberFormat="true" applyFont="true" applyFill="true" applyBorder="true" applyAlignment="true">
      <alignment horizontal="center" vertical="center"/>
    </xf>
    <xf numFmtId="169" fontId="149" fillId="33" borderId="100" xfId="45686" applyNumberFormat="true" applyFont="true" applyFill="true" applyBorder="true" applyAlignment="true">
      <alignment horizontal="center" vertical="center"/>
    </xf>
    <xf numFmtId="169" fontId="149" fillId="33" borderId="100" xfId="45691" applyNumberFormat="true" applyFont="true" applyFill="true" applyBorder="true" applyAlignment="true">
      <alignment horizontal="center" vertical="center"/>
    </xf>
    <xf numFmtId="169" fontId="149" fillId="33" borderId="125" xfId="45692" applyNumberFormat="true" applyFont="true" applyFill="true" applyBorder="true" applyAlignment="true">
      <alignment horizontal="center" vertical="center"/>
    </xf>
    <xf numFmtId="169" fontId="149" fillId="33" borderId="126" xfId="45693" applyNumberFormat="true" applyFont="true" applyFill="true" applyBorder="true" applyAlignment="true">
      <alignment horizontal="center" vertical="center"/>
    </xf>
    <xf numFmtId="169" fontId="149" fillId="33" borderId="130" xfId="45692" applyNumberFormat="true" applyFont="true" applyFill="true" applyBorder="true" applyAlignment="true">
      <alignment horizontal="center" vertical="center"/>
    </xf>
    <xf numFmtId="169" fontId="149" fillId="33" borderId="107" xfId="45693" applyNumberFormat="true" applyFont="true" applyFill="true" applyBorder="true" applyAlignment="true">
      <alignment horizontal="center" vertical="center"/>
    </xf>
    <xf numFmtId="169" fontId="149" fillId="33" borderId="100" xfId="45692" applyNumberFormat="true" applyFont="true" applyFill="true" applyBorder="true" applyAlignment="true">
      <alignment horizontal="center" vertical="center"/>
    </xf>
    <xf numFmtId="169" fontId="149" fillId="33" borderId="102" xfId="45709" applyNumberFormat="true" applyFont="true" applyFill="true" applyBorder="true" applyAlignment="true">
      <alignment horizontal="center" vertical="center"/>
    </xf>
    <xf numFmtId="169" fontId="149" fillId="33" borderId="123" xfId="45709" applyNumberFormat="true" applyFont="true" applyFill="true" applyBorder="true" applyAlignment="true">
      <alignment horizontal="center" vertical="center"/>
    </xf>
    <xf numFmtId="169" fontId="149" fillId="33" borderId="124" xfId="45709" applyNumberFormat="true" applyFont="true" applyFill="true" applyBorder="true" applyAlignment="true">
      <alignment horizontal="center" vertical="center"/>
    </xf>
    <xf numFmtId="169" fontId="149" fillId="33" borderId="129" xfId="45709" applyNumberFormat="true" applyFont="true" applyFill="true" applyBorder="true" applyAlignment="true">
      <alignment horizontal="center" vertical="center"/>
    </xf>
    <xf numFmtId="169" fontId="149" fillId="33" borderId="106" xfId="45709" applyNumberFormat="true" applyFont="true" applyFill="true" applyBorder="true" applyAlignment="true">
      <alignment horizontal="center" vertical="center"/>
    </xf>
    <xf numFmtId="169" fontId="149" fillId="33" borderId="100" xfId="45712" applyNumberFormat="true" applyFont="true" applyFill="true" applyBorder="true" applyAlignment="true">
      <alignment horizontal="center" vertical="center"/>
    </xf>
    <xf numFmtId="169" fontId="149" fillId="33" borderId="125" xfId="45712" applyNumberFormat="true" applyFont="true" applyFill="true" applyBorder="true" applyAlignment="true">
      <alignment horizontal="center" vertical="center"/>
    </xf>
    <xf numFmtId="169" fontId="149" fillId="33" borderId="126" xfId="45712" applyNumberFormat="true" applyFont="true" applyFill="true" applyBorder="true" applyAlignment="true">
      <alignment horizontal="center" vertical="center"/>
    </xf>
    <xf numFmtId="169" fontId="149" fillId="33" borderId="130" xfId="45712" applyNumberFormat="true" applyFont="true" applyFill="true" applyBorder="true" applyAlignment="true">
      <alignment horizontal="center" vertical="center"/>
    </xf>
    <xf numFmtId="169" fontId="149" fillId="33" borderId="107" xfId="45712" applyNumberFormat="true" applyFont="true" applyFill="true" applyBorder="true" applyAlignment="true">
      <alignment horizontal="center" vertical="center"/>
    </xf>
    <xf numFmtId="169" fontId="149" fillId="33" borderId="125" xfId="45713" applyNumberFormat="true" applyFont="true" applyFill="true" applyBorder="true" applyAlignment="true">
      <alignment horizontal="center" vertical="center"/>
    </xf>
    <xf numFmtId="169" fontId="149" fillId="33" borderId="126" xfId="45714" applyNumberFormat="true" applyFont="true" applyFill="true" applyBorder="true" applyAlignment="true">
      <alignment horizontal="center" vertical="center"/>
    </xf>
    <xf numFmtId="169" fontId="149" fillId="33" borderId="130" xfId="45713" applyNumberFormat="true" applyFont="true" applyFill="true" applyBorder="true" applyAlignment="true">
      <alignment horizontal="center" vertical="center"/>
    </xf>
    <xf numFmtId="169" fontId="149" fillId="33" borderId="107" xfId="45714" applyNumberFormat="true" applyFont="true" applyFill="true" applyBorder="true" applyAlignment="true">
      <alignment horizontal="center" vertical="center"/>
    </xf>
    <xf numFmtId="169" fontId="149" fillId="33" borderId="100" xfId="45713" applyNumberFormat="true" applyFont="true" applyFill="true" applyBorder="true" applyAlignment="true">
      <alignment horizontal="center" vertical="center"/>
    </xf>
    <xf numFmtId="169" fontId="149" fillId="33" borderId="105" xfId="45718" applyNumberFormat="true" applyFont="true" applyFill="true" applyBorder="true" applyAlignment="true">
      <alignment horizontal="center" vertical="center"/>
    </xf>
    <xf numFmtId="169" fontId="149" fillId="33" borderId="127" xfId="45719" applyNumberFormat="true" applyFont="true" applyFill="true" applyBorder="true" applyAlignment="true">
      <alignment horizontal="center" vertical="center"/>
    </xf>
    <xf numFmtId="169" fontId="149" fillId="33" borderId="128" xfId="45720" applyNumberFormat="true" applyFont="true" applyFill="true" applyBorder="true" applyAlignment="true">
      <alignment horizontal="center" vertical="center"/>
    </xf>
    <xf numFmtId="169" fontId="149" fillId="33" borderId="131" xfId="45719" applyNumberFormat="true" applyFont="true" applyFill="true" applyBorder="true" applyAlignment="true">
      <alignment horizontal="center" vertical="center"/>
    </xf>
    <xf numFmtId="169" fontId="149" fillId="33" borderId="108" xfId="45720" applyNumberFormat="true" applyFont="true" applyFill="true" applyBorder="true" applyAlignment="true">
      <alignment horizontal="center" vertical="center"/>
    </xf>
    <xf numFmtId="169" fontId="149" fillId="33" borderId="105" xfId="45719" applyNumberFormat="true" applyFont="true" applyFill="true" applyBorder="true" applyAlignment="true">
      <alignment horizontal="center" vertical="center"/>
    </xf>
    <xf numFmtId="169" fontId="149" fillId="33" borderId="102" xfId="45736" applyNumberFormat="true" applyFont="true" applyFill="true" applyBorder="true" applyAlignment="true">
      <alignment horizontal="center" vertical="center"/>
    </xf>
    <xf numFmtId="169" fontId="149" fillId="33" borderId="123" xfId="45737" applyNumberFormat="true" applyFont="true" applyFill="true" applyBorder="true" applyAlignment="true">
      <alignment horizontal="center" vertical="center"/>
    </xf>
    <xf numFmtId="169" fontId="149" fillId="33" borderId="124" xfId="45738" applyNumberFormat="true" applyFont="true" applyFill="true" applyBorder="true" applyAlignment="true">
      <alignment horizontal="center" vertical="center"/>
    </xf>
    <xf numFmtId="169" fontId="149" fillId="33" borderId="129" xfId="45737" applyNumberFormat="true" applyFont="true" applyFill="true" applyBorder="true" applyAlignment="true">
      <alignment horizontal="center" vertical="center"/>
    </xf>
    <xf numFmtId="169" fontId="149" fillId="33" borderId="106" xfId="45738" applyNumberFormat="true" applyFont="true" applyFill="true" applyBorder="true" applyAlignment="true">
      <alignment horizontal="center" vertical="center"/>
    </xf>
    <xf numFmtId="169" fontId="149" fillId="33" borderId="102" xfId="45737" applyNumberFormat="true" applyFont="true" applyFill="true" applyBorder="true" applyAlignment="true">
      <alignment horizontal="center" vertical="center"/>
    </xf>
    <xf numFmtId="169" fontId="149" fillId="33" borderId="100" xfId="45742" applyNumberFormat="true" applyFont="true" applyFill="true" applyBorder="true" applyAlignment="true">
      <alignment horizontal="center" vertical="center"/>
    </xf>
    <xf numFmtId="169" fontId="149" fillId="33" borderId="125" xfId="45743" applyNumberFormat="true" applyFont="true" applyFill="true" applyBorder="true" applyAlignment="true">
      <alignment horizontal="center" vertical="center"/>
    </xf>
    <xf numFmtId="169" fontId="149" fillId="33" borderId="126" xfId="45744" applyNumberFormat="true" applyFont="true" applyFill="true" applyBorder="true" applyAlignment="true">
      <alignment horizontal="center" vertical="center"/>
    </xf>
    <xf numFmtId="169" fontId="149" fillId="33" borderId="130" xfId="45743" applyNumberFormat="true" applyFont="true" applyFill="true" applyBorder="true" applyAlignment="true">
      <alignment horizontal="center" vertical="center"/>
    </xf>
    <xf numFmtId="169" fontId="149" fillId="33" borderId="107" xfId="45744" applyNumberFormat="true" applyFont="true" applyFill="true" applyBorder="true" applyAlignment="true">
      <alignment horizontal="center" vertical="center"/>
    </xf>
    <xf numFmtId="169" fontId="149" fillId="33" borderId="100" xfId="45743" applyNumberFormat="true" applyFont="true" applyFill="true" applyBorder="true" applyAlignment="true">
      <alignment horizontal="center" vertical="center"/>
    </xf>
    <xf numFmtId="168" fontId="149" fillId="33" borderId="100" xfId="45752" applyNumberFormat="true" applyFont="true" applyFill="true" applyBorder="true" applyAlignment="true">
      <alignment horizontal="center" vertical="center"/>
    </xf>
    <xf numFmtId="168" fontId="149" fillId="33" borderId="125" xfId="45753" applyNumberFormat="true" applyFont="true" applyFill="true" applyBorder="true" applyAlignment="true">
      <alignment horizontal="center" vertical="center"/>
    </xf>
    <xf numFmtId="168" fontId="149" fillId="33" borderId="126" xfId="45754" applyNumberFormat="true" applyFont="true" applyFill="true" applyBorder="true" applyAlignment="true">
      <alignment horizontal="center" vertical="center"/>
    </xf>
    <xf numFmtId="168" fontId="149" fillId="33" borderId="130" xfId="45753" applyNumberFormat="true" applyFont="true" applyFill="true" applyBorder="true" applyAlignment="true">
      <alignment horizontal="center" vertical="center"/>
    </xf>
    <xf numFmtId="168" fontId="149" fillId="33" borderId="107" xfId="45754" applyNumberFormat="true" applyFont="true" applyFill="true" applyBorder="true" applyAlignment="true">
      <alignment horizontal="center" vertical="center"/>
    </xf>
    <xf numFmtId="168" fontId="149" fillId="33" borderId="100" xfId="45753" applyNumberFormat="true" applyFont="true" applyFill="true" applyBorder="true" applyAlignment="true">
      <alignment horizontal="center" vertical="center"/>
    </xf>
    <xf numFmtId="168" fontId="149" fillId="33" borderId="100" xfId="45756" applyNumberFormat="true" applyFont="true" applyFill="true" applyBorder="true" applyAlignment="true">
      <alignment horizontal="center" vertical="center"/>
    </xf>
    <xf numFmtId="168" fontId="149" fillId="33" borderId="125" xfId="45757" applyNumberFormat="true" applyFont="true" applyFill="true" applyBorder="true" applyAlignment="true">
      <alignment horizontal="center" vertical="center"/>
    </xf>
    <xf numFmtId="168" fontId="149" fillId="33" borderId="126" xfId="45758" applyNumberFormat="true" applyFont="true" applyFill="true" applyBorder="true" applyAlignment="true">
      <alignment horizontal="center" vertical="center"/>
    </xf>
    <xf numFmtId="168" fontId="149" fillId="33" borderId="130" xfId="45757" applyNumberFormat="true" applyFont="true" applyFill="true" applyBorder="true" applyAlignment="true">
      <alignment horizontal="center" vertical="center"/>
    </xf>
    <xf numFmtId="168" fontId="149" fillId="33" borderId="107" xfId="45758" applyNumberFormat="true" applyFont="true" applyFill="true" applyBorder="true" applyAlignment="true">
      <alignment horizontal="center" vertical="center"/>
    </xf>
    <xf numFmtId="168" fontId="149" fillId="33" borderId="100" xfId="45757" applyNumberFormat="true" applyFont="true" applyFill="true" applyBorder="true" applyAlignment="true">
      <alignment horizontal="center" vertical="center"/>
    </xf>
    <xf numFmtId="168" fontId="149" fillId="33" borderId="100" xfId="45760" applyNumberFormat="true" applyFont="true" applyFill="true" applyBorder="true" applyAlignment="true">
      <alignment horizontal="center" vertical="center"/>
    </xf>
    <xf numFmtId="168" fontId="149" fillId="33" borderId="125" xfId="45761" applyNumberFormat="true" applyFont="true" applyFill="true" applyBorder="true" applyAlignment="true">
      <alignment horizontal="center" vertical="center"/>
    </xf>
    <xf numFmtId="168" fontId="149" fillId="33" borderId="126" xfId="45762" applyNumberFormat="true" applyFont="true" applyFill="true" applyBorder="true" applyAlignment="true">
      <alignment horizontal="center" vertical="center"/>
    </xf>
    <xf numFmtId="168" fontId="149" fillId="33" borderId="130" xfId="45761" applyNumberFormat="true" applyFont="true" applyFill="true" applyBorder="true" applyAlignment="true">
      <alignment horizontal="center" vertical="center"/>
    </xf>
    <xf numFmtId="168" fontId="149" fillId="33" borderId="107" xfId="45762" applyNumberFormat="true" applyFont="true" applyFill="true" applyBorder="true" applyAlignment="true">
      <alignment horizontal="center" vertical="center"/>
    </xf>
    <xf numFmtId="168" fontId="149" fillId="33" borderId="100" xfId="45761" applyNumberFormat="true" applyFont="true" applyFill="true" applyBorder="true" applyAlignment="true">
      <alignment horizontal="center" vertical="center"/>
    </xf>
    <xf numFmtId="169" fontId="149" fillId="33" borderId="105" xfId="45742" applyNumberFormat="true" applyFont="true" applyFill="true" applyBorder="true" applyAlignment="true">
      <alignment horizontal="center" vertical="center"/>
    </xf>
    <xf numFmtId="169" fontId="149" fillId="33" borderId="127" xfId="45743" applyNumberFormat="true" applyFont="true" applyFill="true" applyBorder="true" applyAlignment="true">
      <alignment horizontal="center" vertical="center"/>
    </xf>
    <xf numFmtId="169" fontId="149" fillId="33" borderId="128" xfId="45744" applyNumberFormat="true" applyFont="true" applyFill="true" applyBorder="true" applyAlignment="true">
      <alignment horizontal="center" vertical="center"/>
    </xf>
    <xf numFmtId="169" fontId="149" fillId="33" borderId="131" xfId="45743" applyNumberFormat="true" applyFont="true" applyFill="true" applyBorder="true" applyAlignment="true">
      <alignment horizontal="center" vertical="center"/>
    </xf>
    <xf numFmtId="169" fontId="149" fillId="33" borderId="108" xfId="45744" applyNumberFormat="true" applyFont="true" applyFill="true" applyBorder="true" applyAlignment="true">
      <alignment horizontal="center" vertical="center"/>
    </xf>
    <xf numFmtId="169" fontId="149" fillId="33" borderId="105" xfId="45743" applyNumberFormat="true" applyFont="true" applyFill="true" applyBorder="true" applyAlignment="true">
      <alignment horizontal="center" vertical="center"/>
    </xf>
    <xf numFmtId="169" fontId="149" fillId="33" borderId="102" xfId="45778" applyNumberFormat="true" applyFont="true" applyFill="true" applyBorder="true" applyAlignment="true">
      <alignment horizontal="center" vertical="center"/>
    </xf>
    <xf numFmtId="169" fontId="149" fillId="33" borderId="123" xfId="45779" applyNumberFormat="true" applyFont="true" applyFill="true" applyBorder="true" applyAlignment="true">
      <alignment horizontal="center" vertical="center"/>
    </xf>
    <xf numFmtId="169" fontId="149" fillId="33" borderId="124" xfId="45780" applyNumberFormat="true" applyFont="true" applyFill="true" applyBorder="true" applyAlignment="true">
      <alignment horizontal="center" vertical="center"/>
    </xf>
    <xf numFmtId="169" fontId="149" fillId="33" borderId="129" xfId="45779" applyNumberFormat="true" applyFont="true" applyFill="true" applyBorder="true" applyAlignment="true">
      <alignment horizontal="center" vertical="center"/>
    </xf>
    <xf numFmtId="169" fontId="149" fillId="33" borderId="106" xfId="45780" applyNumberFormat="true" applyFont="true" applyFill="true" applyBorder="true" applyAlignment="true">
      <alignment horizontal="center" vertical="center"/>
    </xf>
    <xf numFmtId="169" fontId="149" fillId="33" borderId="102" xfId="45779" applyNumberFormat="true" applyFont="true" applyFill="true" applyBorder="true" applyAlignment="true">
      <alignment horizontal="center" vertical="center"/>
    </xf>
    <xf numFmtId="169" fontId="149" fillId="33" borderId="100" xfId="45784" applyNumberFormat="true" applyFont="true" applyFill="true" applyBorder="true" applyAlignment="true">
      <alignment horizontal="center" vertical="center"/>
    </xf>
    <xf numFmtId="169" fontId="149" fillId="33" borderId="125" xfId="45785" applyNumberFormat="true" applyFont="true" applyFill="true" applyBorder="true" applyAlignment="true">
      <alignment horizontal="center" vertical="center"/>
    </xf>
    <xf numFmtId="169" fontId="149" fillId="33" borderId="126" xfId="45786" applyNumberFormat="true" applyFont="true" applyFill="true" applyBorder="true" applyAlignment="true">
      <alignment horizontal="center" vertical="center"/>
    </xf>
    <xf numFmtId="169" fontId="149" fillId="33" borderId="130" xfId="45785" applyNumberFormat="true" applyFont="true" applyFill="true" applyBorder="true" applyAlignment="true">
      <alignment horizontal="center" vertical="center"/>
    </xf>
    <xf numFmtId="169" fontId="149" fillId="33" borderId="107" xfId="45786" applyNumberFormat="true" applyFont="true" applyFill="true" applyBorder="true" applyAlignment="true">
      <alignment horizontal="center" vertical="center"/>
    </xf>
    <xf numFmtId="169" fontId="149" fillId="33" borderId="100" xfId="45785" applyNumberFormat="true" applyFont="true" applyFill="true" applyBorder="true" applyAlignment="true">
      <alignment horizontal="center" vertical="center"/>
    </xf>
    <xf numFmtId="169" fontId="149" fillId="33" borderId="100" xfId="45790" applyNumberFormat="true" applyFont="true" applyFill="true" applyBorder="true" applyAlignment="true">
      <alignment horizontal="center" vertical="center"/>
    </xf>
    <xf numFmtId="169" fontId="149" fillId="33" borderId="125" xfId="45791" applyNumberFormat="true" applyFont="true" applyFill="true" applyBorder="true" applyAlignment="true">
      <alignment horizontal="center" vertical="center"/>
    </xf>
    <xf numFmtId="169" fontId="149" fillId="33" borderId="126" xfId="45792" applyNumberFormat="true" applyFont="true" applyFill="true" applyBorder="true" applyAlignment="true">
      <alignment horizontal="center" vertical="center"/>
    </xf>
    <xf numFmtId="169" fontId="149" fillId="33" borderId="130" xfId="45791" applyNumberFormat="true" applyFont="true" applyFill="true" applyBorder="true" applyAlignment="true">
      <alignment horizontal="center" vertical="center"/>
    </xf>
    <xf numFmtId="169" fontId="149" fillId="33" borderId="107" xfId="45792" applyNumberFormat="true" applyFont="true" applyFill="true" applyBorder="true" applyAlignment="true">
      <alignment horizontal="center" vertical="center"/>
    </xf>
    <xf numFmtId="169" fontId="149" fillId="33" borderId="100" xfId="45791" applyNumberFormat="true" applyFont="true" applyFill="true" applyBorder="true" applyAlignment="true">
      <alignment horizontal="center" vertical="center"/>
    </xf>
    <xf numFmtId="168" fontId="149" fillId="33" borderId="100" xfId="45794" applyNumberFormat="true" applyFont="true" applyFill="true" applyBorder="true" applyAlignment="true">
      <alignment horizontal="center" vertical="center"/>
    </xf>
    <xf numFmtId="168" fontId="149" fillId="33" borderId="125" xfId="45795" applyNumberFormat="true" applyFont="true" applyFill="true" applyBorder="true" applyAlignment="true">
      <alignment horizontal="center" vertical="center"/>
    </xf>
    <xf numFmtId="168" fontId="149" fillId="33" borderId="126" xfId="45796" applyNumberFormat="true" applyFont="true" applyFill="true" applyBorder="true" applyAlignment="true">
      <alignment horizontal="center" vertical="center"/>
    </xf>
    <xf numFmtId="168" fontId="149" fillId="33" borderId="130" xfId="45795" applyNumberFormat="true" applyFont="true" applyFill="true" applyBorder="true" applyAlignment="true">
      <alignment horizontal="center" vertical="center"/>
    </xf>
    <xf numFmtId="168" fontId="149" fillId="33" borderId="107" xfId="45796" applyNumberFormat="true" applyFont="true" applyFill="true" applyBorder="true" applyAlignment="true">
      <alignment horizontal="center" vertical="center"/>
    </xf>
    <xf numFmtId="168" fontId="149" fillId="33" borderId="100" xfId="45795" applyNumberFormat="true" applyFont="true" applyFill="true" applyBorder="true" applyAlignment="true">
      <alignment horizontal="center" vertical="center"/>
    </xf>
    <xf numFmtId="168" fontId="149" fillId="33" borderId="100" xfId="45798" applyNumberFormat="true" applyFont="true" applyFill="true" applyBorder="true" applyAlignment="true">
      <alignment horizontal="center" vertical="center"/>
    </xf>
    <xf numFmtId="168" fontId="149" fillId="33" borderId="125" xfId="45799" applyNumberFormat="true" applyFont="true" applyFill="true" applyBorder="true" applyAlignment="true">
      <alignment horizontal="center" vertical="center"/>
    </xf>
    <xf numFmtId="168" fontId="149" fillId="33" borderId="126" xfId="45800" applyNumberFormat="true" applyFont="true" applyFill="true" applyBorder="true" applyAlignment="true">
      <alignment horizontal="center" vertical="center"/>
    </xf>
    <xf numFmtId="168" fontId="149" fillId="33" borderId="130" xfId="45799" applyNumberFormat="true" applyFont="true" applyFill="true" applyBorder="true" applyAlignment="true">
      <alignment horizontal="center" vertical="center"/>
    </xf>
    <xf numFmtId="168" fontId="149" fillId="33" borderId="107" xfId="45800" applyNumberFormat="true" applyFont="true" applyFill="true" applyBorder="true" applyAlignment="true">
      <alignment horizontal="center" vertical="center"/>
    </xf>
    <xf numFmtId="168" fontId="149" fillId="33" borderId="100" xfId="45799" applyNumberFormat="true" applyFont="true" applyFill="true" applyBorder="true" applyAlignment="true">
      <alignment horizontal="center" vertical="center"/>
    </xf>
    <xf numFmtId="168" fontId="149" fillId="33" borderId="100" xfId="45802" applyNumberFormat="true" applyFont="true" applyFill="true" applyBorder="true" applyAlignment="true">
      <alignment horizontal="center" vertical="center"/>
    </xf>
    <xf numFmtId="168" fontId="149" fillId="33" borderId="125" xfId="45803" applyNumberFormat="true" applyFont="true" applyFill="true" applyBorder="true" applyAlignment="true">
      <alignment horizontal="center" vertical="center"/>
    </xf>
    <xf numFmtId="168" fontId="149" fillId="33" borderId="126" xfId="45804" applyNumberFormat="true" applyFont="true" applyFill="true" applyBorder="true" applyAlignment="true">
      <alignment horizontal="center" vertical="center"/>
    </xf>
    <xf numFmtId="168" fontId="149" fillId="33" borderId="130" xfId="45803" applyNumberFormat="true" applyFont="true" applyFill="true" applyBorder="true" applyAlignment="true">
      <alignment horizontal="center" vertical="center"/>
    </xf>
    <xf numFmtId="168" fontId="149" fillId="33" borderId="107" xfId="45804" applyNumberFormat="true" applyFont="true" applyFill="true" applyBorder="true" applyAlignment="true">
      <alignment horizontal="center" vertical="center"/>
    </xf>
    <xf numFmtId="168" fontId="149" fillId="33" borderId="100" xfId="45803" applyNumberFormat="true" applyFont="true" applyFill="true" applyBorder="true" applyAlignment="true">
      <alignment horizontal="center" vertical="center"/>
    </xf>
    <xf numFmtId="0" fontId="150" fillId="26" borderId="106" xfId="45621" applyFont="true" applyFill="true" applyBorder="true" applyAlignment="true">
      <alignment horizontal="left" vertical="center"/>
    </xf>
    <xf numFmtId="0" fontId="150" fillId="26" borderId="107" xfId="45627" applyFont="true" applyFill="true" applyBorder="true" applyAlignment="true">
      <alignment horizontal="left" vertical="center"/>
    </xf>
    <xf numFmtId="0" fontId="150" fillId="26" borderId="108" xfId="45633" applyFont="true" applyFill="true" applyBorder="true" applyAlignment="true">
      <alignment horizontal="left" vertical="center"/>
    </xf>
    <xf numFmtId="0" fontId="150" fillId="26" borderId="106" xfId="45657" applyFont="true" applyFill="true" applyBorder="true" applyAlignment="true">
      <alignment horizontal="left" vertical="center"/>
    </xf>
    <xf numFmtId="0" fontId="150" fillId="26" borderId="107" xfId="45657" applyFont="true" applyFill="true" applyBorder="true" applyAlignment="true">
      <alignment horizontal="left" vertical="center"/>
    </xf>
    <xf numFmtId="0" fontId="150" fillId="26" borderId="106" xfId="45678" applyFont="true" applyFill="true" applyBorder="true" applyAlignment="true">
      <alignment horizontal="left" vertical="center"/>
    </xf>
    <xf numFmtId="0" fontId="150" fillId="26" borderId="107" xfId="45684" applyFont="true" applyFill="true" applyBorder="true" applyAlignment="true">
      <alignment horizontal="left" vertical="center"/>
    </xf>
    <xf numFmtId="0" fontId="150" fillId="0" borderId="107" xfId="45684" applyFont="true" applyFill="true" applyBorder="true" applyAlignment="true">
      <alignment horizontal="left" vertical="center"/>
    </xf>
    <xf numFmtId="0" fontId="150" fillId="0" borderId="107" xfId="45690" applyFont="true" applyFill="true" applyBorder="true" applyAlignment="true">
      <alignment horizontal="left" vertical="center"/>
    </xf>
    <xf numFmtId="0" fontId="150" fillId="26" borderId="106" xfId="45708" applyFont="true" applyFill="true" applyBorder="true" applyAlignment="true">
      <alignment horizontal="left" vertical="center"/>
    </xf>
    <xf numFmtId="0" fontId="150" fillId="26" borderId="107" xfId="45711" applyFont="true" applyFill="true" applyBorder="true" applyAlignment="true">
      <alignment horizontal="left" vertical="center"/>
    </xf>
    <xf numFmtId="0" fontId="150" fillId="26" borderId="108" xfId="45717" applyFont="true" applyFill="true" applyBorder="true" applyAlignment="true">
      <alignment horizontal="left" vertical="center"/>
    </xf>
    <xf numFmtId="0" fontId="150" fillId="26" borderId="106" xfId="45735" applyFont="true" applyFill="true" applyBorder="true" applyAlignment="true">
      <alignment horizontal="left" vertical="center"/>
    </xf>
    <xf numFmtId="0" fontId="150" fillId="26" borderId="107" xfId="45741" applyFont="true" applyFill="true" applyBorder="true" applyAlignment="true">
      <alignment horizontal="left" vertical="center"/>
    </xf>
    <xf numFmtId="0" fontId="150" fillId="26" borderId="108" xfId="45741" applyFont="true" applyFill="true" applyBorder="true" applyAlignment="true">
      <alignment horizontal="left" vertical="center"/>
    </xf>
    <xf numFmtId="0" fontId="23" fillId="3" borderId="106" xfId="19344" applyBorder="true" applyAlignment="true">
      <alignment vertical="center"/>
    </xf>
    <xf numFmtId="0" fontId="150" fillId="0" borderId="107" xfId="45723" applyFont="true" applyFill="true" applyBorder="true" applyAlignment="true">
      <alignment horizontal="left" vertical="center"/>
    </xf>
    <xf numFmtId="0" fontId="150" fillId="0" borderId="107" xfId="45729" applyFont="true" applyFill="true" applyBorder="true" applyAlignment="true">
      <alignment horizontal="left" vertical="center"/>
    </xf>
    <xf numFmtId="0" fontId="150" fillId="0" borderId="107" xfId="45735" applyFont="true" applyFill="true" applyBorder="true" applyAlignment="true">
      <alignment horizontal="left" vertical="center"/>
    </xf>
    <xf numFmtId="0" fontId="150" fillId="0" borderId="107" xfId="45741" applyFont="true" applyFill="true" applyBorder="true" applyAlignment="true">
      <alignment horizontal="left" vertical="center"/>
    </xf>
    <xf numFmtId="0" fontId="150" fillId="0" borderId="107" xfId="45747" applyFont="true" applyFill="true" applyBorder="true" applyAlignment="true">
      <alignment horizontal="left" vertical="center"/>
    </xf>
    <xf numFmtId="0" fontId="150" fillId="0" borderId="108" xfId="45741" applyFont="true" applyFill="true" applyBorder="true" applyAlignment="true">
      <alignment horizontal="left" vertical="center"/>
    </xf>
    <xf numFmtId="0" fontId="150" fillId="26" borderId="106" xfId="45777" applyFont="true" applyFill="true" applyBorder="true" applyAlignment="true">
      <alignment horizontal="left" vertical="center"/>
    </xf>
    <xf numFmtId="0" fontId="150" fillId="26" borderId="107" xfId="45783" applyFont="true" applyFill="true" applyBorder="true" applyAlignment="true">
      <alignment horizontal="left" vertical="center"/>
    </xf>
    <xf numFmtId="0" fontId="150" fillId="26" borderId="108" xfId="45783" applyFont="true" applyFill="true" applyBorder="true" applyAlignment="true">
      <alignment horizontal="left" vertical="center"/>
    </xf>
    <xf numFmtId="0" fontId="150" fillId="26" borderId="106" xfId="45783" applyFont="true" applyFill="true" applyBorder="true" applyAlignment="true">
      <alignment horizontal="left" vertical="center"/>
    </xf>
    <xf numFmtId="0" fontId="150" fillId="26" borderId="107" xfId="45789" applyFont="true" applyFill="true" applyBorder="true" applyAlignment="true">
      <alignment horizontal="left" vertical="center"/>
    </xf>
    <xf numFmtId="0" fontId="150" fillId="0" borderId="107" xfId="45765" applyFont="true" applyFill="true" applyBorder="true" applyAlignment="true">
      <alignment horizontal="left" vertical="center"/>
    </xf>
    <xf numFmtId="0" fontId="150" fillId="0" borderId="107" xfId="45771" applyFont="true" applyFill="true" applyBorder="true" applyAlignment="true">
      <alignment horizontal="left" vertical="center"/>
    </xf>
    <xf numFmtId="0" fontId="150" fillId="0" borderId="107" xfId="45777" applyFont="true" applyFill="true" applyBorder="true" applyAlignment="true">
      <alignment horizontal="left" vertical="center"/>
    </xf>
    <xf numFmtId="0" fontId="150" fillId="0" borderId="107" xfId="45783" applyFont="true" applyFill="true" applyBorder="true" applyAlignment="true">
      <alignment horizontal="left" vertical="center"/>
    </xf>
    <xf numFmtId="0" fontId="150" fillId="0" borderId="107" xfId="45789" applyFont="true" applyFill="true" applyBorder="true" applyAlignment="true">
      <alignment horizontal="left" vertical="center"/>
    </xf>
    <xf numFmtId="0" fontId="180" fillId="3" borderId="10" xfId="44931" applyFont="true" applyBorder="true" applyAlignment="true">
      <alignment horizontal="center" vertical="center"/>
    </xf>
    <xf numFmtId="0" fontId="180" fillId="3" borderId="10" xfId="44952" applyFont="true" applyBorder="true" applyAlignment="true">
      <alignment horizontal="center" vertical="center"/>
    </xf>
    <xf numFmtId="0" fontId="180" fillId="3" borderId="10" xfId="44977" applyFont="true" applyBorder="true" applyAlignment="true">
      <alignment horizontal="center" vertical="center"/>
    </xf>
    <xf numFmtId="0" fontId="180" fillId="3" borderId="10" xfId="45007" applyFont="true" applyBorder="true" applyAlignment="true">
      <alignment horizontal="center" vertical="center"/>
    </xf>
    <xf numFmtId="0" fontId="180" fillId="3" borderId="10" xfId="45028" applyFont="true" applyBorder="true" applyAlignment="true">
      <alignment horizontal="center" vertical="center"/>
    </xf>
    <xf numFmtId="0" fontId="180" fillId="3" borderId="10" xfId="45067" applyFont="true" applyBorder="true" applyAlignment="true">
      <alignment horizontal="center" vertical="center"/>
    </xf>
    <xf numFmtId="0" fontId="114" fillId="3" borderId="10" xfId="40089" applyFont="true" applyBorder="true" applyAlignment="true">
      <alignment horizontal="center" vertical="center"/>
    </xf>
    <xf numFmtId="170" fontId="154" fillId="27" borderId="135" xfId="19344" applyNumberFormat="true" applyFont="true" applyFill="true" applyBorder="true" applyAlignment="true">
      <alignment horizontal="center" vertical="center"/>
    </xf>
    <xf numFmtId="170" fontId="154" fillId="27" borderId="136" xfId="19344" applyNumberFormat="true" applyFont="true" applyFill="true" applyBorder="true" applyAlignment="true">
      <alignment horizontal="center" vertical="center"/>
    </xf>
    <xf numFmtId="170" fontId="154" fillId="27" borderId="137" xfId="19344" applyNumberFormat="true" applyFont="true" applyFill="true" applyBorder="true" applyAlignment="true">
      <alignment horizontal="center" vertical="center"/>
    </xf>
    <xf numFmtId="169" fontId="180" fillId="33" borderId="132" xfId="40072" applyNumberFormat="true" applyFont="true" applyFill="true" applyBorder="true" applyAlignment="true">
      <alignment horizontal="center" vertical="center"/>
    </xf>
    <xf numFmtId="169" fontId="180" fillId="33" borderId="138" xfId="40072" applyNumberFormat="true" applyFont="true" applyFill="true" applyBorder="true" applyAlignment="true">
      <alignment horizontal="center" vertical="center"/>
    </xf>
    <xf numFmtId="168" fontId="180" fillId="28" borderId="139" xfId="40077" applyNumberFormat="true" applyFont="true" applyFill="true" applyBorder="true" applyAlignment="true">
      <alignment horizontal="center" vertical="center"/>
    </xf>
    <xf numFmtId="168" fontId="180" fillId="28" borderId="122" xfId="40077" applyNumberFormat="true" applyFont="true" applyFill="true" applyBorder="true" applyAlignment="true">
      <alignment horizontal="center" vertical="center"/>
    </xf>
    <xf numFmtId="0" fontId="114" fillId="3" borderId="10" xfId="39969" applyFont="true" applyBorder="true" applyAlignment="true">
      <alignment horizontal="center" vertical="center"/>
    </xf>
    <xf numFmtId="0" fontId="150" fillId="3" borderId="10" xfId="39968" applyFont="true" applyBorder="true" applyAlignment="true">
      <alignment horizontal="center" vertical="center"/>
    </xf>
    <xf numFmtId="0" fontId="150" fillId="3" borderId="10" xfId="39970" applyFont="true" applyBorder="true" applyAlignment="true">
      <alignment horizontal="center" vertical="center"/>
    </xf>
    <xf numFmtId="0" fontId="114" fillId="3" borderId="10" xfId="40029" applyFont="true" applyBorder="true" applyAlignment="true">
      <alignment horizontal="center" vertical="center"/>
    </xf>
    <xf numFmtId="0" fontId="150" fillId="3" borderId="10" xfId="40028" applyFont="true" applyBorder="true" applyAlignment="true">
      <alignment horizontal="center" vertical="center"/>
    </xf>
    <xf numFmtId="0" fontId="150" fillId="3" borderId="10" xfId="40030" applyFont="true" applyBorder="true" applyAlignment="true">
      <alignment horizontal="center" vertical="center"/>
    </xf>
    <xf numFmtId="0" fontId="114" fillId="3" borderId="10" xfId="40149" applyFont="true" applyBorder="true" applyAlignment="true">
      <alignment horizontal="center" vertical="center"/>
    </xf>
    <xf numFmtId="0" fontId="150" fillId="3" borderId="10" xfId="40148" applyFont="true" applyBorder="true" applyAlignment="true">
      <alignment horizontal="center" vertical="center"/>
    </xf>
    <xf numFmtId="0" fontId="150" fillId="3" borderId="10" xfId="40150" applyFont="true" applyBorder="true" applyAlignment="true">
      <alignment horizontal="center" vertical="center"/>
    </xf>
    <xf numFmtId="0" fontId="114" fillId="3" borderId="10" xfId="40209" applyFont="true" applyBorder="true" applyAlignment="true">
      <alignment horizontal="center" vertical="center"/>
    </xf>
    <xf numFmtId="0" fontId="150" fillId="3" borderId="10" xfId="40208" applyFont="true" applyBorder="true" applyAlignment="true">
      <alignment horizontal="center" vertical="center"/>
    </xf>
    <xf numFmtId="0" fontId="150" fillId="3" borderId="10" xfId="40210" applyFont="true" applyBorder="true" applyAlignment="true">
      <alignment horizontal="center" vertical="center"/>
    </xf>
    <xf numFmtId="0" fontId="114" fillId="3" borderId="10" xfId="40269" applyFont="true" applyBorder="true" applyAlignment="true">
      <alignment horizontal="center" vertical="center"/>
    </xf>
    <xf numFmtId="0" fontId="150" fillId="3" borderId="10" xfId="40268" applyFont="true" applyBorder="true" applyAlignment="true">
      <alignment horizontal="center" vertical="center"/>
    </xf>
    <xf numFmtId="0" fontId="150" fillId="3" borderId="10" xfId="40270" applyFont="true" applyBorder="true" applyAlignment="true">
      <alignment horizontal="center" vertical="center"/>
    </xf>
    <xf numFmtId="0" fontId="114" fillId="3" borderId="10" xfId="40329" applyFont="true" applyBorder="true" applyAlignment="true">
      <alignment horizontal="center" vertical="center"/>
    </xf>
    <xf numFmtId="0" fontId="150" fillId="3" borderId="10" xfId="40328" applyFont="true" applyBorder="true" applyAlignment="true">
      <alignment horizontal="center" vertical="center"/>
    </xf>
    <xf numFmtId="0" fontId="150" fillId="3" borderId="10" xfId="40330" applyFont="true" applyBorder="true" applyAlignment="true">
      <alignment horizontal="center" vertical="center"/>
    </xf>
    <xf numFmtId="0" fontId="114" fillId="3" borderId="10" xfId="40397" applyFont="true" applyBorder="true" applyAlignment="true">
      <alignment horizontal="center" vertical="center"/>
    </xf>
    <xf numFmtId="0" fontId="150" fillId="3" borderId="10" xfId="40396" applyFont="true" applyBorder="true" applyAlignment="true">
      <alignment horizontal="center" vertical="center"/>
    </xf>
    <xf numFmtId="0" fontId="150" fillId="3" borderId="10" xfId="40398" applyFont="true" applyBorder="true" applyAlignment="true">
      <alignment horizontal="center" vertical="center"/>
    </xf>
    <xf numFmtId="0" fontId="150" fillId="3" borderId="10" xfId="44930" applyFont="true" applyBorder="true" applyAlignment="true">
      <alignment horizontal="center" vertical="center"/>
    </xf>
    <xf numFmtId="0" fontId="150" fillId="3" borderId="10" xfId="44932" applyFont="true" applyBorder="true" applyAlignment="true">
      <alignment horizontal="center" vertical="center"/>
    </xf>
    <xf numFmtId="0" fontId="150" fillId="3" borderId="10" xfId="44951" applyFont="true" applyBorder="true" applyAlignment="true">
      <alignment horizontal="center" vertical="center"/>
    </xf>
    <xf numFmtId="0" fontId="150" fillId="3" borderId="10" xfId="44953" applyFont="true" applyBorder="true" applyAlignment="true">
      <alignment horizontal="center" vertical="center"/>
    </xf>
    <xf numFmtId="0" fontId="150" fillId="3" borderId="10" xfId="44976" applyFont="true" applyBorder="true" applyAlignment="true">
      <alignment horizontal="center" vertical="center"/>
    </xf>
    <xf numFmtId="0" fontId="150" fillId="3" borderId="10" xfId="44978" applyFont="true" applyBorder="true" applyAlignment="true">
      <alignment horizontal="center" vertical="center"/>
    </xf>
    <xf numFmtId="0" fontId="150" fillId="3" borderId="10" xfId="45006" applyFont="true" applyBorder="true" applyAlignment="true">
      <alignment horizontal="center" vertical="center"/>
    </xf>
    <xf numFmtId="0" fontId="150" fillId="3" borderId="10" xfId="45008" applyFont="true" applyBorder="true" applyAlignment="true">
      <alignment horizontal="center" vertical="center"/>
    </xf>
    <xf numFmtId="0" fontId="150" fillId="3" borderId="10" xfId="45027" applyFont="true" applyBorder="true" applyAlignment="true">
      <alignment horizontal="center" vertical="center"/>
    </xf>
    <xf numFmtId="0" fontId="150" fillId="3" borderId="10" xfId="45029" applyFont="true" applyBorder="true" applyAlignment="true">
      <alignment horizontal="center" vertical="center"/>
    </xf>
    <xf numFmtId="0" fontId="150" fillId="3" borderId="10" xfId="45066" applyFont="true" applyBorder="true" applyAlignment="true">
      <alignment horizontal="center" vertical="center"/>
    </xf>
    <xf numFmtId="0" fontId="150" fillId="3" borderId="10" xfId="45068" applyFont="true" applyBorder="true" applyAlignment="true">
      <alignment horizontal="center" vertical="center"/>
    </xf>
    <xf numFmtId="169" fontId="149" fillId="33" borderId="106" xfId="44970" applyNumberFormat="true" applyFont="true" applyFill="true" applyBorder="true" applyAlignment="true">
      <alignment horizontal="center" vertical="center"/>
    </xf>
    <xf numFmtId="169" fontId="149" fillId="33" borderId="107" xfId="44970" applyNumberFormat="true" applyFont="true" applyFill="true" applyBorder="true" applyAlignment="true">
      <alignment horizontal="center" vertical="center"/>
    </xf>
    <xf numFmtId="169" fontId="149" fillId="33" borderId="107" xfId="44965" applyNumberFormat="true" applyFont="true" applyFill="true" applyBorder="true" applyAlignment="true">
      <alignment horizontal="center" vertical="center"/>
    </xf>
    <xf numFmtId="169" fontId="180" fillId="33" borderId="107" xfId="40060" applyNumberFormat="true" applyFont="true" applyFill="true" applyBorder="true" applyAlignment="true">
      <alignment horizontal="center" vertical="center"/>
    </xf>
    <xf numFmtId="169" fontId="180" fillId="33" borderId="116" xfId="40072" applyNumberFormat="true" applyFont="true" applyFill="true" applyBorder="true" applyAlignment="true">
      <alignment horizontal="center" vertical="center"/>
    </xf>
    <xf numFmtId="169" fontId="149" fillId="33" borderId="106" xfId="44990" applyNumberFormat="true" applyFont="true" applyFill="true" applyBorder="true" applyAlignment="true">
      <alignment horizontal="center" vertical="center"/>
    </xf>
    <xf numFmtId="169" fontId="149" fillId="33" borderId="107" xfId="44996" applyNumberFormat="true" applyFont="true" applyFill="true" applyBorder="true" applyAlignment="true">
      <alignment horizontal="center" vertical="center"/>
    </xf>
    <xf numFmtId="169" fontId="149" fillId="33" borderId="107" xfId="45002" applyNumberFormat="true" applyFont="true" applyFill="true" applyBorder="true" applyAlignment="true">
      <alignment horizontal="center" vertical="center"/>
    </xf>
    <xf numFmtId="168" fontId="149" fillId="33" borderId="107" xfId="19369" applyNumberFormat="true" applyFont="true" applyFill="true" applyBorder="true" applyAlignment="true">
      <alignment horizontal="center" vertical="center"/>
    </xf>
    <xf numFmtId="168" fontId="149" fillId="33" borderId="107" xfId="19373" applyNumberFormat="true" applyFont="true" applyFill="true" applyBorder="true" applyAlignment="true">
      <alignment horizontal="center" vertical="center"/>
    </xf>
    <xf numFmtId="169" fontId="180" fillId="33" borderId="107" xfId="40240" applyNumberFormat="true" applyFont="true" applyFill="true" applyBorder="true" applyAlignment="true">
      <alignment horizontal="center" vertical="center"/>
    </xf>
    <xf numFmtId="169" fontId="114" fillId="33" borderId="107" xfId="40240" applyNumberFormat="true" applyFont="true" applyFill="true" applyBorder="true" applyAlignment="true">
      <alignment horizontal="center" vertical="center"/>
    </xf>
    <xf numFmtId="169" fontId="114" fillId="33" borderId="107" xfId="40252" applyNumberFormat="true" applyFont="true" applyFill="true" applyBorder="true" applyAlignment="true">
      <alignment horizontal="center" vertical="center"/>
    </xf>
    <xf numFmtId="169" fontId="149" fillId="33" borderId="107" xfId="45044" applyNumberFormat="true" applyFont="true" applyFill="true" applyBorder="true" applyAlignment="true">
      <alignment horizontal="center" vertical="center"/>
    </xf>
    <xf numFmtId="169" fontId="149" fillId="33" borderId="107" xfId="19391" applyNumberFormat="true" applyFont="true" applyFill="true" applyBorder="true" applyAlignment="true">
      <alignment horizontal="center" vertical="center" wrapText="true"/>
    </xf>
    <xf numFmtId="0" fontId="150" fillId="33" borderId="107" xfId="45029" applyFont="true" applyFill="true" applyBorder="true" applyAlignment="true">
      <alignment horizontal="center" vertical="center" wrapText="true"/>
    </xf>
    <xf numFmtId="0" fontId="150" fillId="33" borderId="107" xfId="45035" applyFont="true" applyFill="true" applyBorder="true" applyAlignment="true">
      <alignment horizontal="center" vertical="center" wrapText="true"/>
    </xf>
    <xf numFmtId="168" fontId="149" fillId="33" borderId="107" xfId="45054" applyNumberFormat="true" applyFont="true" applyFill="true" applyBorder="true" applyAlignment="true">
      <alignment horizontal="center" vertical="center"/>
    </xf>
    <xf numFmtId="168" fontId="149" fillId="33" borderId="107" xfId="45058" applyNumberFormat="true" applyFont="true" applyFill="true" applyBorder="true" applyAlignment="true">
      <alignment horizontal="center" vertical="center"/>
    </xf>
    <xf numFmtId="168" fontId="149" fillId="33" borderId="107" xfId="45062" applyNumberFormat="true" applyFont="true" applyFill="true" applyBorder="true" applyAlignment="true">
      <alignment horizontal="center" vertical="center"/>
    </xf>
    <xf numFmtId="0" fontId="150" fillId="33" borderId="107" xfId="19379" applyFont="true" applyFill="true" applyBorder="true" applyAlignment="true">
      <alignment horizontal="center" vertical="center" wrapText="true"/>
    </xf>
    <xf numFmtId="0" fontId="150" fillId="33" borderId="107" xfId="19380" applyFont="true" applyFill="true" applyBorder="true" applyAlignment="true">
      <alignment horizontal="center" vertical="center" wrapText="true"/>
    </xf>
    <xf numFmtId="168" fontId="149" fillId="33" borderId="107" xfId="19396" applyNumberFormat="true" applyFont="true" applyFill="true" applyBorder="true" applyAlignment="true">
      <alignment horizontal="center" vertical="center" wrapText="true"/>
    </xf>
    <xf numFmtId="168" fontId="149" fillId="33" borderId="107" xfId="19400" applyNumberFormat="true" applyFont="true" applyFill="true" applyBorder="true" applyAlignment="true">
      <alignment horizontal="center" vertical="center" wrapText="true"/>
    </xf>
    <xf numFmtId="168" fontId="149" fillId="33" borderId="107" xfId="19404" applyNumberFormat="true" applyFont="true" applyFill="true" applyBorder="true" applyAlignment="true">
      <alignment horizontal="center" vertical="center" wrapText="true"/>
    </xf>
    <xf numFmtId="169" fontId="149" fillId="33" borderId="107" xfId="45050" applyNumberFormat="true" applyFont="true" applyFill="true" applyBorder="true" applyAlignment="true">
      <alignment horizontal="center" vertical="center"/>
    </xf>
    <xf numFmtId="169" fontId="180" fillId="33" borderId="106" xfId="45080" applyNumberFormat="true" applyFont="true" applyFill="true" applyBorder="true" applyAlignment="true">
      <alignment horizontal="center" vertical="center"/>
    </xf>
    <xf numFmtId="169" fontId="180" fillId="33" borderId="107" xfId="45086" applyNumberFormat="true" applyFont="true" applyFill="true" applyBorder="true" applyAlignment="true">
      <alignment horizontal="center" vertical="center"/>
    </xf>
    <xf numFmtId="169" fontId="180" fillId="33" borderId="107" xfId="45092" applyNumberFormat="true" applyFont="true" applyFill="true" applyBorder="true" applyAlignment="true">
      <alignment horizontal="center" vertical="center"/>
    </xf>
    <xf numFmtId="169" fontId="149" fillId="33" borderId="107" xfId="19427" applyNumberFormat="true" applyFont="true" applyFill="true" applyBorder="true" applyAlignment="true">
      <alignment horizontal="center" vertical="center" wrapText="true"/>
    </xf>
    <xf numFmtId="0" fontId="150" fillId="33" borderId="107" xfId="45068" applyFont="true" applyFill="true" applyBorder="true" applyAlignment="true">
      <alignment horizontal="center" vertical="center" wrapText="true"/>
    </xf>
    <xf numFmtId="0" fontId="150" fillId="33" borderId="107" xfId="45074" applyFont="true" applyFill="true" applyBorder="true" applyAlignment="true">
      <alignment horizontal="center" vertical="center" wrapText="true"/>
    </xf>
    <xf numFmtId="168" fontId="149" fillId="33" borderId="107" xfId="45096" applyNumberFormat="true" applyFont="true" applyFill="true" applyBorder="true" applyAlignment="true">
      <alignment horizontal="center" vertical="center"/>
    </xf>
    <xf numFmtId="168" fontId="149" fillId="33" borderId="107" xfId="45100" applyNumberFormat="true" applyFont="true" applyFill="true" applyBorder="true" applyAlignment="true">
      <alignment horizontal="center" vertical="center"/>
    </xf>
    <xf numFmtId="168" fontId="149" fillId="33" borderId="107" xfId="45104" applyNumberFormat="true" applyFont="true" applyFill="true" applyBorder="true" applyAlignment="true">
      <alignment horizontal="center" vertical="center"/>
    </xf>
    <xf numFmtId="0" fontId="150" fillId="33" borderId="107" xfId="19412" applyFont="true" applyFill="true" applyBorder="true" applyAlignment="true">
      <alignment horizontal="center" vertical="center" wrapText="true"/>
    </xf>
    <xf numFmtId="0" fontId="150" fillId="33" borderId="107" xfId="19416" applyFont="true" applyFill="true" applyBorder="true" applyAlignment="true">
      <alignment horizontal="center" vertical="center" wrapText="true"/>
    </xf>
    <xf numFmtId="168" fontId="149" fillId="33" borderId="107" xfId="19433" applyNumberFormat="true" applyFont="true" applyFill="true" applyBorder="true" applyAlignment="true">
      <alignment horizontal="center" vertical="center" wrapText="true"/>
    </xf>
    <xf numFmtId="168" fontId="149" fillId="33" borderId="107" xfId="19437" applyNumberFormat="true" applyFont="true" applyFill="true" applyBorder="true" applyAlignment="true">
      <alignment horizontal="center" vertical="center" wrapText="true"/>
    </xf>
    <xf numFmtId="168" fontId="149" fillId="33" borderId="107" xfId="19441" applyNumberFormat="true" applyFont="true" applyFill="true" applyBorder="true" applyAlignment="true">
      <alignment horizontal="center" vertical="center" wrapText="true"/>
    </xf>
    <xf numFmtId="169" fontId="180" fillId="0" borderId="10" xfId="40060" applyNumberFormat="true" applyFont="true" applyFill="true" applyBorder="true" applyAlignment="true">
      <alignment horizontal="center" vertical="center"/>
    </xf>
    <xf numFmtId="169" fontId="180" fillId="0" borderId="10" xfId="40072" applyNumberFormat="true" applyFont="true" applyFill="true" applyBorder="true" applyAlignment="true">
      <alignment horizontal="center" vertical="center"/>
    </xf>
    <xf numFmtId="169" fontId="180" fillId="0" borderId="10" xfId="40240" applyNumberFormat="true" applyFont="true" applyFill="true" applyBorder="true" applyAlignment="true">
      <alignment horizontal="center" vertical="center"/>
    </xf>
    <xf numFmtId="169" fontId="114" fillId="0" borderId="10" xfId="40240" applyNumberFormat="true" applyFont="true" applyFill="true" applyBorder="true" applyAlignment="true">
      <alignment horizontal="center" vertical="center"/>
    </xf>
    <xf numFmtId="169" fontId="114" fillId="0" borderId="10" xfId="40252" applyNumberFormat="true" applyFont="true" applyFill="true" applyBorder="true" applyAlignment="true">
      <alignment horizontal="center" vertical="center"/>
    </xf>
    <xf numFmtId="0" fontId="150" fillId="0" borderId="10" xfId="39982" applyFont="true" applyFill="true" applyBorder="true" applyAlignment="true">
      <alignment horizontal="center" vertical="center" wrapText="true"/>
    </xf>
    <xf numFmtId="168" fontId="180" fillId="0" borderId="10" xfId="39994" applyNumberFormat="true" applyFont="true" applyFill="true" applyBorder="true" applyAlignment="true">
      <alignment horizontal="center" vertical="center"/>
    </xf>
    <xf numFmtId="168" fontId="180" fillId="0" borderId="10" xfId="40006" applyNumberFormat="true" applyFont="true" applyFill="true" applyBorder="true" applyAlignment="true">
      <alignment horizontal="center" vertical="center"/>
    </xf>
    <xf numFmtId="168" fontId="180" fillId="0" borderId="10" xfId="40018" applyNumberFormat="true" applyFont="true" applyFill="true" applyBorder="true" applyAlignment="true">
      <alignment horizontal="center" vertical="center"/>
    </xf>
    <xf numFmtId="0" fontId="150" fillId="0" borderId="10" xfId="40042" applyFont="true" applyFill="true" applyBorder="true" applyAlignment="true">
      <alignment horizontal="center" vertical="center" wrapText="true"/>
    </xf>
    <xf numFmtId="168" fontId="180" fillId="0" borderId="10" xfId="40054" applyNumberFormat="true" applyFont="true" applyFill="true" applyBorder="true" applyAlignment="true">
      <alignment horizontal="center" vertical="center"/>
    </xf>
    <xf numFmtId="168" fontId="180" fillId="0" borderId="10" xfId="40066" applyNumberFormat="true" applyFont="true" applyFill="true" applyBorder="true" applyAlignment="true">
      <alignment horizontal="center" vertical="center"/>
    </xf>
    <xf numFmtId="168" fontId="180" fillId="0" borderId="10" xfId="40078" applyNumberFormat="true" applyFont="true" applyFill="true" applyBorder="true" applyAlignment="true">
      <alignment horizontal="center" vertical="center"/>
    </xf>
    <xf numFmtId="0" fontId="150" fillId="0" borderId="10" xfId="40102" applyFont="true" applyFill="true" applyBorder="true" applyAlignment="true">
      <alignment horizontal="center" vertical="center" wrapText="true"/>
    </xf>
    <xf numFmtId="168" fontId="149" fillId="0" borderId="10" xfId="40114" applyNumberFormat="true" applyFont="true" applyFill="true" applyBorder="true" applyAlignment="true">
      <alignment horizontal="center" vertical="center"/>
    </xf>
    <xf numFmtId="168" fontId="149" fillId="0" borderId="10" xfId="40126" applyNumberFormat="true" applyFont="true" applyFill="true" applyBorder="true" applyAlignment="true">
      <alignment horizontal="center" vertical="center"/>
    </xf>
    <xf numFmtId="0" fontId="150" fillId="0" borderId="10" xfId="40162" applyFont="true" applyFill="true" applyBorder="true" applyAlignment="true">
      <alignment horizontal="center" vertical="center" wrapText="true"/>
    </xf>
    <xf numFmtId="168" fontId="180" fillId="0" borderId="10" xfId="40174" applyNumberFormat="true" applyFont="true" applyFill="true" applyBorder="true" applyAlignment="true">
      <alignment horizontal="center" vertical="center"/>
    </xf>
    <xf numFmtId="168" fontId="180" fillId="0" borderId="10" xfId="40186" applyNumberFormat="true" applyFont="true" applyFill="true" applyBorder="true" applyAlignment="true">
      <alignment horizontal="center" vertical="center"/>
    </xf>
    <xf numFmtId="168" fontId="180" fillId="0" borderId="10" xfId="40198" applyNumberFormat="true" applyFont="true" applyFill="true" applyBorder="true" applyAlignment="true">
      <alignment horizontal="center" vertical="center"/>
    </xf>
    <xf numFmtId="0" fontId="150" fillId="0" borderId="10" xfId="40222" applyFont="true" applyFill="true" applyBorder="true" applyAlignment="true">
      <alignment horizontal="center" vertical="center" wrapText="true"/>
    </xf>
    <xf numFmtId="168" fontId="180" fillId="0" borderId="10" xfId="40234" applyNumberFormat="true" applyFont="true" applyFill="true" applyBorder="true" applyAlignment="true">
      <alignment horizontal="center" vertical="center"/>
    </xf>
    <xf numFmtId="168" fontId="180" fillId="0" borderId="10" xfId="40246" applyNumberFormat="true" applyFont="true" applyFill="true" applyBorder="true" applyAlignment="true">
      <alignment horizontal="center" vertical="center"/>
    </xf>
    <xf numFmtId="168" fontId="180" fillId="0" borderId="10" xfId="40258" applyNumberFormat="true" applyFont="true" applyFill="true" applyBorder="true" applyAlignment="true">
      <alignment horizontal="center" vertical="center"/>
    </xf>
    <xf numFmtId="168" fontId="149" fillId="0" borderId="10" xfId="40246" applyNumberFormat="true" applyFont="true" applyFill="true" applyBorder="true" applyAlignment="true">
      <alignment horizontal="center" vertical="center"/>
    </xf>
    <xf numFmtId="0" fontId="150" fillId="0" borderId="10" xfId="40282" applyFont="true" applyFill="true" applyBorder="true" applyAlignment="true">
      <alignment horizontal="center" vertical="center" wrapText="true"/>
    </xf>
    <xf numFmtId="168" fontId="114" fillId="0" borderId="10" xfId="40294" applyNumberFormat="true" applyFont="true" applyFill="true" applyBorder="true" applyAlignment="true">
      <alignment horizontal="center" vertical="center"/>
    </xf>
    <xf numFmtId="168" fontId="180" fillId="0" borderId="10" xfId="40294" applyNumberFormat="true" applyFont="true" applyFill="true" applyBorder="true" applyAlignment="true">
      <alignment horizontal="center" vertical="center"/>
    </xf>
    <xf numFmtId="168" fontId="114" fillId="0" borderId="10" xfId="40306" applyNumberFormat="true" applyFont="true" applyFill="true" applyBorder="true" applyAlignment="true">
      <alignment horizontal="center" vertical="center"/>
    </xf>
    <xf numFmtId="168" fontId="180" fillId="0" borderId="10" xfId="40306" applyNumberFormat="true" applyFont="true" applyFill="true" applyBorder="true" applyAlignment="true">
      <alignment horizontal="center" vertical="center"/>
    </xf>
    <xf numFmtId="168" fontId="149" fillId="0" borderId="10" xfId="40306" applyNumberFormat="true" applyFont="true" applyFill="true" applyBorder="true" applyAlignment="true">
      <alignment horizontal="center" vertical="center"/>
    </xf>
    <xf numFmtId="0" fontId="150" fillId="0" borderId="10" xfId="40342" applyFont="true" applyFill="true" applyBorder="true" applyAlignment="true">
      <alignment horizontal="center" vertical="center" wrapText="true"/>
    </xf>
    <xf numFmtId="168" fontId="180" fillId="0" borderId="10" xfId="40536" applyNumberFormat="true" applyFont="true" applyFill="true" applyBorder="true" applyAlignment="true">
      <alignment horizontal="center" vertical="center"/>
    </xf>
    <xf numFmtId="168" fontId="180" fillId="0" borderId="10" xfId="40542" applyNumberFormat="true" applyFont="true" applyFill="true" applyBorder="true" applyAlignment="true">
      <alignment horizontal="center" vertical="center"/>
    </xf>
    <xf numFmtId="168" fontId="180" fillId="0" borderId="10" xfId="40539" applyNumberFormat="true" applyFont="true" applyFill="true" applyBorder="true" applyAlignment="true">
      <alignment horizontal="center" vertical="center"/>
    </xf>
    <xf numFmtId="168" fontId="180" fillId="0" borderId="10" xfId="40548" applyNumberFormat="true" applyFont="true" applyFill="true" applyBorder="true" applyAlignment="true">
      <alignment horizontal="center" vertical="center"/>
    </xf>
    <xf numFmtId="0" fontId="150" fillId="0" borderId="10" xfId="40410" applyFont="true" applyFill="true" applyBorder="true" applyAlignment="true">
      <alignment horizontal="center" vertical="center" wrapText="true"/>
    </xf>
    <xf numFmtId="168" fontId="180" fillId="0" borderId="10" xfId="40422" applyNumberFormat="true" applyFont="true" applyFill="true" applyBorder="true" applyAlignment="true">
      <alignment horizontal="center" vertical="center"/>
    </xf>
    <xf numFmtId="168" fontId="180" fillId="0" borderId="10" xfId="40434" applyNumberFormat="true" applyFont="true" applyFill="true" applyBorder="true" applyAlignment="true">
      <alignment horizontal="center" vertical="center"/>
    </xf>
    <xf numFmtId="168" fontId="180" fillId="0" borderId="10" xfId="40446" applyNumberFormat="true" applyFont="true" applyFill="true" applyBorder="true" applyAlignment="true">
      <alignment horizontal="center" vertical="center"/>
    </xf>
    <xf numFmtId="0" fontId="180" fillId="3" borderId="10" xfId="45127" applyFont="true" applyBorder="true" applyAlignment="true">
      <alignment horizontal="center" vertical="center"/>
    </xf>
    <xf numFmtId="0" fontId="180" fillId="3" borderId="10" xfId="45157" applyFont="true" applyBorder="true" applyAlignment="true">
      <alignment horizontal="center" vertical="center"/>
    </xf>
    <xf numFmtId="0" fontId="180" fillId="3" borderId="10" xfId="45181" applyFont="true" applyBorder="true" applyAlignment="true">
      <alignment horizontal="center" vertical="center"/>
    </xf>
    <xf numFmtId="0" fontId="180" fillId="3" borderId="10" xfId="45211" applyFont="true" applyBorder="true" applyAlignment="true">
      <alignment horizontal="center" vertical="center"/>
    </xf>
    <xf numFmtId="0" fontId="180" fillId="3" borderId="10" xfId="45241" applyFont="true" applyBorder="true" applyAlignment="true">
      <alignment horizontal="center" vertical="center"/>
    </xf>
    <xf numFmtId="0" fontId="180" fillId="3" borderId="10" xfId="45283" applyFont="true" applyBorder="true" applyAlignment="true">
      <alignment horizontal="center" vertical="center"/>
    </xf>
    <xf numFmtId="170" fontId="154" fillId="27" borderId="140" xfId="19344" applyNumberFormat="true" applyFont="true" applyFill="true" applyBorder="true" applyAlignment="true">
      <alignment horizontal="center" vertical="center"/>
    </xf>
    <xf numFmtId="0" fontId="150" fillId="3" borderId="10" xfId="45126" applyFont="true" applyBorder="true" applyAlignment="true">
      <alignment horizontal="center" vertical="center"/>
    </xf>
    <xf numFmtId="0" fontId="150" fillId="3" borderId="10" xfId="45128" applyFont="true" applyBorder="true" applyAlignment="true">
      <alignment horizontal="center" vertical="center"/>
    </xf>
    <xf numFmtId="0" fontId="150" fillId="3" borderId="10" xfId="45156" applyFont="true" applyBorder="true" applyAlignment="true">
      <alignment horizontal="center" vertical="center"/>
    </xf>
    <xf numFmtId="0" fontId="150" fillId="3" borderId="10" xfId="45158" applyFont="true" applyBorder="true" applyAlignment="true">
      <alignment horizontal="center" vertical="center"/>
    </xf>
    <xf numFmtId="0" fontId="150" fillId="3" borderId="10" xfId="45180" applyFont="true" applyBorder="true" applyAlignment="true">
      <alignment horizontal="center" vertical="center"/>
    </xf>
    <xf numFmtId="0" fontId="150" fillId="3" borderId="10" xfId="45182" applyFont="true" applyBorder="true" applyAlignment="true">
      <alignment horizontal="center" vertical="center"/>
    </xf>
    <xf numFmtId="0" fontId="150" fillId="3" borderId="10" xfId="45210" applyFont="true" applyBorder="true" applyAlignment="true">
      <alignment horizontal="center" vertical="center"/>
    </xf>
    <xf numFmtId="0" fontId="150" fillId="3" borderId="10" xfId="45212" applyFont="true" applyBorder="true" applyAlignment="true">
      <alignment horizontal="center" vertical="center"/>
    </xf>
    <xf numFmtId="0" fontId="150" fillId="3" borderId="10" xfId="45240" applyFont="true" applyBorder="true" applyAlignment="true">
      <alignment horizontal="center" vertical="center"/>
    </xf>
    <xf numFmtId="0" fontId="150" fillId="3" borderId="10" xfId="45242" applyFont="true" applyBorder="true" applyAlignment="true">
      <alignment horizontal="center" vertical="center"/>
    </xf>
    <xf numFmtId="0" fontId="150" fillId="3" borderId="10" xfId="45282" applyFont="true" applyBorder="true" applyAlignment="true">
      <alignment horizontal="center" vertical="center"/>
    </xf>
    <xf numFmtId="0" fontId="150" fillId="3" borderId="10" xfId="45284" applyFont="true" applyBorder="true" applyAlignment="true">
      <alignment horizontal="center" vertical="center"/>
    </xf>
    <xf numFmtId="169" fontId="149" fillId="33" borderId="106" xfId="45140" applyNumberFormat="true" applyFont="true" applyFill="true" applyBorder="true" applyAlignment="true">
      <alignment horizontal="center" vertical="center"/>
    </xf>
    <xf numFmtId="169" fontId="149" fillId="33" borderId="107" xfId="45146" applyNumberFormat="true" applyFont="true" applyFill="true" applyBorder="true" applyAlignment="true">
      <alignment horizontal="center" vertical="center"/>
    </xf>
    <xf numFmtId="169" fontId="149" fillId="33" borderId="108" xfId="45152" applyNumberFormat="true" applyFont="true" applyFill="true" applyBorder="true" applyAlignment="true">
      <alignment horizontal="center" vertical="center"/>
    </xf>
    <xf numFmtId="169" fontId="149" fillId="33" borderId="106" xfId="45173" applyNumberFormat="true" applyFont="true" applyFill="true" applyBorder="true" applyAlignment="true">
      <alignment horizontal="center" vertical="center"/>
    </xf>
    <xf numFmtId="169" fontId="149" fillId="33" borderId="107" xfId="45173" applyNumberFormat="true" applyFont="true" applyFill="true" applyBorder="true" applyAlignment="true">
      <alignment horizontal="center" vertical="center"/>
    </xf>
    <xf numFmtId="169" fontId="149" fillId="33" borderId="107" xfId="45170" applyNumberFormat="true" applyFont="true" applyFill="true" applyBorder="true" applyAlignment="true">
      <alignment horizontal="center" vertical="center"/>
    </xf>
    <xf numFmtId="169" fontId="180" fillId="33" borderId="107" xfId="45173" applyNumberFormat="true" applyFont="true" applyFill="true" applyBorder="true" applyAlignment="true">
      <alignment horizontal="center" vertical="center"/>
    </xf>
    <xf numFmtId="169" fontId="149" fillId="33" borderId="106" xfId="45194" applyNumberFormat="true" applyFont="true" applyFill="true" applyBorder="true" applyAlignment="true">
      <alignment horizontal="center" vertical="center"/>
    </xf>
    <xf numFmtId="169" fontId="149" fillId="33" borderId="107" xfId="45200" applyNumberFormat="true" applyFont="true" applyFill="true" applyBorder="true" applyAlignment="true">
      <alignment horizontal="center" vertical="center"/>
    </xf>
    <xf numFmtId="169" fontId="149" fillId="33" borderId="107" xfId="45206" applyNumberFormat="true" applyFont="true" applyFill="true" applyBorder="true" applyAlignment="true">
      <alignment horizontal="center" vertical="center"/>
    </xf>
    <xf numFmtId="169" fontId="149" fillId="33" borderId="106" xfId="45224" applyNumberFormat="true" applyFont="true" applyFill="true" applyBorder="true" applyAlignment="true">
      <alignment horizontal="center" vertical="center"/>
    </xf>
    <xf numFmtId="169" fontId="149" fillId="33" borderId="107" xfId="45230" applyNumberFormat="true" applyFont="true" applyFill="true" applyBorder="true" applyAlignment="true">
      <alignment horizontal="center" vertical="center"/>
    </xf>
    <xf numFmtId="169" fontId="149" fillId="33" borderId="108" xfId="45236" applyNumberFormat="true" applyFont="true" applyFill="true" applyBorder="true" applyAlignment="true">
      <alignment horizontal="center" vertical="center"/>
    </xf>
    <xf numFmtId="170" fontId="154" fillId="27" borderId="141" xfId="19344" applyNumberFormat="true" applyFont="true" applyFill="true" applyBorder="true" applyAlignment="true">
      <alignment horizontal="center" vertical="center"/>
    </xf>
    <xf numFmtId="169" fontId="149" fillId="33" borderId="106" xfId="45254" applyNumberFormat="true" applyFont="true" applyFill="true" applyBorder="true" applyAlignment="true">
      <alignment horizontal="center" vertical="center"/>
    </xf>
    <xf numFmtId="169" fontId="149" fillId="33" borderId="107" xfId="45260" applyNumberFormat="true" applyFont="true" applyFill="true" applyBorder="true" applyAlignment="true">
      <alignment horizontal="center" vertical="center"/>
    </xf>
    <xf numFmtId="0" fontId="150" fillId="33" borderId="107" xfId="45242" applyFont="true" applyFill="true" applyBorder="true" applyAlignment="true">
      <alignment horizontal="center" vertical="center" wrapText="true"/>
    </xf>
    <xf numFmtId="0" fontId="150" fillId="33" borderId="107" xfId="45248" applyFont="true" applyFill="true" applyBorder="true" applyAlignment="true">
      <alignment horizontal="center" vertical="center" wrapText="true"/>
    </xf>
    <xf numFmtId="168" fontId="149" fillId="33" borderId="107" xfId="45270" applyNumberFormat="true" applyFont="true" applyFill="true" applyBorder="true" applyAlignment="true">
      <alignment horizontal="center" vertical="center"/>
    </xf>
    <xf numFmtId="168" fontId="149" fillId="33" borderId="107" xfId="45274" applyNumberFormat="true" applyFont="true" applyFill="true" applyBorder="true" applyAlignment="true">
      <alignment horizontal="center" vertical="center"/>
    </xf>
    <xf numFmtId="168" fontId="149" fillId="33" borderId="107" xfId="45278" applyNumberFormat="true" applyFont="true" applyFill="true" applyBorder="true" applyAlignment="true">
      <alignment horizontal="center" vertical="center"/>
    </xf>
    <xf numFmtId="169" fontId="149" fillId="33" borderId="108" xfId="45260" applyNumberFormat="true" applyFont="true" applyFill="true" applyBorder="true" applyAlignment="true">
      <alignment horizontal="center" vertical="center"/>
    </xf>
    <xf numFmtId="0" fontId="150" fillId="33" borderId="107" xfId="45284" applyFont="true" applyFill="true" applyBorder="true" applyAlignment="true">
      <alignment horizontal="center" vertical="center" wrapText="true"/>
    </xf>
    <xf numFmtId="0" fontId="150" fillId="33" borderId="107" xfId="45290" applyFont="true" applyFill="true" applyBorder="true" applyAlignment="true">
      <alignment horizontal="center" vertical="center" wrapText="true"/>
    </xf>
    <xf numFmtId="168" fontId="114" fillId="0" borderId="10" xfId="40174" applyNumberFormat="true" applyFont="true" applyFill="true" applyBorder="true" applyAlignment="true">
      <alignment horizontal="center" vertical="center"/>
    </xf>
    <xf numFmtId="168" fontId="114" fillId="0" borderId="10" xfId="40186" applyNumberFormat="true" applyFont="true" applyFill="true" applyBorder="true" applyAlignment="true">
      <alignment horizontal="center" vertical="center"/>
    </xf>
    <xf numFmtId="0" fontId="180" fillId="3" borderId="10" xfId="45319" applyFont="true" applyBorder="true" applyAlignment="true">
      <alignment horizontal="center" vertical="center"/>
    </xf>
    <xf numFmtId="0" fontId="180" fillId="3" borderId="10" xfId="45349" applyFont="true" applyBorder="true" applyAlignment="true">
      <alignment horizontal="center" vertical="center"/>
    </xf>
    <xf numFmtId="0" fontId="180" fillId="3" borderId="10" xfId="45375" applyFont="true" applyBorder="true" applyAlignment="true">
      <alignment horizontal="center" vertical="center"/>
    </xf>
    <xf numFmtId="0" fontId="180" fillId="3" borderId="10" xfId="45405" applyFont="true" applyBorder="true" applyAlignment="true">
      <alignment horizontal="center" vertical="center"/>
    </xf>
    <xf numFmtId="0" fontId="180" fillId="3" borderId="10" xfId="45432" applyFont="true" applyBorder="true" applyAlignment="true">
      <alignment horizontal="center" vertical="center"/>
    </xf>
    <xf numFmtId="0" fontId="180" fillId="3" borderId="10" xfId="45474" applyFont="true" applyBorder="true" applyAlignment="true">
      <alignment horizontal="center" vertical="center"/>
    </xf>
    <xf numFmtId="0" fontId="150" fillId="3" borderId="10" xfId="45318" applyFont="true" applyBorder="true" applyAlignment="true">
      <alignment horizontal="center" vertical="center"/>
    </xf>
    <xf numFmtId="0" fontId="150" fillId="3" borderId="10" xfId="45320" applyFont="true" applyBorder="true" applyAlignment="true">
      <alignment horizontal="center" vertical="center"/>
    </xf>
    <xf numFmtId="0" fontId="150" fillId="3" borderId="10" xfId="45348" applyFont="true" applyBorder="true" applyAlignment="true">
      <alignment horizontal="center" vertical="center"/>
    </xf>
    <xf numFmtId="0" fontId="150" fillId="3" borderId="10" xfId="45350" applyFont="true" applyBorder="true" applyAlignment="true">
      <alignment horizontal="center" vertical="center"/>
    </xf>
    <xf numFmtId="0" fontId="150" fillId="3" borderId="10" xfId="45374" applyFont="true" applyBorder="true" applyAlignment="true">
      <alignment horizontal="center" vertical="center"/>
    </xf>
    <xf numFmtId="0" fontId="150" fillId="3" borderId="10" xfId="45376" applyFont="true" applyBorder="true" applyAlignment="true">
      <alignment horizontal="center" vertical="center"/>
    </xf>
    <xf numFmtId="0" fontId="150" fillId="3" borderId="10" xfId="45404" applyFont="true" applyBorder="true" applyAlignment="true">
      <alignment horizontal="center" vertical="center"/>
    </xf>
    <xf numFmtId="0" fontId="150" fillId="3" borderId="10" xfId="45406" applyFont="true" applyBorder="true" applyAlignment="true">
      <alignment horizontal="center" vertical="center"/>
    </xf>
    <xf numFmtId="0" fontId="150" fillId="3" borderId="10" xfId="45431" applyFont="true" applyBorder="true" applyAlignment="true">
      <alignment horizontal="center" vertical="center"/>
    </xf>
    <xf numFmtId="0" fontId="150" fillId="3" borderId="10" xfId="45433" applyFont="true" applyBorder="true" applyAlignment="true">
      <alignment horizontal="center" vertical="center"/>
    </xf>
    <xf numFmtId="0" fontId="150" fillId="3" borderId="10" xfId="45473" applyFont="true" applyBorder="true" applyAlignment="true">
      <alignment horizontal="center" vertical="center"/>
    </xf>
    <xf numFmtId="0" fontId="150" fillId="3" borderId="10" xfId="45475" applyFont="true" applyBorder="true" applyAlignment="true">
      <alignment horizontal="center" vertical="center"/>
    </xf>
    <xf numFmtId="169" fontId="149" fillId="33" borderId="106" xfId="45332" applyNumberFormat="true" applyFont="true" applyFill="true" applyBorder="true" applyAlignment="true">
      <alignment horizontal="center" vertical="center"/>
    </xf>
    <xf numFmtId="169" fontId="149" fillId="33" borderId="107" xfId="45338" applyNumberFormat="true" applyFont="true" applyFill="true" applyBorder="true" applyAlignment="true">
      <alignment horizontal="center" vertical="center"/>
    </xf>
    <xf numFmtId="169" fontId="149" fillId="33" borderId="108" xfId="45344" applyNumberFormat="true" applyFont="true" applyFill="true" applyBorder="true" applyAlignment="true">
      <alignment horizontal="center" vertical="center"/>
    </xf>
    <xf numFmtId="169" fontId="149" fillId="33" borderId="106" xfId="45368" applyNumberFormat="true" applyFont="true" applyFill="true" applyBorder="true" applyAlignment="true">
      <alignment horizontal="center" vertical="center"/>
    </xf>
    <xf numFmtId="169" fontId="149" fillId="33" borderId="107" xfId="45368" applyNumberFormat="true" applyFont="true" applyFill="true" applyBorder="true" applyAlignment="true">
      <alignment horizontal="center" vertical="center"/>
    </xf>
    <xf numFmtId="169" fontId="149" fillId="33" borderId="107" xfId="45362" applyNumberFormat="true" applyFont="true" applyFill="true" applyBorder="true" applyAlignment="true">
      <alignment horizontal="center" vertical="center"/>
    </xf>
    <xf numFmtId="169" fontId="149" fillId="33" borderId="106" xfId="45388" applyNumberFormat="true" applyFont="true" applyFill="true" applyBorder="true" applyAlignment="true">
      <alignment horizontal="center" vertical="center"/>
    </xf>
    <xf numFmtId="169" fontId="149" fillId="33" borderId="107" xfId="45394" applyNumberFormat="true" applyFont="true" applyFill="true" applyBorder="true" applyAlignment="true">
      <alignment horizontal="center" vertical="center"/>
    </xf>
    <xf numFmtId="169" fontId="149" fillId="33" borderId="107" xfId="45400" applyNumberFormat="true" applyFont="true" applyFill="true" applyBorder="true" applyAlignment="true">
      <alignment horizontal="center" vertical="center"/>
    </xf>
    <xf numFmtId="169" fontId="149" fillId="33" borderId="107" xfId="45421" applyNumberFormat="true" applyFont="true" applyFill="true" applyBorder="true" applyAlignment="true">
      <alignment horizontal="center" vertical="center"/>
    </xf>
    <xf numFmtId="169" fontId="149" fillId="33" borderId="108" xfId="45427" applyNumberFormat="true" applyFont="true" applyFill="true" applyBorder="true" applyAlignment="true">
      <alignment horizontal="center" vertical="center"/>
    </xf>
    <xf numFmtId="169" fontId="149" fillId="33" borderId="106" xfId="45445" applyNumberFormat="true" applyFont="true" applyFill="true" applyBorder="true" applyAlignment="true">
      <alignment horizontal="center" vertical="center"/>
    </xf>
    <xf numFmtId="169" fontId="149" fillId="33" borderId="107" xfId="45451" applyNumberFormat="true" applyFont="true" applyFill="true" applyBorder="true" applyAlignment="true">
      <alignment horizontal="center" vertical="center"/>
    </xf>
    <xf numFmtId="0" fontId="150" fillId="33" borderId="107" xfId="45433" applyFont="true" applyFill="true" applyBorder="true" applyAlignment="true">
      <alignment horizontal="center" vertical="center" wrapText="true"/>
    </xf>
    <xf numFmtId="0" fontId="150" fillId="33" borderId="107" xfId="45439" applyFont="true" applyFill="true" applyBorder="true" applyAlignment="true">
      <alignment horizontal="center" vertical="center" wrapText="true"/>
    </xf>
    <xf numFmtId="168" fontId="149" fillId="33" borderId="107" xfId="45461" applyNumberFormat="true" applyFont="true" applyFill="true" applyBorder="true" applyAlignment="true">
      <alignment horizontal="center" vertical="center"/>
    </xf>
    <xf numFmtId="168" fontId="149" fillId="33" borderId="107" xfId="45465" applyNumberFormat="true" applyFont="true" applyFill="true" applyBorder="true" applyAlignment="true">
      <alignment horizontal="center" vertical="center"/>
    </xf>
    <xf numFmtId="168" fontId="149" fillId="33" borderId="107" xfId="45469" applyNumberFormat="true" applyFont="true" applyFill="true" applyBorder="true" applyAlignment="true">
      <alignment horizontal="center" vertical="center"/>
    </xf>
    <xf numFmtId="169" fontId="149" fillId="33" borderId="108" xfId="45451" applyNumberFormat="true" applyFont="true" applyFill="true" applyBorder="true" applyAlignment="true">
      <alignment horizontal="center" vertical="center"/>
    </xf>
    <xf numFmtId="169" fontId="149" fillId="33" borderId="106" xfId="45487" applyNumberFormat="true" applyFont="true" applyFill="true" applyBorder="true" applyAlignment="true">
      <alignment horizontal="center" vertical="center"/>
    </xf>
    <xf numFmtId="169" fontId="149" fillId="33" borderId="107" xfId="45493" applyNumberFormat="true" applyFont="true" applyFill="true" applyBorder="true" applyAlignment="true">
      <alignment horizontal="center" vertical="center"/>
    </xf>
    <xf numFmtId="169" fontId="149" fillId="33" borderId="107" xfId="45499" applyNumberFormat="true" applyFont="true" applyFill="true" applyBorder="true" applyAlignment="true">
      <alignment horizontal="center" vertical="center"/>
    </xf>
    <xf numFmtId="0" fontId="150" fillId="33" borderId="107" xfId="45475" applyFont="true" applyFill="true" applyBorder="true" applyAlignment="true">
      <alignment horizontal="center" vertical="center" wrapText="true"/>
    </xf>
    <xf numFmtId="0" fontId="150" fillId="33" borderId="107" xfId="45481" applyFont="true" applyFill="true" applyBorder="true" applyAlignment="true">
      <alignment horizontal="center" vertical="center" wrapText="true"/>
    </xf>
    <xf numFmtId="168" fontId="149" fillId="33" borderId="107" xfId="45503" applyNumberFormat="true" applyFont="true" applyFill="true" applyBorder="true" applyAlignment="true">
      <alignment horizontal="center" vertical="center"/>
    </xf>
    <xf numFmtId="168" fontId="149" fillId="33" borderId="107" xfId="45507" applyNumberFormat="true" applyFont="true" applyFill="true" applyBorder="true" applyAlignment="true">
      <alignment horizontal="center" vertical="center"/>
    </xf>
    <xf numFmtId="168" fontId="149" fillId="33" borderId="107" xfId="45513" applyNumberFormat="true" applyFont="true" applyFill="true" applyBorder="true" applyAlignment="true">
      <alignment horizontal="center" vertical="center"/>
    </xf>
    <xf numFmtId="0" fontId="180" fillId="3" borderId="10" xfId="45612" applyFont="true" applyBorder="true" applyAlignment="true">
      <alignment horizontal="center" vertical="center"/>
    </xf>
    <xf numFmtId="0" fontId="180" fillId="3" borderId="10" xfId="45642" applyFont="true" applyBorder="true" applyAlignment="true">
      <alignment horizontal="center" vertical="center"/>
    </xf>
    <xf numFmtId="0" fontId="180" fillId="3" borderId="10" xfId="45669" applyFont="true" applyBorder="true" applyAlignment="true">
      <alignment horizontal="center" vertical="center"/>
    </xf>
    <xf numFmtId="0" fontId="180" fillId="3" borderId="10" xfId="45699" applyFont="true" applyBorder="true" applyAlignment="true">
      <alignment horizontal="center" vertical="center"/>
    </xf>
    <xf numFmtId="0" fontId="180" fillId="3" borderId="10" xfId="45726" applyFont="true" applyBorder="true" applyAlignment="true">
      <alignment horizontal="center" vertical="center"/>
    </xf>
    <xf numFmtId="0" fontId="180" fillId="3" borderId="10" xfId="45768" applyFont="true" applyBorder="true" applyAlignment="true">
      <alignment horizontal="center" vertical="center"/>
    </xf>
    <xf numFmtId="0" fontId="150" fillId="3" borderId="10" xfId="45611" applyFont="true" applyBorder="true" applyAlignment="true">
      <alignment horizontal="center" vertical="center"/>
    </xf>
    <xf numFmtId="0" fontId="150" fillId="3" borderId="10" xfId="45613" applyFont="true" applyBorder="true" applyAlignment="true">
      <alignment horizontal="center" vertical="center"/>
    </xf>
    <xf numFmtId="0" fontId="150" fillId="3" borderId="10" xfId="45641" applyFont="true" applyBorder="true" applyAlignment="true">
      <alignment horizontal="center" vertical="center"/>
    </xf>
    <xf numFmtId="0" fontId="150" fillId="3" borderId="10" xfId="45643" applyFont="true" applyBorder="true" applyAlignment="true">
      <alignment horizontal="center" vertical="center"/>
    </xf>
    <xf numFmtId="0" fontId="150" fillId="3" borderId="10" xfId="45668" applyFont="true" applyBorder="true" applyAlignment="true">
      <alignment horizontal="center" vertical="center"/>
    </xf>
    <xf numFmtId="0" fontId="150" fillId="3" borderId="10" xfId="45670" applyFont="true" applyBorder="true" applyAlignment="true">
      <alignment horizontal="center" vertical="center"/>
    </xf>
    <xf numFmtId="0" fontId="150" fillId="3" borderId="10" xfId="45698" applyFont="true" applyBorder="true" applyAlignment="true">
      <alignment horizontal="center" vertical="center"/>
    </xf>
    <xf numFmtId="0" fontId="150" fillId="3" borderId="10" xfId="45700" applyFont="true" applyBorder="true" applyAlignment="true">
      <alignment horizontal="center" vertical="center"/>
    </xf>
    <xf numFmtId="0" fontId="150" fillId="3" borderId="10" xfId="45725" applyFont="true" applyBorder="true" applyAlignment="true">
      <alignment horizontal="center" vertical="center"/>
    </xf>
    <xf numFmtId="0" fontId="150" fillId="3" borderId="10" xfId="45727" applyFont="true" applyBorder="true" applyAlignment="true">
      <alignment horizontal="center" vertical="center"/>
    </xf>
    <xf numFmtId="0" fontId="150" fillId="3" borderId="10" xfId="45767" applyFont="true" applyBorder="true" applyAlignment="true">
      <alignment horizontal="center" vertical="center"/>
    </xf>
    <xf numFmtId="0" fontId="150" fillId="3" borderId="10" xfId="45769" applyFont="true" applyBorder="true" applyAlignment="true">
      <alignment horizontal="center" vertical="center"/>
    </xf>
    <xf numFmtId="169" fontId="149" fillId="33" borderId="106" xfId="45625" applyNumberFormat="true" applyFont="true" applyFill="true" applyBorder="true" applyAlignment="true">
      <alignment horizontal="center" vertical="center"/>
    </xf>
    <xf numFmtId="169" fontId="149" fillId="33" borderId="107" xfId="45631" applyNumberFormat="true" applyFont="true" applyFill="true" applyBorder="true" applyAlignment="true">
      <alignment horizontal="center" vertical="center"/>
    </xf>
    <xf numFmtId="169" fontId="149" fillId="33" borderId="108" xfId="45637" applyNumberFormat="true" applyFont="true" applyFill="true" applyBorder="true" applyAlignment="true">
      <alignment horizontal="center" vertical="center"/>
    </xf>
    <xf numFmtId="169" fontId="149" fillId="33" borderId="106" xfId="45661" applyNumberFormat="true" applyFont="true" applyFill="true" applyBorder="true" applyAlignment="true">
      <alignment horizontal="center" vertical="center"/>
    </xf>
    <xf numFmtId="169" fontId="149" fillId="33" borderId="107" xfId="45661" applyNumberFormat="true" applyFont="true" applyFill="true" applyBorder="true" applyAlignment="true">
      <alignment horizontal="center" vertical="center"/>
    </xf>
    <xf numFmtId="169" fontId="149" fillId="33" borderId="107" xfId="45655" applyNumberFormat="true" applyFont="true" applyFill="true" applyBorder="true" applyAlignment="true">
      <alignment horizontal="center" vertical="center"/>
    </xf>
    <xf numFmtId="169" fontId="149" fillId="33" borderId="106" xfId="45682" applyNumberFormat="true" applyFont="true" applyFill="true" applyBorder="true" applyAlignment="true">
      <alignment horizontal="center" vertical="center"/>
    </xf>
    <xf numFmtId="169" fontId="149" fillId="33" borderId="107" xfId="45688" applyNumberFormat="true" applyFont="true" applyFill="true" applyBorder="true" applyAlignment="true">
      <alignment horizontal="center" vertical="center"/>
    </xf>
    <xf numFmtId="169" fontId="149" fillId="33" borderId="107" xfId="45694" applyNumberFormat="true" applyFont="true" applyFill="true" applyBorder="true" applyAlignment="true">
      <alignment horizontal="center" vertical="center"/>
    </xf>
    <xf numFmtId="169" fontId="149" fillId="33" borderId="107" xfId="45715" applyNumberFormat="true" applyFont="true" applyFill="true" applyBorder="true" applyAlignment="true">
      <alignment horizontal="center" vertical="center"/>
    </xf>
    <xf numFmtId="169" fontId="149" fillId="33" borderId="108" xfId="45721" applyNumberFormat="true" applyFont="true" applyFill="true" applyBorder="true" applyAlignment="true">
      <alignment horizontal="center" vertical="center"/>
    </xf>
    <xf numFmtId="169" fontId="149" fillId="33" borderId="106" xfId="45739" applyNumberFormat="true" applyFont="true" applyFill="true" applyBorder="true" applyAlignment="true">
      <alignment horizontal="center" vertical="center"/>
    </xf>
    <xf numFmtId="169" fontId="149" fillId="33" borderId="107" xfId="45745" applyNumberFormat="true" applyFont="true" applyFill="true" applyBorder="true" applyAlignment="true">
      <alignment horizontal="center" vertical="center"/>
    </xf>
    <xf numFmtId="0" fontId="150" fillId="33" borderId="107" xfId="45727" applyFont="true" applyFill="true" applyBorder="true" applyAlignment="true">
      <alignment horizontal="center" vertical="center" wrapText="true"/>
    </xf>
    <xf numFmtId="0" fontId="150" fillId="33" borderId="107" xfId="45733" applyFont="true" applyFill="true" applyBorder="true" applyAlignment="true">
      <alignment horizontal="center" vertical="center" wrapText="true"/>
    </xf>
    <xf numFmtId="168" fontId="149" fillId="33" borderId="107" xfId="45755" applyNumberFormat="true" applyFont="true" applyFill="true" applyBorder="true" applyAlignment="true">
      <alignment horizontal="center" vertical="center"/>
    </xf>
    <xf numFmtId="168" fontId="149" fillId="33" borderId="107" xfId="45759" applyNumberFormat="true" applyFont="true" applyFill="true" applyBorder="true" applyAlignment="true">
      <alignment horizontal="center" vertical="center"/>
    </xf>
    <xf numFmtId="168" fontId="149" fillId="33" borderId="107" xfId="45763" applyNumberFormat="true" applyFont="true" applyFill="true" applyBorder="true" applyAlignment="true">
      <alignment horizontal="center" vertical="center"/>
    </xf>
    <xf numFmtId="169" fontId="149" fillId="33" borderId="108" xfId="45745" applyNumberFormat="true" applyFont="true" applyFill="true" applyBorder="true" applyAlignment="true">
      <alignment horizontal="center" vertical="center"/>
    </xf>
    <xf numFmtId="169" fontId="149" fillId="33" borderId="106" xfId="45781" applyNumberFormat="true" applyFont="true" applyFill="true" applyBorder="true" applyAlignment="true">
      <alignment horizontal="center" vertical="center"/>
    </xf>
    <xf numFmtId="169" fontId="149" fillId="33" borderId="107" xfId="45787" applyNumberFormat="true" applyFont="true" applyFill="true" applyBorder="true" applyAlignment="true">
      <alignment horizontal="center" vertical="center"/>
    </xf>
    <xf numFmtId="169" fontId="149" fillId="33" borderId="107" xfId="45793" applyNumberFormat="true" applyFont="true" applyFill="true" applyBorder="true" applyAlignment="true">
      <alignment horizontal="center" vertical="center"/>
    </xf>
    <xf numFmtId="0" fontId="150" fillId="33" borderId="107" xfId="45769" applyFont="true" applyFill="true" applyBorder="true" applyAlignment="true">
      <alignment horizontal="center" vertical="center" wrapText="true"/>
    </xf>
    <xf numFmtId="0" fontId="150" fillId="33" borderId="107" xfId="45775" applyFont="true" applyFill="true" applyBorder="true" applyAlignment="true">
      <alignment horizontal="center" vertical="center" wrapText="true"/>
    </xf>
    <xf numFmtId="168" fontId="149" fillId="33" borderId="107" xfId="45797" applyNumberFormat="true" applyFont="true" applyFill="true" applyBorder="true" applyAlignment="true">
      <alignment horizontal="center" vertical="center"/>
    </xf>
    <xf numFmtId="168" fontId="149" fillId="33" borderId="107" xfId="45801" applyNumberFormat="true" applyFont="true" applyFill="true" applyBorder="true" applyAlignment="true">
      <alignment horizontal="center" vertical="center"/>
    </xf>
    <xf numFmtId="168" fontId="149" fillId="33" borderId="107" xfId="45805" applyNumberFormat="true" applyFont="true" applyFill="true" applyBorder="true" applyAlignment="true">
      <alignment horizontal="center" vertical="center"/>
    </xf>
    <xf numFmtId="0" fontId="112" fillId="4" borderId="15" xfId="19344" applyFont="true" applyFill="true" applyBorder="true" applyAlignment="true" applyProtection="true">
      <alignment horizontal="center" wrapText="true"/>
      <protection locked="false"/>
    </xf>
    <xf numFmtId="0" fontId="159" fillId="3" borderId="10" xfId="19344" applyFont="true" applyBorder="true"/>
    <xf numFmtId="0" fontId="151" fillId="3" borderId="10" xfId="19344" applyFont="true" applyBorder="true"/>
    <xf numFmtId="0" fontId="151" fillId="27" borderId="10" xfId="19344" applyFont="true" applyFill="true" applyBorder="true" applyAlignment="true">
      <alignment wrapText="true"/>
    </xf>
    <xf numFmtId="0" fontId="151" fillId="3" borderId="10" xfId="19344" applyFont="true" applyBorder="true" applyAlignment="true">
      <alignment wrapText="true"/>
    </xf>
    <xf numFmtId="0" fontId="152" fillId="27" borderId="10" xfId="19344" applyFont="true" applyFill="true" applyBorder="true" applyAlignment="true">
      <alignment wrapText="true"/>
    </xf>
    <xf numFmtId="0" fontId="23" fillId="3" borderId="10" xfId="19344" applyFont="true" applyBorder="true" applyAlignment="true">
      <alignment wrapText="true"/>
    </xf>
    <xf numFmtId="0" fontId="159" fillId="27" borderId="10" xfId="19344" applyFont="true" applyFill="true" applyBorder="true" applyAlignment="true">
      <alignment wrapText="true"/>
    </xf>
    <xf numFmtId="0" fontId="159" fillId="3" borderId="10" xfId="19344" applyFont="true" applyBorder="true" applyAlignment="true">
      <alignment wrapText="true"/>
    </xf>
    <xf numFmtId="0" fontId="116" fillId="3" borderId="10" xfId="19344" applyFont="true" applyBorder="true" applyAlignment="true">
      <alignment wrapText="true"/>
    </xf>
    <xf numFmtId="1" fontId="117"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19" fillId="3" borderId="10" xfId="19344" applyNumberFormat="true" applyFont="true" applyAlignment="true" applyProtection="true">
      <alignment horizontal="center" vertical="center"/>
      <protection locked="false"/>
    </xf>
    <xf numFmtId="0" fontId="70" fillId="4" borderId="1" xfId="19344" applyFont="true" applyFill="true" applyBorder="true" applyAlignment="true" applyProtection="true">
      <alignment horizontal="center"/>
      <protection locked="false"/>
    </xf>
    <xf numFmtId="0" fontId="70" fillId="4" borderId="11" xfId="19344" applyFont="true" applyFill="true" applyBorder="true" applyAlignment="true" applyProtection="true">
      <alignment horizontal="center"/>
      <protection locked="false"/>
    </xf>
    <xf numFmtId="0" fontId="70" fillId="4" borderId="2" xfId="19344" applyFont="true" applyFill="true" applyBorder="true" applyAlignment="true" applyProtection="true">
      <alignment horizontal="center"/>
      <protection locked="false"/>
    </xf>
    <xf numFmtId="0" fontId="113" fillId="4" borderId="1" xfId="19344" applyFont="true" applyFill="true" applyBorder="true" applyAlignment="true" applyProtection="true">
      <alignment horizontal="center" vertical="center"/>
      <protection locked="false"/>
    </xf>
    <xf numFmtId="0" fontId="23" fillId="3" borderId="11" xfId="19344" applyFont="true" applyBorder="true" applyAlignment="true" applyProtection="true">
      <alignment horizontal="center" vertical="center"/>
      <protection locked="false"/>
    </xf>
    <xf numFmtId="0" fontId="23" fillId="3" borderId="5" xfId="19344" applyFont="true" applyBorder="true" applyAlignment="true" applyProtection="true">
      <alignment horizontal="center" vertical="center"/>
      <protection locked="false"/>
    </xf>
    <xf numFmtId="0" fontId="23" fillId="3" borderId="12" xfId="19344" applyFont="true" applyBorder="true" applyAlignment="true" applyProtection="true">
      <alignment horizontal="center" vertical="center"/>
      <protection locked="false"/>
    </xf>
    <xf numFmtId="0" fontId="23" fillId="4" borderId="11" xfId="19344" applyFont="true" applyFill="true" applyBorder="true" applyAlignment="true" applyProtection="true">
      <alignment horizontal="center" vertical="center"/>
      <protection locked="false"/>
    </xf>
    <xf numFmtId="0" fontId="23" fillId="4" borderId="12" xfId="19344" applyFont="true" applyFill="true" applyBorder="true" applyAlignment="true" applyProtection="true">
      <alignment horizontal="center" vertical="center"/>
      <protection locked="false"/>
    </xf>
    <xf numFmtId="0" fontId="171" fillId="2" borderId="1" xfId="19344" applyFont="true" applyFill="true" applyBorder="true" applyAlignment="true" applyProtection="true">
      <alignment horizontal="center" vertical="center" wrapText="true"/>
      <protection locked="false"/>
    </xf>
    <xf numFmtId="0" fontId="172" fillId="2" borderId="11" xfId="19344" applyFont="true" applyFill="true" applyBorder="true" applyAlignment="true" applyProtection="true">
      <alignment horizontal="center" vertical="center" wrapText="true"/>
      <protection locked="false"/>
    </xf>
    <xf numFmtId="0" fontId="172" fillId="2" borderId="2" xfId="19344" applyFont="true" applyFill="true" applyBorder="true" applyAlignment="true" applyProtection="true">
      <alignment horizontal="center" vertical="center" wrapText="true"/>
      <protection locked="false"/>
    </xf>
    <xf numFmtId="0" fontId="172" fillId="2" borderId="5" xfId="19344" applyFont="true" applyFill="true" applyBorder="true" applyAlignment="true" applyProtection="true">
      <alignment horizontal="center" vertical="center" wrapText="true"/>
      <protection locked="false"/>
    </xf>
    <xf numFmtId="0" fontId="172" fillId="2" borderId="12" xfId="19344" applyFont="true" applyFill="true" applyBorder="true" applyAlignment="true" applyProtection="true">
      <alignment horizontal="center" vertical="center" wrapText="true"/>
      <protection locked="false"/>
    </xf>
    <xf numFmtId="0" fontId="172" fillId="2" borderId="6" xfId="19344" applyFont="true" applyFill="true" applyBorder="true" applyAlignment="true" applyProtection="true">
      <alignment horizontal="center" vertical="center" wrapText="true"/>
      <protection locked="false"/>
    </xf>
    <xf numFmtId="0" fontId="70" fillId="4" borderId="1" xfId="19344" applyFont="true" applyFill="true" applyBorder="true" applyAlignment="true" applyProtection="true">
      <alignment horizontal="center" vertical="center"/>
      <protection locked="false"/>
    </xf>
    <xf numFmtId="0" fontId="23" fillId="3" borderId="11" xfId="19344" applyBorder="true" applyAlignment="true" applyProtection="true">
      <alignment horizontal="center" vertical="center"/>
      <protection locked="false"/>
    </xf>
    <xf numFmtId="0" fontId="23" fillId="3" borderId="2" xfId="19344" applyBorder="true" applyAlignment="true" applyProtection="true">
      <alignment horizontal="center" vertical="center"/>
      <protection locked="false"/>
    </xf>
    <xf numFmtId="0" fontId="115" fillId="4" borderId="11" xfId="19344" applyFont="true" applyFill="true" applyBorder="true" applyAlignment="true" applyProtection="true">
      <alignment horizontal="center" vertical="center"/>
      <protection locked="false"/>
    </xf>
    <xf numFmtId="0" fontId="115" fillId="4" borderId="10" xfId="19344" applyFont="true" applyFill="true" applyBorder="true" applyAlignment="true" applyProtection="true">
      <alignment horizontal="center" vertical="center"/>
      <protection locked="false"/>
    </xf>
    <xf numFmtId="0" fontId="118"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0" fillId="4" borderId="37" xfId="19344" applyFont="true" applyFill="true" applyBorder="true" applyAlignment="true" applyProtection="true">
      <alignment horizontal="right" vertical="center" wrapText="true"/>
      <protection locked="false"/>
    </xf>
    <xf numFmtId="0" fontId="23" fillId="4" borderId="38" xfId="19344" applyFill="true" applyBorder="true" applyAlignment="true" applyProtection="true">
      <alignment horizontal="right" vertical="center" wrapText="true"/>
      <protection locked="false"/>
    </xf>
    <xf numFmtId="0" fontId="23" fillId="4" borderId="40" xfId="19344" applyFill="true" applyBorder="true" applyAlignment="true" applyProtection="true">
      <alignment horizontal="right" vertical="center" wrapText="true"/>
      <protection locked="false"/>
    </xf>
    <xf numFmtId="0" fontId="23" fillId="4" borderId="41" xfId="19344" applyFill="true" applyBorder="true" applyAlignment="true" applyProtection="true">
      <alignment horizontal="right" vertical="center" wrapText="true"/>
      <protection locked="false"/>
    </xf>
    <xf numFmtId="0" fontId="23" fillId="4" borderId="3" xfId="19344" applyFont="true" applyFill="true" applyBorder="true" applyAlignment="true" applyProtection="true">
      <alignment horizontal="right" vertical="center"/>
      <protection locked="false"/>
    </xf>
    <xf numFmtId="0" fontId="23" fillId="3" borderId="10" xfId="19344" applyFont="true" applyBorder="true" applyAlignment="true" applyProtection="true">
      <alignment horizontal="right"/>
      <protection locked="false"/>
    </xf>
    <xf numFmtId="0" fontId="23" fillId="3" borderId="5" xfId="19344" applyFont="true" applyBorder="true" applyAlignment="true" applyProtection="true">
      <alignment horizontal="right"/>
      <protection locked="false"/>
    </xf>
    <xf numFmtId="0" fontId="23" fillId="3" borderId="12" xfId="19344" applyFont="true" applyBorder="true" applyAlignment="true" applyProtection="true">
      <alignment horizontal="right"/>
      <protection locked="false"/>
    </xf>
    <xf numFmtId="0" fontId="115" fillId="4" borderId="12" xfId="19344" applyFont="true" applyFill="true" applyBorder="true" applyAlignment="true" applyProtection="true">
      <alignment horizontal="center" vertical="center"/>
      <protection locked="false"/>
    </xf>
    <xf numFmtId="164" fontId="119" fillId="3" borderId="10" xfId="19344" applyNumberFormat="true" applyFont="true" applyAlignment="true" applyProtection="true">
      <alignment horizontal="center"/>
      <protection locked="false"/>
    </xf>
    <xf numFmtId="0" fontId="120"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19" fillId="3" borderId="10" xfId="19344" applyFont="true" applyAlignment="true" applyProtection="true">
      <alignment horizontal="center" vertical="center"/>
      <protection locked="false"/>
    </xf>
    <xf numFmtId="0" fontId="119" fillId="0" borderId="0" xfId="0" applyFont="true" applyAlignment="true" applyProtection="true">
      <alignment horizontal="center" vertical="center"/>
      <protection locked="false"/>
    </xf>
    <xf numFmtId="0" fontId="117" fillId="0" borderId="0" xfId="0" applyFont="true" applyAlignment="true" applyProtection="true">
      <alignment horizontal="center"/>
      <protection locked="false"/>
    </xf>
    <xf numFmtId="0" fontId="117" fillId="3" borderId="10" xfId="19344" applyFont="true" applyAlignment="true" applyProtection="true">
      <alignment horizontal="center"/>
      <protection locked="false"/>
    </xf>
    <xf numFmtId="0" fontId="117" fillId="0" borderId="10" xfId="0" applyFont="true" applyBorder="true" applyAlignment="true">
      <alignment horizontal="center"/>
    </xf>
    <xf numFmtId="1" fontId="119" fillId="3" borderId="10" xfId="19344" applyNumberFormat="true" applyFont="true" applyAlignment="true" applyProtection="true">
      <alignment horizontal="center"/>
      <protection locked="false"/>
    </xf>
    <xf numFmtId="0" fontId="119" fillId="0" borderId="0" xfId="0" applyFont="true" applyAlignment="true" applyProtection="true">
      <alignment horizontal="center"/>
      <protection locked="false"/>
    </xf>
    <xf numFmtId="0" fontId="119" fillId="3" borderId="10" xfId="19344" applyFont="true" applyAlignment="true" applyProtection="true">
      <alignment horizontal="center"/>
      <protection locked="false"/>
    </xf>
    <xf numFmtId="0" fontId="113" fillId="4" borderId="1" xfId="19344" applyFont="true" applyFill="true" applyBorder="true" applyAlignment="true" applyProtection="true">
      <alignment horizontal="right" vertical="center"/>
      <protection locked="false"/>
    </xf>
    <xf numFmtId="0" fontId="113" fillId="0" borderId="11" xfId="0" applyFont="true" applyBorder="true" applyAlignment="true" applyProtection="true">
      <alignment horizontal="right"/>
      <protection locked="false"/>
    </xf>
    <xf numFmtId="0" fontId="113" fillId="0" borderId="5" xfId="0" applyFont="true" applyBorder="true" applyAlignment="true" applyProtection="true">
      <alignment horizontal="right"/>
      <protection locked="false"/>
    </xf>
    <xf numFmtId="0" fontId="113" fillId="0" borderId="12" xfId="0" applyFont="true" applyBorder="true" applyAlignment="true" applyProtection="true">
      <alignment horizontal="right"/>
      <protection locked="false"/>
    </xf>
    <xf numFmtId="0" fontId="110" fillId="2" borderId="1" xfId="19344" applyFont="true" applyFill="true" applyBorder="true" applyAlignment="true" applyProtection="true">
      <alignment horizontal="center" vertical="center" wrapText="true"/>
      <protection locked="false"/>
    </xf>
    <xf numFmtId="0" fontId="111" fillId="2" borderId="11" xfId="19344" applyFont="true" applyFill="true" applyBorder="true" applyAlignment="true" applyProtection="true">
      <alignment horizontal="center" vertical="center" wrapText="true"/>
      <protection locked="false"/>
    </xf>
    <xf numFmtId="0" fontId="111" fillId="2" borderId="2" xfId="19344" applyFont="true" applyFill="true" applyBorder="true" applyAlignment="true" applyProtection="true">
      <alignment horizontal="center" vertical="center" wrapText="true"/>
      <protection locked="false"/>
    </xf>
    <xf numFmtId="0" fontId="111" fillId="2" borderId="5" xfId="19344" applyFont="true" applyFill="true" applyBorder="true" applyAlignment="true" applyProtection="true">
      <alignment horizontal="center" vertical="center" wrapText="true"/>
      <protection locked="false"/>
    </xf>
    <xf numFmtId="0" fontId="111" fillId="2" borderId="12" xfId="19344" applyFont="true" applyFill="true" applyBorder="true" applyAlignment="true" applyProtection="true">
      <alignment horizontal="center" vertical="center" wrapText="true"/>
      <protection locked="false"/>
    </xf>
    <xf numFmtId="0" fontId="111" fillId="2" borderId="6" xfId="19344" applyFont="true" applyFill="true" applyBorder="true" applyAlignment="true" applyProtection="true">
      <alignment horizontal="center" vertical="center" wrapText="true"/>
      <protection locked="false"/>
    </xf>
    <xf numFmtId="0" fontId="70"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7"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1" fillId="13" borderId="19" xfId="19344" applyNumberFormat="true" applyFont="true" applyFill="true" applyBorder="true" applyAlignment="true" applyProtection="true">
      <alignment horizontal="center" vertical="center"/>
      <protection locked="false"/>
    </xf>
    <xf numFmtId="164" fontId="161" fillId="13" borderId="21" xfId="19344" applyNumberFormat="true" applyFont="true" applyFill="true" applyBorder="true" applyAlignment="true" applyProtection="true">
      <alignment horizontal="center" vertical="center"/>
      <protection locked="false"/>
    </xf>
    <xf numFmtId="1" fontId="23" fillId="4" borderId="2" xfId="19344" applyNumberFormat="true" applyFont="true" applyFill="true" applyBorder="true" applyAlignment="true" applyProtection="true">
      <alignment horizontal="center" vertical="center"/>
      <protection locked="false"/>
    </xf>
    <xf numFmtId="1" fontId="23" fillId="4" borderId="6" xfId="19344" applyNumberFormat="true" applyFont="true" applyFill="true" applyBorder="true" applyAlignment="true" applyProtection="true">
      <alignment horizontal="center" vertical="center"/>
      <protection locked="false"/>
    </xf>
    <xf numFmtId="164" fontId="114" fillId="14" borderId="20" xfId="19344" applyNumberFormat="true" applyFont="true" applyFill="true" applyBorder="true" applyAlignment="true" applyProtection="true">
      <alignment horizontal="center" vertical="center"/>
      <protection locked="false"/>
    </xf>
    <xf numFmtId="164" fontId="114" fillId="14" borderId="22"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5" fillId="4" borderId="1" xfId="19344" applyFont="true" applyFill="true" applyBorder="true" applyAlignment="true" applyProtection="true">
      <alignment horizontal="center" vertical="center"/>
    </xf>
    <xf numFmtId="0" fontId="115" fillId="4" borderId="2" xfId="0" applyFont="true" applyFill="true" applyBorder="true" applyAlignment="true" applyProtection="true">
      <alignment horizontal="center" vertical="center"/>
    </xf>
    <xf numFmtId="0" fontId="115" fillId="4" borderId="5" xfId="0" applyFont="true" applyFill="true" applyBorder="true" applyAlignment="true" applyProtection="true">
      <alignment horizontal="center" vertical="center"/>
    </xf>
    <xf numFmtId="0" fontId="115" fillId="4" borderId="6" xfId="0" applyFont="true" applyFill="true" applyBorder="true" applyAlignment="true" applyProtection="true">
      <alignment horizontal="center" vertical="center"/>
    </xf>
    <xf numFmtId="0" fontId="23" fillId="15" borderId="10" xfId="19344" applyFill="true" applyAlignment="true">
      <alignment horizontal="right" vertical="top" wrapText="true"/>
    </xf>
    <xf numFmtId="0" fontId="23" fillId="3" borderId="10" xfId="19344" applyAlignment="true">
      <alignment horizontal="right" vertical="top" wrapText="true"/>
    </xf>
    <xf numFmtId="0" fontId="150" fillId="3" borderId="10" xfId="21264" applyFont="true" applyAlignment="true">
      <alignment horizontal="right" vertical="top" wrapText="true"/>
    </xf>
    <xf numFmtId="0" fontId="150" fillId="3" borderId="10" xfId="21296" applyFont="true" applyAlignment="true">
      <alignment horizontal="right" vertical="top" wrapText="true"/>
    </xf>
    <xf numFmtId="0" fontId="150" fillId="26" borderId="10" xfId="21276" applyFont="true" applyFill="true" applyAlignment="true">
      <alignment horizontal="right" vertical="top" wrapText="true"/>
    </xf>
    <xf numFmtId="0" fontId="150" fillId="26" borderId="10" xfId="21307" applyFont="true" applyFill="true" applyAlignment="true">
      <alignment horizontal="right" vertical="top" wrapText="true"/>
    </xf>
    <xf numFmtId="0" fontId="150" fillId="26" borderId="10" xfId="21244" applyFont="true" applyFill="true" applyAlignment="true">
      <alignment horizontal="right" vertical="top" wrapText="true"/>
    </xf>
    <xf numFmtId="0" fontId="176" fillId="3" borderId="10" xfId="21252" applyFont="true" applyAlignment="true">
      <alignment horizontal="right" vertical="top" wrapText="true"/>
    </xf>
    <xf numFmtId="0" fontId="176" fillId="3" borderId="10" xfId="21284" applyFont="true" applyAlignment="true">
      <alignment horizontal="right" vertical="top" wrapText="true"/>
    </xf>
    <xf numFmtId="0" fontId="176" fillId="3" borderId="10" xfId="21220" applyFont="true" applyAlignment="true">
      <alignment horizontal="right" vertical="top" wrapText="true"/>
    </xf>
    <xf numFmtId="0" fontId="150" fillId="26" borderId="10" xfId="21260" applyFont="true" applyFill="true" applyAlignment="true">
      <alignment horizontal="right" vertical="top" wrapText="true"/>
    </xf>
    <xf numFmtId="0" fontId="150" fillId="26" borderId="10" xfId="21292" applyFont="true" applyFill="true" applyAlignment="true">
      <alignment horizontal="right" vertical="top" wrapText="true"/>
    </xf>
    <xf numFmtId="0" fontId="150" fillId="3" borderId="10" xfId="21232" applyFont="true" applyAlignment="true">
      <alignment horizontal="right" vertical="top" wrapText="true"/>
    </xf>
    <xf numFmtId="0" fontId="150" fillId="26" borderId="10" xfId="21259" applyFont="true" applyFill="true" applyAlignment="true">
      <alignment horizontal="right" vertical="top" wrapText="true"/>
    </xf>
    <xf numFmtId="0" fontId="150" fillId="26" borderId="10" xfId="21291" applyFont="true" applyFill="true" applyAlignment="true">
      <alignment horizontal="right" vertical="top" wrapText="true"/>
    </xf>
    <xf numFmtId="0" fontId="150" fillId="26" borderId="10" xfId="21227" applyFont="true" applyFill="true" applyAlignment="true">
      <alignment horizontal="right" vertical="top" wrapText="true"/>
    </xf>
    <xf numFmtId="0" fontId="150" fillId="26" borderId="10" xfId="21228" applyFont="true" applyFill="true" applyAlignment="true">
      <alignment horizontal="right" vertical="top" wrapText="true"/>
    </xf>
    <xf numFmtId="0" fontId="150" fillId="26" borderId="10" xfId="21258" applyFont="true" applyFill="true" applyAlignment="true">
      <alignment horizontal="right" vertical="top" wrapText="true"/>
    </xf>
    <xf numFmtId="0" fontId="150" fillId="26" borderId="10" xfId="21290" applyFont="true" applyFill="true" applyAlignment="true">
      <alignment horizontal="right" vertical="top" wrapText="true"/>
    </xf>
    <xf numFmtId="0" fontId="150" fillId="26" borderId="10" xfId="21226" applyFont="true" applyFill="true" applyAlignment="true">
      <alignment horizontal="right" vertical="top" wrapText="true"/>
    </xf>
    <xf numFmtId="0" fontId="150" fillId="3" borderId="10" xfId="21253" applyFont="true" applyAlignment="true">
      <alignment horizontal="right" vertical="top" wrapText="true"/>
    </xf>
    <xf numFmtId="0" fontId="150" fillId="3" borderId="10" xfId="21271" applyFont="true" applyAlignment="true">
      <alignment horizontal="right" vertical="top" wrapText="true"/>
    </xf>
    <xf numFmtId="0" fontId="150" fillId="3" borderId="52" xfId="21269" applyFont="true" applyBorder="true" applyAlignment="true">
      <alignment horizontal="right" vertical="top" wrapText="true"/>
    </xf>
    <xf numFmtId="0" fontId="150" fillId="3" borderId="53" xfId="21270" applyFont="true" applyBorder="true" applyAlignment="true">
      <alignment horizontal="right" vertical="top" wrapText="true"/>
    </xf>
    <xf numFmtId="0" fontId="150" fillId="3" borderId="10" xfId="21285" applyFont="true" applyAlignment="true">
      <alignment horizontal="right" vertical="top" wrapText="true"/>
    </xf>
    <xf numFmtId="0" fontId="150" fillId="3" borderId="10" xfId="21302" applyFont="true" applyAlignment="true">
      <alignment horizontal="right" vertical="top" wrapText="true"/>
    </xf>
    <xf numFmtId="0" fontId="150" fillId="3" borderId="52" xfId="21300" applyFont="true" applyBorder="true" applyAlignment="true">
      <alignment horizontal="right" vertical="top" wrapText="true"/>
    </xf>
    <xf numFmtId="0" fontId="150" fillId="3" borderId="53" xfId="21301" applyFont="true" applyBorder="true" applyAlignment="true">
      <alignment horizontal="right" vertical="top" wrapText="true"/>
    </xf>
    <xf numFmtId="0" fontId="150" fillId="3" borderId="10" xfId="21221" applyFont="true" applyAlignment="true">
      <alignment horizontal="right" vertical="top" wrapText="true"/>
    </xf>
    <xf numFmtId="0" fontId="150" fillId="3" borderId="10" xfId="21239" applyFont="true" applyAlignment="true">
      <alignment horizontal="right" vertical="top" wrapText="true"/>
    </xf>
    <xf numFmtId="0" fontId="150" fillId="3" borderId="52" xfId="21237" applyFont="true" applyBorder="true" applyAlignment="true">
      <alignment horizontal="right" vertical="top" wrapText="true"/>
    </xf>
    <xf numFmtId="0" fontId="150" fillId="3" borderId="53" xfId="21238" applyFont="true" applyBorder="true" applyAlignment="true">
      <alignment horizontal="right" vertical="top" wrapText="true"/>
    </xf>
    <xf numFmtId="0" fontId="150" fillId="3" borderId="1" xfId="45067" applyFont="true" applyBorder="true" applyAlignment="true">
      <alignment horizontal="center" vertical="center" wrapText="true"/>
    </xf>
    <xf numFmtId="0" fontId="150" fillId="3" borderId="82" xfId="45066" applyFont="true" applyBorder="true" applyAlignment="true">
      <alignment horizontal="center" vertical="center" wrapText="true"/>
    </xf>
    <xf numFmtId="0" fontId="150" fillId="3" borderId="83" xfId="45067" applyFont="true" applyBorder="true" applyAlignment="true">
      <alignment horizontal="center" vertical="center" wrapText="true"/>
    </xf>
    <xf numFmtId="0" fontId="150" fillId="26" borderId="102" xfId="45075" applyFont="true" applyFill="true" applyBorder="true" applyAlignment="true">
      <alignment horizontal="left" vertical="center" wrapText="true"/>
    </xf>
    <xf numFmtId="0" fontId="150" fillId="26" borderId="100" xfId="45081" applyFont="true" applyFill="true" applyBorder="true" applyAlignment="true">
      <alignment horizontal="left" vertical="center" wrapText="true"/>
    </xf>
    <xf numFmtId="0" fontId="150" fillId="26" borderId="105" xfId="45087" applyFont="true" applyFill="true" applyBorder="true" applyAlignment="true">
      <alignment horizontal="left" vertical="center" wrapText="true"/>
    </xf>
    <xf numFmtId="0" fontId="69" fillId="15" borderId="10" xfId="19344" applyFont="true" applyFill="true"/>
    <xf numFmtId="0" fontId="69" fillId="3" borderId="10" xfId="19344" applyFont="true"/>
    <xf numFmtId="0" fontId="176" fillId="3" borderId="10" xfId="21220" applyFont="true" applyAlignment="true">
      <alignment horizontal="center" vertical="center" wrapText="true"/>
    </xf>
    <xf numFmtId="0" fontId="23" fillId="3" borderId="10" xfId="19344" applyAlignment="true">
      <alignment wrapText="true"/>
    </xf>
    <xf numFmtId="0" fontId="176" fillId="3" borderId="10" xfId="21252" applyFont="true" applyAlignment="true">
      <alignment horizontal="center" vertical="center" wrapText="true"/>
    </xf>
    <xf numFmtId="0" fontId="176" fillId="3" borderId="10" xfId="21284" applyFont="true" applyAlignment="true">
      <alignment horizontal="center" vertical="center" wrapText="true"/>
    </xf>
    <xf numFmtId="0" fontId="23" fillId="15" borderId="10" xfId="19344" applyFill="true" applyAlignment="true">
      <alignment wrapText="true"/>
    </xf>
    <xf numFmtId="0" fontId="23" fillId="15" borderId="10" xfId="19344" applyFill="true" applyAlignment="true">
      <alignment vertical="top" wrapText="true"/>
    </xf>
    <xf numFmtId="0" fontId="150" fillId="26" borderId="100" xfId="45039" applyFont="true" applyFill="true" applyBorder="true" applyAlignment="true">
      <alignment horizontal="left" vertical="center" wrapText="true"/>
    </xf>
    <xf numFmtId="0" fontId="150" fillId="15" borderId="100" xfId="45039" applyFont="true" applyFill="true" applyBorder="true" applyAlignment="true">
      <alignment horizontal="left" vertical="center" wrapText="true"/>
    </xf>
    <xf numFmtId="0" fontId="150" fillId="15" borderId="100" xfId="45045" applyFont="true" applyFill="true" applyBorder="true" applyAlignment="true">
      <alignment horizontal="left" vertical="center" wrapText="true"/>
    </xf>
    <xf numFmtId="0" fontId="162" fillId="27" borderId="1" xfId="19344" applyFont="true" applyFill="true" applyBorder="true" applyAlignment="true"/>
    <xf numFmtId="0" fontId="135" fillId="3" borderId="2" xfId="19344" applyFont="true" applyBorder="true" applyAlignment="true"/>
    <xf numFmtId="0" fontId="150" fillId="3" borderId="1" xfId="40261" applyFont="true" applyBorder="true" applyAlignment="true">
      <alignment horizontal="center" vertical="center"/>
    </xf>
    <xf numFmtId="0" fontId="150" fillId="3" borderId="82" xfId="40262" applyFont="true" applyBorder="true" applyAlignment="true">
      <alignment horizontal="center" vertical="center"/>
    </xf>
    <xf numFmtId="0" fontId="150" fillId="3" borderId="89" xfId="40263" applyFont="true" applyBorder="true" applyAlignment="true">
      <alignment horizontal="center" vertical="center"/>
    </xf>
    <xf numFmtId="0" fontId="150" fillId="3" borderId="10" xfId="45067" applyFont="true" applyBorder="true" applyAlignment="true">
      <alignment horizontal="center" vertical="center" wrapText="true"/>
    </xf>
    <xf numFmtId="0" fontId="150" fillId="3" borderId="52" xfId="45066" applyFont="true" applyBorder="true" applyAlignment="true">
      <alignment horizontal="center" vertical="center" wrapText="true"/>
    </xf>
    <xf numFmtId="0" fontId="150" fillId="3" borderId="53" xfId="45067" applyFont="true" applyBorder="true" applyAlignment="true">
      <alignment horizontal="center" vertical="center" wrapText="true"/>
    </xf>
    <xf numFmtId="0" fontId="176" fillId="3" borderId="10" xfId="45105" applyFont="true" applyAlignment="true">
      <alignment horizontal="center" vertical="center" wrapText="true"/>
    </xf>
    <xf numFmtId="0" fontId="176" fillId="3" borderId="10" xfId="45106" applyFont="true" applyAlignment="true">
      <alignment horizontal="center" vertical="center" wrapText="true"/>
    </xf>
    <xf numFmtId="0" fontId="176" fillId="3" borderId="10" xfId="45107" applyFont="true" applyAlignment="true">
      <alignment horizontal="center" vertical="center" wrapText="true"/>
    </xf>
    <xf numFmtId="0" fontId="177" fillId="3" borderId="57" xfId="45108" applyFont="true" applyBorder="true" applyAlignment="true">
      <alignment horizontal="left" wrapText="true"/>
    </xf>
    <xf numFmtId="0" fontId="177" fillId="3" borderId="57" xfId="45109" applyFont="true" applyBorder="true" applyAlignment="true">
      <alignment horizontal="left" wrapText="true"/>
    </xf>
    <xf numFmtId="0" fontId="150" fillId="26" borderId="59" xfId="45114" applyFont="true" applyFill="true" applyBorder="true" applyAlignment="true">
      <alignment horizontal="left" vertical="top" wrapText="true"/>
    </xf>
    <xf numFmtId="0" fontId="150" fillId="26" borderId="60" xfId="45117" applyFont="true" applyFill="true" applyBorder="true" applyAlignment="true">
      <alignment horizontal="left" vertical="top" wrapText="true"/>
    </xf>
    <xf numFmtId="0" fontId="149" fillId="3" borderId="10" xfId="45120" applyFont="true" applyAlignment="true">
      <alignment horizontal="left" vertical="top" wrapText="true"/>
    </xf>
    <xf numFmtId="0" fontId="149" fillId="3" borderId="10" xfId="45121" applyFont="true" applyAlignment="true">
      <alignment horizontal="left" vertical="top" wrapText="true"/>
    </xf>
    <xf numFmtId="0" fontId="149" fillId="3" borderId="10" xfId="45122" applyFont="true" applyAlignment="true">
      <alignment horizontal="left" vertical="top" wrapText="true"/>
    </xf>
    <xf numFmtId="0" fontId="69" fillId="15" borderId="10" xfId="19344" applyFont="true" applyFill="true" applyAlignment="true"/>
    <xf numFmtId="0" fontId="69" fillId="3" borderId="10" xfId="19344" applyFont="true" applyAlignment="true"/>
    <xf numFmtId="0" fontId="150" fillId="26" borderId="100" xfId="40235" applyFont="true" applyFill="true" applyBorder="true" applyAlignment="true">
      <alignment horizontal="left" vertical="center" wrapText="true"/>
    </xf>
    <xf numFmtId="0" fontId="150" fillId="3" borderId="10" xfId="45007" applyFont="true" applyBorder="true" applyAlignment="true">
      <alignment horizontal="center" vertical="center" wrapText="true"/>
    </xf>
    <xf numFmtId="0" fontId="150" fillId="3" borderId="52" xfId="45006" applyFont="true" applyBorder="true" applyAlignment="true">
      <alignment horizontal="center" vertical="center" wrapText="true"/>
    </xf>
    <xf numFmtId="0" fontId="150" fillId="3" borderId="53" xfId="45007" applyFont="true" applyBorder="true" applyAlignment="true">
      <alignment horizontal="center" vertical="center" wrapText="true"/>
    </xf>
    <xf numFmtId="0" fontId="150" fillId="3" borderId="1" xfId="45007" applyFont="true" applyBorder="true" applyAlignment="true">
      <alignment horizontal="center" vertical="center" wrapText="true"/>
    </xf>
    <xf numFmtId="0" fontId="150" fillId="3" borderId="82" xfId="45006" applyFont="true" applyBorder="true" applyAlignment="true">
      <alignment horizontal="center" vertical="center" wrapText="true"/>
    </xf>
    <xf numFmtId="0" fontId="150" fillId="3" borderId="83" xfId="45007" applyFont="true" applyBorder="true" applyAlignment="true">
      <alignment horizontal="center" vertical="center" wrapText="true"/>
    </xf>
    <xf numFmtId="0" fontId="150" fillId="26" borderId="102" xfId="44985" applyFont="true" applyFill="true" applyBorder="true" applyAlignment="true">
      <alignment horizontal="left" vertical="center" wrapText="true"/>
    </xf>
    <xf numFmtId="0" fontId="150" fillId="26" borderId="100" xfId="44991" applyFont="true" applyFill="true" applyBorder="true" applyAlignment="true">
      <alignment horizontal="left" vertical="center" wrapText="true"/>
    </xf>
    <xf numFmtId="0" fontId="150" fillId="26" borderId="102" xfId="45015" applyFont="true" applyFill="true" applyBorder="true" applyAlignment="true">
      <alignment horizontal="left" vertical="center" wrapText="true"/>
    </xf>
    <xf numFmtId="0" fontId="150" fillId="26" borderId="100" xfId="45018" applyFont="true" applyFill="true" applyBorder="true" applyAlignment="true">
      <alignment horizontal="left" vertical="center" wrapText="true"/>
    </xf>
    <xf numFmtId="0" fontId="150" fillId="26" borderId="105" xfId="45021" applyFont="true" applyFill="true" applyBorder="true" applyAlignment="true">
      <alignment horizontal="left" vertical="center" wrapText="true"/>
    </xf>
    <xf numFmtId="170" fontId="155" fillId="2" borderId="103" xfId="19344" applyNumberFormat="true" applyFont="true" applyFill="true" applyBorder="true" applyAlignment="true">
      <alignment vertical="center" wrapText="true"/>
    </xf>
    <xf numFmtId="0" fontId="156" fillId="2" borderId="10" xfId="19344" applyFont="true" applyFill="true" applyAlignment="true">
      <alignment vertical="center" wrapText="true"/>
    </xf>
    <xf numFmtId="0" fontId="156" fillId="2" borderId="8" xfId="19344" applyFont="true" applyFill="true" applyBorder="true" applyAlignment="true">
      <alignment vertical="center" wrapText="true"/>
    </xf>
    <xf numFmtId="0" fontId="150" fillId="3" borderId="3" xfId="40201" applyFont="true" applyBorder="true" applyAlignment="true">
      <alignment horizontal="center" vertical="center"/>
    </xf>
    <xf numFmtId="0" fontId="150" fillId="3" borderId="52" xfId="40202" applyFont="true" applyBorder="true" applyAlignment="true">
      <alignment horizontal="center" vertical="center"/>
    </xf>
    <xf numFmtId="0" fontId="150" fillId="3" borderId="96" xfId="40203" applyFont="true" applyBorder="true" applyAlignment="true">
      <alignment horizontal="center" vertical="center"/>
    </xf>
    <xf numFmtId="0" fontId="150" fillId="3" borderId="1" xfId="40141" applyFont="true" applyBorder="true" applyAlignment="true">
      <alignment horizontal="center" vertical="center"/>
    </xf>
    <xf numFmtId="0" fontId="150" fillId="3" borderId="82" xfId="40142" applyFont="true" applyBorder="true" applyAlignment="true">
      <alignment horizontal="center" vertical="center"/>
    </xf>
    <xf numFmtId="0" fontId="150" fillId="3" borderId="89" xfId="40143" applyFont="true" applyBorder="true" applyAlignment="true">
      <alignment horizontal="center" vertical="center"/>
    </xf>
    <xf numFmtId="0" fontId="150" fillId="3" borderId="10" xfId="45028" applyFont="true" applyBorder="true" applyAlignment="true">
      <alignment horizontal="center" vertical="center" wrapText="true"/>
    </xf>
    <xf numFmtId="0" fontId="150" fillId="3" borderId="52" xfId="45027" applyFont="true" applyBorder="true" applyAlignment="true">
      <alignment horizontal="center" vertical="center" wrapText="true"/>
    </xf>
    <xf numFmtId="0" fontId="150" fillId="3" borderId="53" xfId="45028" applyFont="true" applyBorder="true" applyAlignment="true">
      <alignment horizontal="center" vertical="center" wrapText="true"/>
    </xf>
    <xf numFmtId="0" fontId="150" fillId="3" borderId="3" xfId="45028" applyFont="true" applyBorder="true" applyAlignment="true">
      <alignment horizontal="center" vertical="center" wrapText="true"/>
    </xf>
    <xf numFmtId="0" fontId="150" fillId="26" borderId="102" xfId="45036" applyFont="true" applyFill="true" applyBorder="true" applyAlignment="true">
      <alignment horizontal="left" vertical="center" wrapText="true"/>
    </xf>
    <xf numFmtId="0" fontId="150" fillId="26" borderId="100" xfId="40055" applyFont="true" applyFill="true" applyBorder="true" applyAlignment="true">
      <alignment horizontal="left" vertical="center" wrapText="true"/>
    </xf>
    <xf numFmtId="0" fontId="150" fillId="3" borderId="3" xfId="40081" applyFont="true" applyBorder="true" applyAlignment="true">
      <alignment horizontal="center" vertical="center"/>
    </xf>
    <xf numFmtId="0" fontId="150" fillId="3" borderId="52" xfId="40082" applyFont="true" applyBorder="true" applyAlignment="true">
      <alignment horizontal="center" vertical="center"/>
    </xf>
    <xf numFmtId="0" fontId="150" fillId="3" borderId="96" xfId="40083" applyFont="true" applyBorder="true" applyAlignment="true">
      <alignment horizontal="center" vertical="center"/>
    </xf>
    <xf numFmtId="0" fontId="150" fillId="3" borderId="10" xfId="44977" applyFont="true" applyBorder="true" applyAlignment="true">
      <alignment horizontal="center" vertical="center" wrapText="true"/>
    </xf>
    <xf numFmtId="0" fontId="150" fillId="3" borderId="52" xfId="44976" applyFont="true" applyBorder="true" applyAlignment="true">
      <alignment horizontal="center" vertical="center" wrapText="true"/>
    </xf>
    <xf numFmtId="0" fontId="150" fillId="3" borderId="53" xfId="44977" applyFont="true" applyBorder="true" applyAlignment="true">
      <alignment horizontal="center" vertical="center" wrapText="true"/>
    </xf>
    <xf numFmtId="0" fontId="150" fillId="3" borderId="3" xfId="44977" applyFont="true" applyBorder="true" applyAlignment="true">
      <alignment horizontal="center" vertical="center" wrapText="true"/>
    </xf>
    <xf numFmtId="0" fontId="150" fillId="26" borderId="102" xfId="44966" applyFont="true" applyFill="true" applyBorder="true" applyAlignment="true">
      <alignment horizontal="left" vertical="center" wrapText="true"/>
    </xf>
    <xf numFmtId="0" fontId="150" fillId="26" borderId="100" xfId="44966" applyFont="true" applyFill="true" applyBorder="true" applyAlignment="true">
      <alignment horizontal="left" vertical="center" wrapText="true"/>
    </xf>
    <xf numFmtId="0" fontId="150" fillId="3" borderId="10" xfId="44931" applyFont="true" applyBorder="true" applyAlignment="true">
      <alignment horizontal="center" vertical="center" wrapText="true"/>
    </xf>
    <xf numFmtId="0" fontId="150" fillId="3" borderId="52" xfId="44930" applyFont="true" applyBorder="true" applyAlignment="true">
      <alignment horizontal="center" vertical="center" wrapText="true"/>
    </xf>
    <xf numFmtId="0" fontId="150" fillId="3" borderId="53" xfId="44931" applyFont="true" applyBorder="true" applyAlignment="true">
      <alignment horizontal="center" vertical="center" wrapText="true"/>
    </xf>
    <xf numFmtId="0" fontId="150" fillId="26" borderId="58" xfId="40049" applyFont="true" applyFill="true" applyBorder="true" applyAlignment="true">
      <alignment horizontal="left" vertical="center" wrapText="true"/>
    </xf>
    <xf numFmtId="0" fontId="150" fillId="26" borderId="59" xfId="40061" applyFont="true" applyFill="true" applyBorder="true" applyAlignment="true">
      <alignment horizontal="left" vertical="center" wrapText="true"/>
    </xf>
    <xf numFmtId="0" fontId="150" fillId="3" borderId="3" xfId="40021" applyFont="true" applyBorder="true" applyAlignment="true">
      <alignment horizontal="center" vertical="center"/>
    </xf>
    <xf numFmtId="0" fontId="150" fillId="3" borderId="52" xfId="40022" applyFont="true" applyBorder="true" applyAlignment="true">
      <alignment horizontal="center" vertical="center"/>
    </xf>
    <xf numFmtId="0" fontId="150" fillId="3" borderId="96" xfId="40023" applyFont="true" applyBorder="true" applyAlignment="true">
      <alignment horizontal="center" vertical="center"/>
    </xf>
    <xf numFmtId="0" fontId="150" fillId="3" borderId="10" xfId="44952" applyFont="true" applyBorder="true" applyAlignment="true">
      <alignment horizontal="center" vertical="center" wrapText="true"/>
    </xf>
    <xf numFmtId="0" fontId="150" fillId="3" borderId="52" xfId="44951" applyFont="true" applyBorder="true" applyAlignment="true">
      <alignment horizontal="center" vertical="center" wrapText="true"/>
    </xf>
    <xf numFmtId="0" fontId="150" fillId="3" borderId="53" xfId="44952" applyFont="true" applyBorder="true" applyAlignment="true">
      <alignment horizontal="center" vertical="center" wrapText="true"/>
    </xf>
    <xf numFmtId="0" fontId="150" fillId="3" borderId="3" xfId="44952" applyFont="true" applyBorder="true" applyAlignment="true">
      <alignment horizontal="center" vertical="center" wrapText="true"/>
    </xf>
    <xf numFmtId="0" fontId="150" fillId="3" borderId="1" xfId="44931" applyFont="true" applyBorder="true" applyAlignment="true">
      <alignment horizontal="center" vertical="center" wrapText="true"/>
    </xf>
    <xf numFmtId="0" fontId="150" fillId="3" borderId="82" xfId="44930" applyFont="true" applyBorder="true" applyAlignment="true">
      <alignment horizontal="center" vertical="center" wrapText="true"/>
    </xf>
    <xf numFmtId="0" fontId="150" fillId="3" borderId="83" xfId="44931" applyFont="true" applyBorder="true" applyAlignment="true">
      <alignment horizontal="center" vertical="center" wrapText="true"/>
    </xf>
    <xf numFmtId="0" fontId="150" fillId="26" borderId="102" xfId="44939" applyFont="true" applyFill="true" applyBorder="true" applyAlignment="true">
      <alignment horizontal="left" vertical="center" wrapText="true"/>
    </xf>
    <xf numFmtId="0" fontId="150" fillId="26" borderId="100" xfId="44942" applyFont="true" applyFill="true" applyBorder="true" applyAlignment="true">
      <alignment horizontal="left" vertical="center" wrapText="true"/>
    </xf>
    <xf numFmtId="0" fontId="150" fillId="26" borderId="105" xfId="44945" applyFont="true" applyFill="true" applyBorder="true" applyAlignment="true">
      <alignment horizontal="left" vertical="center" wrapText="true"/>
    </xf>
    <xf numFmtId="0" fontId="150" fillId="26" borderId="59" xfId="40241" applyFont="true" applyFill="true" applyBorder="true" applyAlignment="true">
      <alignment horizontal="left" vertical="center" wrapText="true"/>
    </xf>
    <xf numFmtId="0" fontId="150" fillId="26" borderId="100" xfId="40247" applyFont="true" applyFill="true" applyBorder="true" applyAlignment="true">
      <alignment horizontal="left" vertical="center" wrapText="true"/>
    </xf>
    <xf numFmtId="0" fontId="150" fillId="26" borderId="59" xfId="40253" applyFont="true" applyFill="true" applyBorder="true" applyAlignment="true">
      <alignment horizontal="left" vertical="center" wrapText="true"/>
    </xf>
    <xf numFmtId="0" fontId="150" fillId="3" borderId="1" xfId="39967" applyFont="true" applyBorder="true" applyAlignment="true">
      <alignment horizontal="center" vertical="center" wrapText="true"/>
    </xf>
    <xf numFmtId="0" fontId="150" fillId="3" borderId="82" xfId="39968" applyFont="true" applyBorder="true" applyAlignment="true">
      <alignment horizontal="center" vertical="center" wrapText="true"/>
    </xf>
    <xf numFmtId="0" fontId="150" fillId="3" borderId="89" xfId="39969" applyFont="true" applyBorder="true" applyAlignment="true">
      <alignment horizontal="center" vertical="center" wrapText="true"/>
    </xf>
    <xf numFmtId="0" fontId="150" fillId="3" borderId="1" xfId="39969" applyFont="true" applyBorder="true" applyAlignment="true">
      <alignment horizontal="center" vertical="center" wrapText="true"/>
    </xf>
    <xf numFmtId="0" fontId="150" fillId="3" borderId="1" xfId="40147" applyFont="true" applyBorder="true" applyAlignment="true">
      <alignment horizontal="center" vertical="center" wrapText="true"/>
    </xf>
    <xf numFmtId="0" fontId="150" fillId="3" borderId="82" xfId="40148" applyFont="true" applyBorder="true" applyAlignment="true">
      <alignment horizontal="center" vertical="center" wrapText="true"/>
    </xf>
    <xf numFmtId="0" fontId="150" fillId="3" borderId="89" xfId="40149" applyFont="true" applyBorder="true" applyAlignment="true">
      <alignment horizontal="center" vertical="center" wrapText="true"/>
    </xf>
    <xf numFmtId="0" fontId="150" fillId="3" borderId="1" xfId="40149" applyFont="true" applyBorder="true" applyAlignment="true">
      <alignment horizontal="center" vertical="center" wrapText="true"/>
    </xf>
    <xf numFmtId="0" fontId="150" fillId="26" borderId="105" xfId="40067" applyFont="true" applyFill="true" applyBorder="true" applyAlignment="true">
      <alignment horizontal="left" vertical="center" wrapText="true"/>
    </xf>
    <xf numFmtId="0" fontId="150" fillId="26" borderId="60" xfId="40073" applyFont="true" applyFill="true" applyBorder="true" applyAlignment="true">
      <alignment horizontal="left" vertical="center" wrapText="true"/>
    </xf>
    <xf numFmtId="0" fontId="150" fillId="3" borderId="1" xfId="39961" applyFont="true" applyBorder="true" applyAlignment="true">
      <alignment horizontal="center" vertical="center"/>
    </xf>
    <xf numFmtId="0" fontId="150" fillId="3" borderId="82" xfId="39962" applyFont="true" applyBorder="true" applyAlignment="true">
      <alignment horizontal="center" vertical="center"/>
    </xf>
    <xf numFmtId="0" fontId="150" fillId="3" borderId="89" xfId="39963" applyFont="true" applyBorder="true" applyAlignment="true">
      <alignment horizontal="center" vertical="center"/>
    </xf>
    <xf numFmtId="0" fontId="150" fillId="3" borderId="83" xfId="39969" applyFont="true" applyBorder="true" applyAlignment="true">
      <alignment horizontal="center" vertical="center" wrapText="true"/>
    </xf>
    <xf numFmtId="0" fontId="150" fillId="26" borderId="58" xfId="39989" applyFont="true" applyFill="true" applyBorder="true" applyAlignment="true">
      <alignment horizontal="left" vertical="center" wrapText="true"/>
    </xf>
    <xf numFmtId="0" fontId="150" fillId="26" borderId="59" xfId="40001" applyFont="true" applyFill="true" applyBorder="true" applyAlignment="true">
      <alignment horizontal="left" vertical="center" wrapText="true"/>
    </xf>
    <xf numFmtId="0" fontId="150" fillId="26" borderId="60" xfId="40013" applyFont="true" applyFill="true" applyBorder="true" applyAlignment="true">
      <alignment horizontal="left" vertical="center" wrapText="true"/>
    </xf>
    <xf numFmtId="0" fontId="150" fillId="3" borderId="1" xfId="40027" applyFont="true" applyBorder="true" applyAlignment="true">
      <alignment horizontal="center" vertical="center" wrapText="true"/>
    </xf>
    <xf numFmtId="0" fontId="150" fillId="3" borderId="82" xfId="40028" applyFont="true" applyBorder="true" applyAlignment="true">
      <alignment horizontal="center" vertical="center" wrapText="true"/>
    </xf>
    <xf numFmtId="0" fontId="150" fillId="3" borderId="89" xfId="40029" applyFont="true" applyBorder="true" applyAlignment="true">
      <alignment horizontal="center" vertical="center" wrapText="true"/>
    </xf>
    <xf numFmtId="0" fontId="150" fillId="3" borderId="1" xfId="40029" applyFont="true" applyBorder="true" applyAlignment="true">
      <alignment horizontal="center" vertical="center" wrapText="true"/>
    </xf>
    <xf numFmtId="0" fontId="150" fillId="3" borderId="83" xfId="40029" applyFont="true" applyBorder="true" applyAlignment="true">
      <alignment horizontal="center" vertical="center" wrapText="true"/>
    </xf>
    <xf numFmtId="0" fontId="150" fillId="3" borderId="3" xfId="40087" applyFont="true" applyBorder="true" applyAlignment="true">
      <alignment horizontal="center" vertical="center" wrapText="true"/>
    </xf>
    <xf numFmtId="0" fontId="150" fillId="3" borderId="52" xfId="40088" applyFont="true" applyBorder="true" applyAlignment="true">
      <alignment horizontal="center" vertical="center" wrapText="true"/>
    </xf>
    <xf numFmtId="0" fontId="150" fillId="3" borderId="96" xfId="40089" applyFont="true" applyBorder="true" applyAlignment="true">
      <alignment horizontal="center" vertical="center" wrapText="true"/>
    </xf>
    <xf numFmtId="0" fontId="150" fillId="3" borderId="3" xfId="40089" applyFont="true" applyBorder="true" applyAlignment="true">
      <alignment horizontal="center" vertical="center" wrapText="true"/>
    </xf>
    <xf numFmtId="0" fontId="150" fillId="3" borderId="53" xfId="40089" applyFont="true" applyBorder="true" applyAlignment="true">
      <alignment horizontal="center" vertical="center" wrapText="true"/>
    </xf>
    <xf numFmtId="0" fontId="150" fillId="3" borderId="83" xfId="40149" applyFont="true" applyBorder="true" applyAlignment="true">
      <alignment horizontal="center" vertical="center" wrapText="true"/>
    </xf>
    <xf numFmtId="0" fontId="150" fillId="26" borderId="58" xfId="40169" applyFont="true" applyFill="true" applyBorder="true" applyAlignment="true">
      <alignment horizontal="left" vertical="center" wrapText="true"/>
    </xf>
    <xf numFmtId="0" fontId="150" fillId="26" borderId="59" xfId="40181" applyFont="true" applyFill="true" applyBorder="true" applyAlignment="true">
      <alignment horizontal="left" vertical="center" wrapText="true"/>
    </xf>
    <xf numFmtId="0" fontId="150" fillId="26" borderId="60" xfId="40193" applyFont="true" applyFill="true" applyBorder="true" applyAlignment="true">
      <alignment horizontal="left" vertical="center" wrapText="true"/>
    </xf>
    <xf numFmtId="0" fontId="150" fillId="3" borderId="1" xfId="40207" applyFont="true" applyBorder="true" applyAlignment="true">
      <alignment horizontal="center" vertical="center" wrapText="true"/>
    </xf>
    <xf numFmtId="0" fontId="150" fillId="3" borderId="82" xfId="40208" applyFont="true" applyBorder="true" applyAlignment="true">
      <alignment horizontal="center" vertical="center" wrapText="true"/>
    </xf>
    <xf numFmtId="0" fontId="150" fillId="3" borderId="89" xfId="40209" applyFont="true" applyBorder="true" applyAlignment="true">
      <alignment horizontal="center" vertical="center" wrapText="true"/>
    </xf>
    <xf numFmtId="0" fontId="150" fillId="3" borderId="1" xfId="40209" applyFont="true" applyBorder="true" applyAlignment="true">
      <alignment horizontal="center" vertical="center" wrapText="true"/>
    </xf>
    <xf numFmtId="0" fontId="150" fillId="3" borderId="83" xfId="40209" applyFont="true" applyBorder="true" applyAlignment="true">
      <alignment horizontal="center" vertical="center" wrapText="true"/>
    </xf>
    <xf numFmtId="0" fontId="150" fillId="26" borderId="58" xfId="40229" applyFont="true" applyFill="true" applyBorder="true" applyAlignment="true">
      <alignment horizontal="left" vertical="center" wrapText="true"/>
    </xf>
    <xf numFmtId="0" fontId="150" fillId="3" borderId="1" xfId="40267" applyFont="true" applyBorder="true" applyAlignment="true">
      <alignment horizontal="center" vertical="center" wrapText="true"/>
    </xf>
    <xf numFmtId="0" fontId="150" fillId="3" borderId="82" xfId="40268" applyFont="true" applyBorder="true" applyAlignment="true">
      <alignment horizontal="center" vertical="center" wrapText="true"/>
    </xf>
    <xf numFmtId="0" fontId="150" fillId="3" borderId="89" xfId="40269" applyFont="true" applyBorder="true" applyAlignment="true">
      <alignment horizontal="center" vertical="center" wrapText="true"/>
    </xf>
    <xf numFmtId="0" fontId="150" fillId="3" borderId="1" xfId="40269" applyFont="true" applyBorder="true" applyAlignment="true">
      <alignment horizontal="center" vertical="center" wrapText="true"/>
    </xf>
    <xf numFmtId="0" fontId="150" fillId="3" borderId="83" xfId="40269" applyFont="true" applyBorder="true" applyAlignment="true">
      <alignment horizontal="center" vertical="center" wrapText="true"/>
    </xf>
    <xf numFmtId="0" fontId="150" fillId="3" borderId="1" xfId="40397" applyFont="true" applyBorder="true" applyAlignment="true">
      <alignment horizontal="center" vertical="center" wrapText="true"/>
    </xf>
    <xf numFmtId="0" fontId="150" fillId="3" borderId="82" xfId="40396" applyFont="true" applyBorder="true" applyAlignment="true">
      <alignment horizontal="center" vertical="center" wrapText="true"/>
    </xf>
    <xf numFmtId="0" fontId="150" fillId="3" borderId="89" xfId="40397" applyFont="true" applyBorder="true" applyAlignment="true">
      <alignment horizontal="center" vertical="center" wrapText="true"/>
    </xf>
    <xf numFmtId="0" fontId="150" fillId="3" borderId="83" xfId="40397" applyFont="true" applyBorder="true" applyAlignment="true">
      <alignment horizontal="center" vertical="center" wrapText="true"/>
    </xf>
    <xf numFmtId="0" fontId="173" fillId="26" borderId="58" xfId="40417" applyFont="true" applyFill="true" applyBorder="true" applyAlignment="true">
      <alignment horizontal="left" vertical="center" wrapText="true"/>
    </xf>
    <xf numFmtId="0" fontId="150" fillId="26" borderId="59" xfId="40429" applyFont="true" applyFill="true" applyBorder="true" applyAlignment="true">
      <alignment horizontal="left" vertical="center" wrapText="true"/>
    </xf>
    <xf numFmtId="0" fontId="173" fillId="26" borderId="59" xfId="40429" applyFont="true" applyFill="true" applyBorder="true" applyAlignment="true">
      <alignment horizontal="left" vertical="center" wrapText="true"/>
    </xf>
    <xf numFmtId="0" fontId="150" fillId="26" borderId="58" xfId="40289" applyFont="true" applyFill="true" applyBorder="true" applyAlignment="true">
      <alignment horizontal="left" vertical="center" wrapText="true"/>
    </xf>
    <xf numFmtId="0" fontId="150" fillId="26" borderId="59" xfId="40301" applyFont="true" applyFill="true" applyBorder="true" applyAlignment="true">
      <alignment horizontal="left" vertical="center" wrapText="true"/>
    </xf>
    <xf numFmtId="0" fontId="150" fillId="3" borderId="1" xfId="40327" applyFont="true" applyBorder="true" applyAlignment="true">
      <alignment horizontal="center" vertical="center" wrapText="true"/>
    </xf>
    <xf numFmtId="0" fontId="150" fillId="3" borderId="82" xfId="40328" applyFont="true" applyBorder="true" applyAlignment="true">
      <alignment horizontal="center" vertical="center" wrapText="true"/>
    </xf>
    <xf numFmtId="0" fontId="150" fillId="3" borderId="89" xfId="40329" applyFont="true" applyBorder="true" applyAlignment="true">
      <alignment horizontal="center" vertical="center" wrapText="true"/>
    </xf>
    <xf numFmtId="0" fontId="150" fillId="3" borderId="1" xfId="40329" applyFont="true" applyBorder="true" applyAlignment="true">
      <alignment horizontal="center" vertical="center" wrapText="true"/>
    </xf>
    <xf numFmtId="0" fontId="150" fillId="3" borderId="83" xfId="40329" applyFont="true" applyBorder="true" applyAlignment="true">
      <alignment horizontal="center" vertical="center" wrapText="true"/>
    </xf>
    <xf numFmtId="0" fontId="150" fillId="26" borderId="58" xfId="40531" applyFont="true" applyFill="true" applyBorder="true" applyAlignment="true">
      <alignment horizontal="left" vertical="center" wrapText="true"/>
    </xf>
    <xf numFmtId="0" fontId="150" fillId="26" borderId="59" xfId="40537" applyFont="true" applyFill="true" applyBorder="true" applyAlignment="true">
      <alignment horizontal="left" vertical="center" wrapText="true"/>
    </xf>
    <xf numFmtId="0" fontId="150" fillId="26" borderId="60" xfId="40441" applyFont="true" applyFill="true" applyBorder="true" applyAlignment="true">
      <alignment horizontal="left" vertical="center" wrapText="true"/>
    </xf>
    <xf numFmtId="0" fontId="150" fillId="26" borderId="58" xfId="45036" applyFont="true" applyFill="true" applyBorder="true" applyAlignment="true">
      <alignment horizontal="left" vertical="center" wrapText="true"/>
    </xf>
    <xf numFmtId="0" fontId="150" fillId="26" borderId="59" xfId="45039" applyFont="true" applyFill="true" applyBorder="true" applyAlignment="true">
      <alignment horizontal="left" vertical="center" wrapText="true"/>
    </xf>
    <xf numFmtId="0" fontId="150" fillId="26" borderId="60" xfId="45045" applyFont="true" applyFill="true" applyBorder="true" applyAlignment="true">
      <alignment horizontal="left" vertical="center" wrapText="true"/>
    </xf>
    <xf numFmtId="0" fontId="150" fillId="26" borderId="60" xfId="40543" applyFont="true" applyFill="true" applyBorder="true" applyAlignment="true">
      <alignment horizontal="left" vertical="center" wrapText="true"/>
    </xf>
    <xf numFmtId="0" fontId="150" fillId="3" borderId="1" xfId="40395" applyFont="true" applyBorder="true" applyAlignment="true">
      <alignment horizontal="center" vertical="center" wrapText="true"/>
    </xf>
    <xf numFmtId="0" fontId="150" fillId="3" borderId="10" xfId="20545" applyFont="true" applyAlignment="true">
      <alignment horizontal="right" vertical="top" wrapText="true"/>
    </xf>
    <xf numFmtId="0" fontId="150" fillId="26" borderId="10" xfId="20535" applyFont="true" applyFill="true" applyAlignment="true">
      <alignment horizontal="right" vertical="top" wrapText="true"/>
    </xf>
    <xf numFmtId="0" fontId="176" fillId="3" borderId="10" xfId="20475" applyFont="true" applyAlignment="true">
      <alignment horizontal="right" vertical="top" wrapText="true"/>
    </xf>
    <xf numFmtId="0" fontId="150" fillId="26" borderId="10" xfId="20499" applyFont="true" applyFill="true" applyAlignment="true">
      <alignment horizontal="right" vertical="top" wrapText="true"/>
    </xf>
    <xf numFmtId="0" fontId="150" fillId="3" borderId="10" xfId="20542" applyFont="true" applyAlignment="true">
      <alignment horizontal="right" vertical="top" wrapText="true"/>
    </xf>
    <xf numFmtId="0" fontId="150" fillId="26" borderId="10" xfId="20492" applyFont="true" applyFill="true" applyAlignment="true">
      <alignment horizontal="right" vertical="top" wrapText="true"/>
    </xf>
    <xf numFmtId="0" fontId="150" fillId="26" borderId="10" xfId="20524" applyFont="true" applyFill="true" applyAlignment="true">
      <alignment horizontal="right" vertical="top" wrapText="true"/>
    </xf>
    <xf numFmtId="0" fontId="176" fillId="3" borderId="10" xfId="20474" applyFont="true" applyAlignment="true">
      <alignment horizontal="right" vertical="top" wrapText="true"/>
    </xf>
    <xf numFmtId="0" fontId="150" fillId="26" borderId="10" xfId="20497" applyFont="true" applyFill="true" applyAlignment="true">
      <alignment horizontal="right" vertical="top" wrapText="true"/>
    </xf>
    <xf numFmtId="0" fontId="150" fillId="26" borderId="10" xfId="20490" applyFont="true" applyFill="true" applyAlignment="true">
      <alignment horizontal="right" vertical="top" wrapText="true"/>
    </xf>
    <xf numFmtId="0" fontId="150" fillId="3" borderId="10" xfId="20539" applyFont="true" applyAlignment="true">
      <alignment horizontal="right" vertical="top" wrapText="true"/>
    </xf>
    <xf numFmtId="0" fontId="150" fillId="26" borderId="10" xfId="20512" applyFont="true" applyFill="true" applyAlignment="true">
      <alignment horizontal="right" vertical="top" wrapText="true"/>
    </xf>
    <xf numFmtId="0" fontId="176" fillId="3" borderId="10" xfId="20473" applyFont="true" applyAlignment="true">
      <alignment horizontal="right" vertical="top" wrapText="true"/>
    </xf>
    <xf numFmtId="0" fontId="150" fillId="26" borderId="10" xfId="20494" applyFont="true" applyFill="true" applyAlignment="true">
      <alignment horizontal="right" vertical="top" wrapText="true"/>
    </xf>
    <xf numFmtId="0" fontId="150" fillId="26" borderId="10" xfId="20488" applyFont="true" applyFill="true" applyAlignment="true">
      <alignment horizontal="right" vertical="top" wrapText="true"/>
    </xf>
    <xf numFmtId="0" fontId="150" fillId="26" borderId="10" xfId="20486" applyFont="true" applyFill="true" applyAlignment="true">
      <alignment horizontal="right" vertical="top" wrapText="true"/>
    </xf>
    <xf numFmtId="0" fontId="150" fillId="26" borderId="10" xfId="20484" applyFont="true" applyFill="true" applyAlignment="true">
      <alignment horizontal="right" vertical="top" wrapText="true"/>
    </xf>
    <xf numFmtId="0" fontId="150" fillId="3" borderId="10" xfId="20528" applyFont="true" applyAlignment="true">
      <alignment horizontal="right" vertical="top" wrapText="true"/>
    </xf>
    <xf numFmtId="0" fontId="150" fillId="3" borderId="10" xfId="20529" applyFont="true" applyAlignment="true">
      <alignment horizontal="right" vertical="top" wrapText="true"/>
    </xf>
    <xf numFmtId="0" fontId="150" fillId="3" borderId="52" xfId="20530" applyFont="true" applyBorder="true" applyAlignment="true">
      <alignment horizontal="right" vertical="top" wrapText="true"/>
    </xf>
    <xf numFmtId="0" fontId="150" fillId="3" borderId="53" xfId="20531" applyFont="true" applyBorder="true" applyAlignment="true">
      <alignment horizontal="right" vertical="top" wrapText="true"/>
    </xf>
    <xf numFmtId="0" fontId="150" fillId="3" borderId="10" xfId="20517" applyFont="true" applyAlignment="true">
      <alignment horizontal="right" vertical="top" wrapText="true"/>
    </xf>
    <xf numFmtId="0" fontId="150" fillId="3" borderId="10" xfId="20518" applyFont="true" applyAlignment="true">
      <alignment horizontal="right" vertical="top" wrapText="true"/>
    </xf>
    <xf numFmtId="0" fontId="150" fillId="3" borderId="52" xfId="20519" applyFont="true" applyBorder="true" applyAlignment="true">
      <alignment horizontal="right" vertical="top" wrapText="true"/>
    </xf>
    <xf numFmtId="0" fontId="150" fillId="3" borderId="53" xfId="20520" applyFont="true" applyBorder="true" applyAlignment="true">
      <alignment horizontal="right" vertical="top" wrapText="true"/>
    </xf>
    <xf numFmtId="0" fontId="150" fillId="26" borderId="10" xfId="20482" applyFont="true" applyFill="true" applyAlignment="true">
      <alignment horizontal="right" vertical="top" wrapText="true"/>
    </xf>
    <xf numFmtId="0" fontId="150" fillId="3" borderId="10" xfId="20505" applyFont="true" applyAlignment="true">
      <alignment horizontal="right" vertical="top" wrapText="true"/>
    </xf>
    <xf numFmtId="0" fontId="150" fillId="3" borderId="10" xfId="20506" applyFont="true" applyAlignment="true">
      <alignment horizontal="right" vertical="top" wrapText="true"/>
    </xf>
    <xf numFmtId="0" fontId="150" fillId="3" borderId="52" xfId="20507" applyFont="true" applyBorder="true" applyAlignment="true">
      <alignment horizontal="right" vertical="top" wrapText="true"/>
    </xf>
    <xf numFmtId="0" fontId="150" fillId="3" borderId="53" xfId="20508" applyFont="true" applyBorder="true" applyAlignment="true">
      <alignment horizontal="right" vertical="top" wrapText="true"/>
    </xf>
    <xf numFmtId="0" fontId="150" fillId="26" borderId="59" xfId="45306" applyFont="true" applyFill="true" applyBorder="true" applyAlignment="true">
      <alignment horizontal="left" vertical="top" wrapText="true"/>
    </xf>
    <xf numFmtId="0" fontId="150" fillId="26" borderId="60" xfId="45309" applyFont="true" applyFill="true" applyBorder="true" applyAlignment="true">
      <alignment horizontal="left" vertical="top" wrapText="true"/>
    </xf>
    <xf numFmtId="0" fontId="149" fillId="3" borderId="10" xfId="45312" applyFont="true" applyAlignment="true">
      <alignment horizontal="left" vertical="top" wrapText="true"/>
    </xf>
    <xf numFmtId="0" fontId="149" fillId="3" borderId="10" xfId="45313" applyFont="true" applyAlignment="true">
      <alignment horizontal="left" vertical="top" wrapText="true"/>
    </xf>
    <xf numFmtId="0" fontId="149" fillId="3" borderId="10" xfId="45314" applyFont="true" applyAlignment="true">
      <alignment horizontal="left" vertical="top" wrapText="true"/>
    </xf>
    <xf numFmtId="0" fontId="150" fillId="26" borderId="102" xfId="45291" applyFont="true" applyFill="true" applyBorder="true" applyAlignment="true">
      <alignment horizontal="left" vertical="center" wrapText="true"/>
    </xf>
    <xf numFmtId="0" fontId="150" fillId="26" borderId="100" xfId="45293" applyFont="true" applyFill="true" applyBorder="true" applyAlignment="true">
      <alignment horizontal="left" vertical="center" wrapText="true"/>
    </xf>
    <xf numFmtId="0" fontId="150" fillId="26" borderId="105" xfId="45295" applyFont="true" applyFill="true" applyBorder="true" applyAlignment="true">
      <alignment horizontal="left" vertical="center" wrapText="true"/>
    </xf>
    <xf numFmtId="0" fontId="176" fillId="3" borderId="10" xfId="20473" applyFont="true" applyAlignment="true">
      <alignment horizontal="center" vertical="center" wrapText="true"/>
    </xf>
    <xf numFmtId="0" fontId="176" fillId="3" borderId="10" xfId="20474" applyFont="true" applyAlignment="true">
      <alignment horizontal="center" vertical="center" wrapText="true"/>
    </xf>
    <xf numFmtId="0" fontId="176" fillId="3" borderId="10" xfId="20475" applyFont="true" applyAlignment="true">
      <alignment horizontal="center" vertical="center" wrapText="true"/>
    </xf>
    <xf numFmtId="0" fontId="150" fillId="26" borderId="102" xfId="45255" applyFont="true" applyFill="true" applyBorder="true" applyAlignment="true">
      <alignment horizontal="left" vertical="center" wrapText="true"/>
    </xf>
    <xf numFmtId="0" fontId="150" fillId="26" borderId="100" xfId="45255" applyFont="true" applyFill="true" applyBorder="true" applyAlignment="true">
      <alignment horizontal="left" vertical="center" wrapText="true"/>
    </xf>
    <xf numFmtId="0" fontId="150" fillId="26" borderId="105" xfId="45255" applyFont="true" applyFill="true" applyBorder="true" applyAlignment="true">
      <alignment horizontal="left" vertical="center" wrapText="true"/>
    </xf>
    <xf numFmtId="0" fontId="150" fillId="3" borderId="10" xfId="45241" applyFont="true" applyBorder="true" applyAlignment="true">
      <alignment horizontal="center" vertical="center" wrapText="true"/>
    </xf>
    <xf numFmtId="0" fontId="150" fillId="3" borderId="52" xfId="45240" applyFont="true" applyBorder="true" applyAlignment="true">
      <alignment horizontal="center" vertical="center" wrapText="true"/>
    </xf>
    <xf numFmtId="0" fontId="150" fillId="3" borderId="53" xfId="45241" applyFont="true" applyBorder="true" applyAlignment="true">
      <alignment horizontal="center" vertical="center" wrapText="true"/>
    </xf>
    <xf numFmtId="0" fontId="150" fillId="3" borderId="10" xfId="45283" applyFont="true" applyBorder="true" applyAlignment="true">
      <alignment horizontal="center" vertical="center" wrapText="true"/>
    </xf>
    <xf numFmtId="0" fontId="150" fillId="3" borderId="52" xfId="45282" applyFont="true" applyBorder="true" applyAlignment="true">
      <alignment horizontal="center" vertical="center" wrapText="true"/>
    </xf>
    <xf numFmtId="0" fontId="150" fillId="3" borderId="53" xfId="45283" applyFont="true" applyBorder="true" applyAlignment="true">
      <alignment horizontal="center" vertical="center" wrapText="true"/>
    </xf>
    <xf numFmtId="0" fontId="150" fillId="3" borderId="1" xfId="45283" applyFont="true" applyBorder="true" applyAlignment="true">
      <alignment horizontal="center" vertical="center" wrapText="true"/>
    </xf>
    <xf numFmtId="0" fontId="150" fillId="3" borderId="82" xfId="45282" applyFont="true" applyBorder="true" applyAlignment="true">
      <alignment horizontal="center" vertical="center" wrapText="true"/>
    </xf>
    <xf numFmtId="0" fontId="150" fillId="3" borderId="83" xfId="45283" applyFont="true" applyBorder="true" applyAlignment="true">
      <alignment horizontal="center" vertical="center" wrapText="true"/>
    </xf>
    <xf numFmtId="0" fontId="176" fillId="3" borderId="10" xfId="45297" applyFont="true" applyAlignment="true">
      <alignment horizontal="center" vertical="center" wrapText="true"/>
    </xf>
    <xf numFmtId="0" fontId="176" fillId="3" borderId="10" xfId="45298" applyFont="true" applyAlignment="true">
      <alignment horizontal="center" vertical="center" wrapText="true"/>
    </xf>
    <xf numFmtId="0" fontId="176" fillId="3" borderId="10" xfId="45299" applyFont="true" applyAlignment="true">
      <alignment horizontal="center" vertical="center" wrapText="true"/>
    </xf>
    <xf numFmtId="0" fontId="177" fillId="3" borderId="57" xfId="45300" applyFont="true" applyBorder="true" applyAlignment="true">
      <alignment horizontal="left" wrapText="true"/>
    </xf>
    <xf numFmtId="0" fontId="177" fillId="3" borderId="57" xfId="45301" applyFont="true" applyBorder="true" applyAlignment="true">
      <alignment horizontal="left" wrapText="true"/>
    </xf>
    <xf numFmtId="0" fontId="150" fillId="3" borderId="10" xfId="45211" applyFont="true" applyBorder="true" applyAlignment="true">
      <alignment horizontal="center" vertical="center" wrapText="true"/>
    </xf>
    <xf numFmtId="0" fontId="150" fillId="3" borderId="52" xfId="45210" applyFont="true" applyBorder="true" applyAlignment="true">
      <alignment horizontal="center" vertical="center" wrapText="true"/>
    </xf>
    <xf numFmtId="0" fontId="150" fillId="3" borderId="53" xfId="45211" applyFont="true" applyBorder="true" applyAlignment="true">
      <alignment horizontal="center" vertical="center" wrapText="true"/>
    </xf>
    <xf numFmtId="0" fontId="150" fillId="26" borderId="102" xfId="45189" applyFont="true" applyFill="true" applyBorder="true" applyAlignment="true">
      <alignment horizontal="left" vertical="center" wrapText="true"/>
    </xf>
    <xf numFmtId="0" fontId="150" fillId="26" borderId="100" xfId="45195" applyFont="true" applyFill="true" applyBorder="true" applyAlignment="true">
      <alignment horizontal="left" vertical="center" wrapText="true"/>
    </xf>
    <xf numFmtId="0" fontId="150" fillId="3" borderId="3" xfId="45241" applyFont="true" applyBorder="true" applyAlignment="true">
      <alignment horizontal="center" vertical="center" wrapText="true"/>
    </xf>
    <xf numFmtId="0" fontId="150" fillId="26" borderId="102" xfId="45249" applyFont="true" applyFill="true" applyBorder="true" applyAlignment="true">
      <alignment horizontal="left" vertical="center" wrapText="true"/>
    </xf>
    <xf numFmtId="0" fontId="150" fillId="3" borderId="1" xfId="45211" applyFont="true" applyBorder="true" applyAlignment="true">
      <alignment horizontal="center" vertical="center" wrapText="true"/>
    </xf>
    <xf numFmtId="0" fontId="150" fillId="3" borderId="82" xfId="45210" applyFont="true" applyBorder="true" applyAlignment="true">
      <alignment horizontal="center" vertical="center" wrapText="true"/>
    </xf>
    <xf numFmtId="0" fontId="150" fillId="3" borderId="83" xfId="45211" applyFont="true" applyBorder="true" applyAlignment="true">
      <alignment horizontal="center" vertical="center" wrapText="true"/>
    </xf>
    <xf numFmtId="0" fontId="150" fillId="26" borderId="102" xfId="45219" applyFont="true" applyFill="true" applyBorder="true" applyAlignment="true">
      <alignment horizontal="left" vertical="center" wrapText="true"/>
    </xf>
    <xf numFmtId="0" fontId="150" fillId="26" borderId="100" xfId="45225" applyFont="true" applyFill="true" applyBorder="true" applyAlignment="true">
      <alignment horizontal="left" vertical="center" wrapText="true"/>
    </xf>
    <xf numFmtId="0" fontId="150" fillId="26" borderId="105" xfId="45231" applyFont="true" applyFill="true" applyBorder="true" applyAlignment="true">
      <alignment horizontal="left" vertical="center" wrapText="true"/>
    </xf>
    <xf numFmtId="0" fontId="150" fillId="3" borderId="10" xfId="45181" applyFont="true" applyBorder="true" applyAlignment="true">
      <alignment horizontal="center" vertical="center" wrapText="true"/>
    </xf>
    <xf numFmtId="0" fontId="150" fillId="3" borderId="52" xfId="45180" applyFont="true" applyBorder="true" applyAlignment="true">
      <alignment horizontal="center" vertical="center" wrapText="true"/>
    </xf>
    <xf numFmtId="0" fontId="150" fillId="3" borderId="53" xfId="45181" applyFont="true" applyBorder="true" applyAlignment="true">
      <alignment horizontal="center" vertical="center" wrapText="true"/>
    </xf>
    <xf numFmtId="0" fontId="150" fillId="3" borderId="3" xfId="45181" applyFont="true" applyBorder="true" applyAlignment="true">
      <alignment horizontal="center" vertical="center" wrapText="true"/>
    </xf>
    <xf numFmtId="0" fontId="150" fillId="26" borderId="102" xfId="45171" applyFont="true" applyFill="true" applyBorder="true" applyAlignment="true">
      <alignment horizontal="left" vertical="center" wrapText="true"/>
    </xf>
    <xf numFmtId="0" fontId="150" fillId="26" borderId="100" xfId="45171" applyFont="true" applyFill="true" applyBorder="true" applyAlignment="true">
      <alignment horizontal="left" vertical="center" wrapText="true"/>
    </xf>
    <xf numFmtId="0" fontId="150" fillId="3" borderId="10" xfId="45127" applyFont="true" applyBorder="true" applyAlignment="true">
      <alignment horizontal="center" vertical="center" wrapText="true"/>
    </xf>
    <xf numFmtId="0" fontId="150" fillId="3" borderId="52" xfId="45126" applyFont="true" applyBorder="true" applyAlignment="true">
      <alignment horizontal="center" vertical="center" wrapText="true"/>
    </xf>
    <xf numFmtId="0" fontId="150" fillId="3" borderId="53" xfId="45127" applyFont="true" applyBorder="true" applyAlignment="true">
      <alignment horizontal="center" vertical="center" wrapText="true"/>
    </xf>
    <xf numFmtId="0" fontId="150" fillId="3" borderId="10" xfId="45157" applyFont="true" applyBorder="true" applyAlignment="true">
      <alignment horizontal="center" vertical="center" wrapText="true"/>
    </xf>
    <xf numFmtId="0" fontId="150" fillId="3" borderId="52" xfId="45156" applyFont="true" applyBorder="true" applyAlignment="true">
      <alignment horizontal="center" vertical="center" wrapText="true"/>
    </xf>
    <xf numFmtId="0" fontId="150" fillId="3" borderId="53" xfId="45157" applyFont="true" applyBorder="true" applyAlignment="true">
      <alignment horizontal="center" vertical="center" wrapText="true"/>
    </xf>
    <xf numFmtId="0" fontId="150" fillId="3" borderId="3" xfId="45157" applyFont="true" applyBorder="true" applyAlignment="true">
      <alignment horizontal="center" vertical="center" wrapText="true"/>
    </xf>
    <xf numFmtId="0" fontId="150" fillId="3" borderId="1" xfId="45127" applyFont="true" applyBorder="true" applyAlignment="true">
      <alignment horizontal="center" vertical="center" wrapText="true"/>
    </xf>
    <xf numFmtId="0" fontId="150" fillId="3" borderId="82" xfId="45126" applyFont="true" applyBorder="true" applyAlignment="true">
      <alignment horizontal="center" vertical="center" wrapText="true"/>
    </xf>
    <xf numFmtId="0" fontId="150" fillId="3" borderId="83" xfId="45127" applyFont="true" applyBorder="true" applyAlignment="true">
      <alignment horizontal="center" vertical="center" wrapText="true"/>
    </xf>
    <xf numFmtId="0" fontId="150" fillId="26" borderId="102" xfId="45135" applyFont="true" applyFill="true" applyBorder="true" applyAlignment="true">
      <alignment horizontal="left" vertical="center" wrapText="true"/>
    </xf>
    <xf numFmtId="0" fontId="150" fillId="26" borderId="100" xfId="45141" applyFont="true" applyFill="true" applyBorder="true" applyAlignment="true">
      <alignment horizontal="left" vertical="center" wrapText="true"/>
    </xf>
    <xf numFmtId="0" fontId="150" fillId="26" borderId="105" xfId="45147" applyFont="true" applyFill="true" applyBorder="true" applyAlignment="true">
      <alignment horizontal="left" vertical="center" wrapText="true"/>
    </xf>
    <xf numFmtId="0" fontId="150" fillId="26" borderId="101" xfId="40247" applyFont="true" applyFill="true" applyBorder="true" applyAlignment="true">
      <alignment horizontal="left" vertical="center" wrapText="true"/>
    </xf>
    <xf numFmtId="0" fontId="150" fillId="26" borderId="59" xfId="45255" applyFont="true" applyFill="true" applyBorder="true" applyAlignment="true">
      <alignment horizontal="left" vertical="center" wrapText="true"/>
    </xf>
    <xf numFmtId="0" fontId="150" fillId="26" borderId="60" xfId="45261" applyFont="true" applyFill="true" applyBorder="true" applyAlignment="true">
      <alignment horizontal="left" vertical="center" wrapText="true"/>
    </xf>
    <xf numFmtId="0" fontId="150" fillId="3" borderId="10" xfId="45605" applyFont="true" applyAlignment="true">
      <alignment horizontal="right" vertical="top" wrapText="true"/>
    </xf>
    <xf numFmtId="0" fontId="150" fillId="26" borderId="10" xfId="45595" applyFont="true" applyFill="true" applyAlignment="true">
      <alignment horizontal="right" vertical="top" wrapText="true"/>
    </xf>
    <xf numFmtId="0" fontId="176" fillId="3" borderId="10" xfId="45532" applyFont="true" applyAlignment="true">
      <alignment horizontal="right" vertical="top" wrapText="true"/>
    </xf>
    <xf numFmtId="0" fontId="150" fillId="26" borderId="10" xfId="45558" applyFont="true" applyFill="true" applyAlignment="true">
      <alignment horizontal="right" vertical="top" wrapText="true"/>
    </xf>
    <xf numFmtId="0" fontId="150" fillId="26" borderId="10" xfId="45547" applyFont="true" applyFill="true" applyAlignment="true">
      <alignment horizontal="right" vertical="top" wrapText="true"/>
    </xf>
    <xf numFmtId="0" fontId="150" fillId="3" borderId="10" xfId="45602" applyFont="true" applyAlignment="true">
      <alignment horizontal="right" vertical="top" wrapText="true"/>
    </xf>
    <xf numFmtId="0" fontId="150" fillId="26" borderId="10" xfId="45584" applyFont="true" applyFill="true" applyAlignment="true">
      <alignment horizontal="right" vertical="top" wrapText="true"/>
    </xf>
    <xf numFmtId="0" fontId="176" fillId="3" borderId="10" xfId="45533" applyFont="true" applyAlignment="true">
      <alignment horizontal="right" vertical="top" wrapText="true"/>
    </xf>
    <xf numFmtId="0" fontId="150" fillId="26" borderId="10" xfId="45556" applyFont="true" applyFill="true" applyAlignment="true">
      <alignment horizontal="right" vertical="top" wrapText="true"/>
    </xf>
    <xf numFmtId="0" fontId="150" fillId="26" borderId="10" xfId="45549" applyFont="true" applyFill="true" applyAlignment="true">
      <alignment horizontal="right" vertical="top" wrapText="true"/>
    </xf>
    <xf numFmtId="0" fontId="150" fillId="3" borderId="10" xfId="45599" applyFont="true" applyAlignment="true">
      <alignment horizontal="right" vertical="top" wrapText="true"/>
    </xf>
    <xf numFmtId="0" fontId="150" fillId="26" borderId="10" xfId="45573" applyFont="true" applyFill="true" applyAlignment="true">
      <alignment horizontal="right" vertical="top" wrapText="true"/>
    </xf>
    <xf numFmtId="0" fontId="176" fillId="3" borderId="10" xfId="45534" applyFont="true" applyAlignment="true">
      <alignment horizontal="right" vertical="top" wrapText="true"/>
    </xf>
    <xf numFmtId="0" fontId="150" fillId="26" borderId="10" xfId="45553" applyFont="true" applyFill="true" applyAlignment="true">
      <alignment horizontal="right" vertical="top" wrapText="true"/>
    </xf>
    <xf numFmtId="0" fontId="150" fillId="26" borderId="10" xfId="45551" applyFont="true" applyFill="true" applyAlignment="true">
      <alignment horizontal="right" vertical="top" wrapText="true"/>
    </xf>
    <xf numFmtId="0" fontId="150" fillId="26" borderId="10" xfId="45541" applyFont="true" applyFill="true" applyAlignment="true">
      <alignment horizontal="right" vertical="top" wrapText="true"/>
    </xf>
    <xf numFmtId="0" fontId="150" fillId="26" borderId="10" xfId="45543" applyFont="true" applyFill="true" applyAlignment="true">
      <alignment horizontal="right" vertical="top" wrapText="true"/>
    </xf>
    <xf numFmtId="0" fontId="150" fillId="3" borderId="10" xfId="45588" applyFont="true" applyAlignment="true">
      <alignment horizontal="right" vertical="top" wrapText="true"/>
    </xf>
    <xf numFmtId="0" fontId="150" fillId="3" borderId="10" xfId="45589" applyFont="true" applyAlignment="true">
      <alignment horizontal="right" vertical="top" wrapText="true"/>
    </xf>
    <xf numFmtId="0" fontId="150" fillId="3" borderId="52" xfId="45590" applyFont="true" applyBorder="true" applyAlignment="true">
      <alignment horizontal="right" vertical="top" wrapText="true"/>
    </xf>
    <xf numFmtId="0" fontId="150" fillId="3" borderId="53" xfId="45591" applyFont="true" applyBorder="true" applyAlignment="true">
      <alignment horizontal="right" vertical="top" wrapText="true"/>
    </xf>
    <xf numFmtId="0" fontId="150" fillId="3" borderId="10" xfId="45577" applyFont="true" applyAlignment="true">
      <alignment horizontal="right" vertical="top" wrapText="true"/>
    </xf>
    <xf numFmtId="0" fontId="150" fillId="3" borderId="10" xfId="45578" applyFont="true" applyAlignment="true">
      <alignment horizontal="right" vertical="top" wrapText="true"/>
    </xf>
    <xf numFmtId="0" fontId="150" fillId="3" borderId="52" xfId="45579" applyFont="true" applyBorder="true" applyAlignment="true">
      <alignment horizontal="right" vertical="top" wrapText="true"/>
    </xf>
    <xf numFmtId="0" fontId="150" fillId="3" borderId="53" xfId="45580" applyFont="true" applyBorder="true" applyAlignment="true">
      <alignment horizontal="right" vertical="top" wrapText="true"/>
    </xf>
    <xf numFmtId="0" fontId="150" fillId="26" borderId="10" xfId="45545" applyFont="true" applyFill="true" applyAlignment="true">
      <alignment horizontal="right" vertical="top" wrapText="true"/>
    </xf>
    <xf numFmtId="0" fontId="150" fillId="3" borderId="10" xfId="45566" applyFont="true" applyAlignment="true">
      <alignment horizontal="right" vertical="top" wrapText="true"/>
    </xf>
    <xf numFmtId="0" fontId="150" fillId="3" borderId="10" xfId="45567" applyFont="true" applyAlignment="true">
      <alignment horizontal="right" vertical="top" wrapText="true"/>
    </xf>
    <xf numFmtId="0" fontId="150" fillId="3" borderId="52" xfId="45568" applyFont="true" applyBorder="true" applyAlignment="true">
      <alignment horizontal="right" vertical="top" wrapText="true"/>
    </xf>
    <xf numFmtId="0" fontId="150" fillId="3" borderId="53" xfId="45569" applyFont="true" applyBorder="true" applyAlignment="true">
      <alignment horizontal="right" vertical="top" wrapText="true"/>
    </xf>
    <xf numFmtId="0" fontId="150" fillId="26" borderId="59" xfId="45523" applyFont="true" applyFill="true" applyBorder="true" applyAlignment="true">
      <alignment horizontal="left" vertical="top" wrapText="true"/>
    </xf>
    <xf numFmtId="0" fontId="150" fillId="26" borderId="60" xfId="45526" applyFont="true" applyFill="true" applyBorder="true" applyAlignment="true">
      <alignment horizontal="left" vertical="top" wrapText="true"/>
    </xf>
    <xf numFmtId="0" fontId="149" fillId="3" borderId="10" xfId="45529" applyFont="true" applyAlignment="true">
      <alignment horizontal="left" vertical="top" wrapText="true"/>
    </xf>
    <xf numFmtId="0" fontId="149" fillId="3" borderId="10" xfId="45530" applyFont="true" applyAlignment="true">
      <alignment horizontal="left" vertical="top" wrapText="true"/>
    </xf>
    <xf numFmtId="0" fontId="149" fillId="3" borderId="10" xfId="45531" applyFont="true" applyAlignment="true">
      <alignment horizontal="left" vertical="top" wrapText="true"/>
    </xf>
    <xf numFmtId="0" fontId="150" fillId="26" borderId="102" xfId="45482" applyFont="true" applyFill="true" applyBorder="true" applyAlignment="true">
      <alignment horizontal="left" vertical="center" wrapText="true"/>
    </xf>
    <xf numFmtId="0" fontId="150" fillId="26" borderId="100" xfId="45488" applyFont="true" applyFill="true" applyBorder="true" applyAlignment="true">
      <alignment horizontal="left" vertical="center" wrapText="true"/>
    </xf>
    <xf numFmtId="0" fontId="150" fillId="26" borderId="105" xfId="45488" applyFont="true" applyFill="true" applyBorder="true" applyAlignment="true">
      <alignment horizontal="left" vertical="center" wrapText="true"/>
    </xf>
    <xf numFmtId="0" fontId="150" fillId="26" borderId="102" xfId="45488" applyFont="true" applyFill="true" applyBorder="true" applyAlignment="true">
      <alignment horizontal="left" vertical="center" wrapText="true"/>
    </xf>
    <xf numFmtId="0" fontId="150" fillId="26" borderId="100" xfId="45494" applyFont="true" applyFill="true" applyBorder="true" applyAlignment="true">
      <alignment horizontal="left" vertical="center" wrapText="true"/>
    </xf>
    <xf numFmtId="0" fontId="176" fillId="3" borderId="10" xfId="45532" applyFont="true" applyAlignment="true">
      <alignment horizontal="center" vertical="center" wrapText="true"/>
    </xf>
    <xf numFmtId="0" fontId="176" fillId="3" borderId="10" xfId="45533" applyFont="true" applyAlignment="true">
      <alignment horizontal="center" vertical="center" wrapText="true"/>
    </xf>
    <xf numFmtId="0" fontId="176" fillId="3" borderId="10" xfId="45534" applyFont="true" applyAlignment="true">
      <alignment horizontal="center" vertical="center" wrapText="true"/>
    </xf>
    <xf numFmtId="0" fontId="150" fillId="26" borderId="102" xfId="45446" applyFont="true" applyFill="true" applyBorder="true" applyAlignment="true">
      <alignment horizontal="left" vertical="center" wrapText="true"/>
    </xf>
    <xf numFmtId="0" fontId="150" fillId="26" borderId="100" xfId="45446" applyFont="true" applyFill="true" applyBorder="true" applyAlignment="true">
      <alignment horizontal="left" vertical="center" wrapText="true"/>
    </xf>
    <xf numFmtId="0" fontId="150" fillId="26" borderId="105" xfId="45446" applyFont="true" applyFill="true" applyBorder="true" applyAlignment="true">
      <alignment horizontal="left" vertical="center" wrapText="true"/>
    </xf>
    <xf numFmtId="0" fontId="150" fillId="3" borderId="10" xfId="45432" applyFont="true" applyBorder="true" applyAlignment="true">
      <alignment horizontal="center" vertical="center" wrapText="true"/>
    </xf>
    <xf numFmtId="0" fontId="150" fillId="3" borderId="52" xfId="45431" applyFont="true" applyBorder="true" applyAlignment="true">
      <alignment horizontal="center" vertical="center" wrapText="true"/>
    </xf>
    <xf numFmtId="0" fontId="150" fillId="3" borderId="53" xfId="45432" applyFont="true" applyBorder="true" applyAlignment="true">
      <alignment horizontal="center" vertical="center" wrapText="true"/>
    </xf>
    <xf numFmtId="0" fontId="150" fillId="3" borderId="10" xfId="45474" applyFont="true" applyBorder="true" applyAlignment="true">
      <alignment horizontal="center" vertical="center" wrapText="true"/>
    </xf>
    <xf numFmtId="0" fontId="150" fillId="3" borderId="52" xfId="45473" applyFont="true" applyBorder="true" applyAlignment="true">
      <alignment horizontal="center" vertical="center" wrapText="true"/>
    </xf>
    <xf numFmtId="0" fontId="150" fillId="3" borderId="53" xfId="45474" applyFont="true" applyBorder="true" applyAlignment="true">
      <alignment horizontal="center" vertical="center" wrapText="true"/>
    </xf>
    <xf numFmtId="0" fontId="150" fillId="3" borderId="1" xfId="45474" applyFont="true" applyBorder="true" applyAlignment="true">
      <alignment horizontal="center" vertical="center" wrapText="true"/>
    </xf>
    <xf numFmtId="0" fontId="150" fillId="3" borderId="82" xfId="45473" applyFont="true" applyBorder="true" applyAlignment="true">
      <alignment horizontal="center" vertical="center" wrapText="true"/>
    </xf>
    <xf numFmtId="0" fontId="150" fillId="3" borderId="83" xfId="45474" applyFont="true" applyBorder="true" applyAlignment="true">
      <alignment horizontal="center" vertical="center" wrapText="true"/>
    </xf>
    <xf numFmtId="0" fontId="176" fillId="3" borderId="10" xfId="45514" applyFont="true" applyAlignment="true">
      <alignment horizontal="center" vertical="center" wrapText="true"/>
    </xf>
    <xf numFmtId="0" fontId="176" fillId="3" borderId="10" xfId="45515" applyFont="true" applyAlignment="true">
      <alignment horizontal="center" vertical="center" wrapText="true"/>
    </xf>
    <xf numFmtId="0" fontId="176" fillId="3" borderId="10" xfId="45516" applyFont="true" applyAlignment="true">
      <alignment horizontal="center" vertical="center" wrapText="true"/>
    </xf>
    <xf numFmtId="0" fontId="177" fillId="3" borderId="57" xfId="45517" applyFont="true" applyBorder="true" applyAlignment="true">
      <alignment horizontal="left" wrapText="true"/>
    </xf>
    <xf numFmtId="0" fontId="177" fillId="3" borderId="57" xfId="45518" applyFont="true" applyBorder="true" applyAlignment="true">
      <alignment horizontal="left" wrapText="true"/>
    </xf>
    <xf numFmtId="0" fontId="150" fillId="3" borderId="10" xfId="45405" applyFont="true" applyBorder="true" applyAlignment="true">
      <alignment horizontal="center" vertical="center" wrapText="true"/>
    </xf>
    <xf numFmtId="0" fontId="150" fillId="3" borderId="52" xfId="45404" applyFont="true" applyBorder="true" applyAlignment="true">
      <alignment horizontal="center" vertical="center" wrapText="true"/>
    </xf>
    <xf numFmtId="0" fontId="150" fillId="3" borderId="53" xfId="45405" applyFont="true" applyBorder="true" applyAlignment="true">
      <alignment horizontal="center" vertical="center" wrapText="true"/>
    </xf>
    <xf numFmtId="0" fontId="150" fillId="26" borderId="102" xfId="45383" applyFont="true" applyFill="true" applyBorder="true" applyAlignment="true">
      <alignment horizontal="left" vertical="center" wrapText="true"/>
    </xf>
    <xf numFmtId="0" fontId="150" fillId="26" borderId="100" xfId="45389" applyFont="true" applyFill="true" applyBorder="true" applyAlignment="true">
      <alignment horizontal="left" vertical="center" wrapText="true"/>
    </xf>
    <xf numFmtId="0" fontId="150" fillId="3" borderId="3" xfId="45432" applyFont="true" applyBorder="true" applyAlignment="true">
      <alignment horizontal="center" vertical="center" wrapText="true"/>
    </xf>
    <xf numFmtId="0" fontId="150" fillId="26" borderId="102" xfId="45440" applyFont="true" applyFill="true" applyBorder="true" applyAlignment="true">
      <alignment horizontal="left" vertical="center" wrapText="true"/>
    </xf>
    <xf numFmtId="0" fontId="150" fillId="3" borderId="1" xfId="45405" applyFont="true" applyBorder="true" applyAlignment="true">
      <alignment horizontal="center" vertical="center" wrapText="true"/>
    </xf>
    <xf numFmtId="0" fontId="150" fillId="3" borderId="82" xfId="45404" applyFont="true" applyBorder="true" applyAlignment="true">
      <alignment horizontal="center" vertical="center" wrapText="true"/>
    </xf>
    <xf numFmtId="0" fontId="150" fillId="3" borderId="83" xfId="45405" applyFont="true" applyBorder="true" applyAlignment="true">
      <alignment horizontal="center" vertical="center" wrapText="true"/>
    </xf>
    <xf numFmtId="0" fontId="150" fillId="26" borderId="102" xfId="45413" applyFont="true" applyFill="true" applyBorder="true" applyAlignment="true">
      <alignment horizontal="left" vertical="center" wrapText="true"/>
    </xf>
    <xf numFmtId="0" fontId="150" fillId="26" borderId="100" xfId="45416" applyFont="true" applyFill="true" applyBorder="true" applyAlignment="true">
      <alignment horizontal="left" vertical="center" wrapText="true"/>
    </xf>
    <xf numFmtId="0" fontId="150" fillId="26" borderId="105" xfId="45422" applyFont="true" applyFill="true" applyBorder="true" applyAlignment="true">
      <alignment horizontal="left" vertical="center" wrapText="true"/>
    </xf>
    <xf numFmtId="0" fontId="150" fillId="3" borderId="10" xfId="45375" applyFont="true" applyBorder="true" applyAlignment="true">
      <alignment horizontal="center" vertical="center" wrapText="true"/>
    </xf>
    <xf numFmtId="0" fontId="150" fillId="3" borderId="52" xfId="45374" applyFont="true" applyBorder="true" applyAlignment="true">
      <alignment horizontal="center" vertical="center" wrapText="true"/>
    </xf>
    <xf numFmtId="0" fontId="150" fillId="3" borderId="53" xfId="45375" applyFont="true" applyBorder="true" applyAlignment="true">
      <alignment horizontal="center" vertical="center" wrapText="true"/>
    </xf>
    <xf numFmtId="0" fontId="150" fillId="3" borderId="3" xfId="45375" applyFont="true" applyBorder="true" applyAlignment="true">
      <alignment horizontal="center" vertical="center" wrapText="true"/>
    </xf>
    <xf numFmtId="0" fontId="150" fillId="26" borderId="102" xfId="45363" applyFont="true" applyFill="true" applyBorder="true" applyAlignment="true">
      <alignment horizontal="left" vertical="center" wrapText="true"/>
    </xf>
    <xf numFmtId="0" fontId="150" fillId="26" borderId="100" xfId="45363" applyFont="true" applyFill="true" applyBorder="true" applyAlignment="true">
      <alignment horizontal="left" vertical="center" wrapText="true"/>
    </xf>
    <xf numFmtId="0" fontId="150" fillId="3" borderId="10" xfId="45319" applyFont="true" applyBorder="true" applyAlignment="true">
      <alignment horizontal="center" vertical="center" wrapText="true"/>
    </xf>
    <xf numFmtId="0" fontId="150" fillId="3" borderId="52" xfId="45318" applyFont="true" applyBorder="true" applyAlignment="true">
      <alignment horizontal="center" vertical="center" wrapText="true"/>
    </xf>
    <xf numFmtId="0" fontId="150" fillId="3" borderId="53" xfId="45319" applyFont="true" applyBorder="true" applyAlignment="true">
      <alignment horizontal="center" vertical="center" wrapText="true"/>
    </xf>
    <xf numFmtId="0" fontId="150" fillId="3" borderId="10" xfId="45349" applyFont="true" applyBorder="true" applyAlignment="true">
      <alignment horizontal="center" vertical="center" wrapText="true"/>
    </xf>
    <xf numFmtId="0" fontId="150" fillId="3" borderId="52" xfId="45348" applyFont="true" applyBorder="true" applyAlignment="true">
      <alignment horizontal="center" vertical="center" wrapText="true"/>
    </xf>
    <xf numFmtId="0" fontId="150" fillId="3" borderId="53" xfId="45349" applyFont="true" applyBorder="true" applyAlignment="true">
      <alignment horizontal="center" vertical="center" wrapText="true"/>
    </xf>
    <xf numFmtId="0" fontId="150" fillId="3" borderId="3" xfId="45349" applyFont="true" applyBorder="true" applyAlignment="true">
      <alignment horizontal="center" vertical="center" wrapText="true"/>
    </xf>
    <xf numFmtId="0" fontId="150" fillId="3" borderId="1" xfId="45319" applyFont="true" applyBorder="true" applyAlignment="true">
      <alignment horizontal="center" vertical="center" wrapText="true"/>
    </xf>
    <xf numFmtId="0" fontId="150" fillId="3" borderId="82" xfId="45318" applyFont="true" applyBorder="true" applyAlignment="true">
      <alignment horizontal="center" vertical="center" wrapText="true"/>
    </xf>
    <xf numFmtId="0" fontId="150" fillId="3" borderId="83" xfId="45319" applyFont="true" applyBorder="true" applyAlignment="true">
      <alignment horizontal="center" vertical="center" wrapText="true"/>
    </xf>
    <xf numFmtId="0" fontId="150" fillId="26" borderId="102" xfId="45327" applyFont="true" applyFill="true" applyBorder="true" applyAlignment="true">
      <alignment horizontal="left" vertical="center" wrapText="true"/>
    </xf>
    <xf numFmtId="0" fontId="150" fillId="26" borderId="100" xfId="45333" applyFont="true" applyFill="true" applyBorder="true" applyAlignment="true">
      <alignment horizontal="left" vertical="center" wrapText="true"/>
    </xf>
    <xf numFmtId="0" fontId="150" fillId="26" borderId="105" xfId="45339" applyFont="true" applyFill="true" applyBorder="true" applyAlignment="true">
      <alignment horizontal="left" vertical="center" wrapText="true"/>
    </xf>
    <xf numFmtId="0" fontId="150" fillId="26" borderId="59" xfId="45446" applyFont="true" applyFill="true" applyBorder="true" applyAlignment="true">
      <alignment horizontal="left" vertical="center" wrapText="true"/>
    </xf>
    <xf numFmtId="0" fontId="150" fillId="26" borderId="60" xfId="45452" applyFont="true" applyFill="true" applyBorder="true" applyAlignment="true">
      <alignment horizontal="left" vertical="center" wrapText="true"/>
    </xf>
    <xf numFmtId="0" fontId="150" fillId="26" borderId="59" xfId="45488" applyFont="true" applyFill="true" applyBorder="true" applyAlignment="true">
      <alignment horizontal="left" vertical="center" wrapText="true"/>
    </xf>
    <xf numFmtId="0" fontId="150" fillId="26" borderId="60" xfId="45494" applyFont="true" applyFill="true" applyBorder="true" applyAlignment="true">
      <alignment horizontal="left" vertical="center" wrapText="true"/>
    </xf>
    <xf numFmtId="0" fontId="150" fillId="26" borderId="10" xfId="45886" applyFont="true" applyFill="true" applyAlignment="true">
      <alignment horizontal="right" vertical="top" wrapText="true"/>
    </xf>
    <xf numFmtId="0" fontId="176" fillId="3" borderId="10" xfId="45826" applyFont="true" applyAlignment="true">
      <alignment horizontal="right" vertical="top" wrapText="true"/>
    </xf>
    <xf numFmtId="0" fontId="150" fillId="3" borderId="10" xfId="45896" applyFont="true" applyAlignment="true">
      <alignment horizontal="right" vertical="top" wrapText="true"/>
    </xf>
    <xf numFmtId="0" fontId="150" fillId="26" borderId="10" xfId="45843" applyFont="true" applyFill="true" applyAlignment="true">
      <alignment horizontal="right" vertical="top" wrapText="true"/>
    </xf>
    <xf numFmtId="0" fontId="150" fillId="26" borderId="10" xfId="45852" applyFont="true" applyFill="true" applyAlignment="true">
      <alignment horizontal="right" vertical="top" wrapText="true"/>
    </xf>
    <xf numFmtId="0" fontId="150" fillId="26" borderId="10" xfId="45875" applyFont="true" applyFill="true" applyAlignment="true">
      <alignment horizontal="right" vertical="top" wrapText="true"/>
    </xf>
    <xf numFmtId="0" fontId="176" fillId="3" borderId="10" xfId="45825" applyFont="true" applyAlignment="true">
      <alignment horizontal="right" vertical="top" wrapText="true"/>
    </xf>
    <xf numFmtId="0" fontId="150" fillId="3" borderId="10" xfId="45893" applyFont="true" applyAlignment="true">
      <alignment horizontal="right" vertical="top" wrapText="true"/>
    </xf>
    <xf numFmtId="0" fontId="150" fillId="26" borderId="10" xfId="45841" applyFont="true" applyFill="true" applyAlignment="true">
      <alignment horizontal="right" vertical="top" wrapText="true"/>
    </xf>
    <xf numFmtId="0" fontId="150" fillId="26" borderId="10" xfId="45849" applyFont="true" applyFill="true" applyAlignment="true">
      <alignment horizontal="right" vertical="top" wrapText="true"/>
    </xf>
    <xf numFmtId="0" fontId="150" fillId="3" borderId="10" xfId="45890" applyFont="true" applyAlignment="true">
      <alignment horizontal="right" vertical="top" wrapText="true"/>
    </xf>
    <xf numFmtId="0" fontId="150" fillId="26" borderId="10" xfId="45864" applyFont="true" applyFill="true" applyAlignment="true">
      <alignment horizontal="right" vertical="top" wrapText="true"/>
    </xf>
    <xf numFmtId="0" fontId="176" fillId="3" borderId="10" xfId="45824" applyFont="true" applyAlignment="true">
      <alignment horizontal="right" vertical="top" wrapText="true"/>
    </xf>
    <xf numFmtId="0" fontId="150" fillId="26" borderId="10" xfId="45845" applyFont="true" applyFill="true" applyAlignment="true">
      <alignment horizontal="right" vertical="top" wrapText="true"/>
    </xf>
    <xf numFmtId="0" fontId="150" fillId="26" borderId="10" xfId="45839" applyFont="true" applyFill="true" applyAlignment="true">
      <alignment horizontal="right" vertical="top" wrapText="true"/>
    </xf>
    <xf numFmtId="0" fontId="150" fillId="26" borderId="10" xfId="45837" applyFont="true" applyFill="true" applyAlignment="true">
      <alignment horizontal="right" vertical="top" wrapText="true"/>
    </xf>
    <xf numFmtId="0" fontId="150" fillId="3" borderId="10" xfId="45879" applyFont="true" applyAlignment="true">
      <alignment horizontal="right" vertical="top" wrapText="true"/>
    </xf>
    <xf numFmtId="0" fontId="150" fillId="3" borderId="10" xfId="45880" applyFont="true" applyAlignment="true">
      <alignment horizontal="right" vertical="top" wrapText="true"/>
    </xf>
    <xf numFmtId="0" fontId="150" fillId="3" borderId="52" xfId="45881" applyFont="true" applyBorder="true" applyAlignment="true">
      <alignment horizontal="right" vertical="top" wrapText="true"/>
    </xf>
    <xf numFmtId="0" fontId="150" fillId="3" borderId="53" xfId="45882" applyFont="true" applyBorder="true" applyAlignment="true">
      <alignment horizontal="right" vertical="top" wrapText="true"/>
    </xf>
    <xf numFmtId="0" fontId="150" fillId="26" borderId="10" xfId="45835" applyFont="true" applyFill="true" applyAlignment="true">
      <alignment horizontal="right" vertical="top" wrapText="true"/>
    </xf>
    <xf numFmtId="0" fontId="150" fillId="3" borderId="10" xfId="45868" applyFont="true" applyAlignment="true">
      <alignment horizontal="right" vertical="top" wrapText="true"/>
    </xf>
    <xf numFmtId="0" fontId="150" fillId="3" borderId="10" xfId="45869" applyFont="true" applyAlignment="true">
      <alignment horizontal="right" vertical="top" wrapText="true"/>
    </xf>
    <xf numFmtId="0" fontId="150" fillId="3" borderId="52" xfId="45870" applyFont="true" applyBorder="true" applyAlignment="true">
      <alignment horizontal="right" vertical="top" wrapText="true"/>
    </xf>
    <xf numFmtId="0" fontId="150" fillId="3" borderId="53" xfId="45871" applyFont="true" applyBorder="true" applyAlignment="true">
      <alignment horizontal="right" vertical="top" wrapText="true"/>
    </xf>
    <xf numFmtId="0" fontId="150" fillId="26" borderId="10" xfId="45833" applyFont="true" applyFill="true" applyAlignment="true">
      <alignment horizontal="right" vertical="top" wrapText="true"/>
    </xf>
    <xf numFmtId="0" fontId="150" fillId="3" borderId="10" xfId="45857" applyFont="true" applyAlignment="true">
      <alignment horizontal="right" vertical="top" wrapText="true"/>
    </xf>
    <xf numFmtId="0" fontId="150" fillId="3" borderId="10" xfId="45858" applyFont="true" applyAlignment="true">
      <alignment horizontal="right" vertical="top" wrapText="true"/>
    </xf>
    <xf numFmtId="0" fontId="150" fillId="3" borderId="52" xfId="45859" applyFont="true" applyBorder="true" applyAlignment="true">
      <alignment horizontal="right" vertical="top" wrapText="true"/>
    </xf>
    <xf numFmtId="0" fontId="150" fillId="3" borderId="53" xfId="45860" applyFont="true" applyBorder="true" applyAlignment="true">
      <alignment horizontal="right" vertical="top" wrapText="true"/>
    </xf>
    <xf numFmtId="0" fontId="176" fillId="3" borderId="10" xfId="45806" applyFont="true" applyAlignment="true">
      <alignment horizontal="center" vertical="center" wrapText="true"/>
    </xf>
    <xf numFmtId="0" fontId="176" fillId="3" borderId="10" xfId="45807" applyFont="true" applyAlignment="true">
      <alignment horizontal="center" vertical="center" wrapText="true"/>
    </xf>
    <xf numFmtId="0" fontId="176" fillId="3" borderId="10" xfId="45808" applyFont="true" applyAlignment="true">
      <alignment horizontal="center" vertical="center" wrapText="true"/>
    </xf>
    <xf numFmtId="0" fontId="177" fillId="3" borderId="57" xfId="45809" applyFont="true" applyBorder="true" applyAlignment="true">
      <alignment horizontal="left" wrapText="true"/>
    </xf>
    <xf numFmtId="0" fontId="177" fillId="3" borderId="57" xfId="45810" applyFont="true" applyBorder="true" applyAlignment="true">
      <alignment horizontal="left" wrapText="true"/>
    </xf>
    <xf numFmtId="0" fontId="150" fillId="26" borderId="59" xfId="45815" applyFont="true" applyFill="true" applyBorder="true" applyAlignment="true">
      <alignment horizontal="left" vertical="top" wrapText="true"/>
    </xf>
    <xf numFmtId="0" fontId="150" fillId="26" borderId="60" xfId="45818" applyFont="true" applyFill="true" applyBorder="true" applyAlignment="true">
      <alignment horizontal="left" vertical="top" wrapText="true"/>
    </xf>
    <xf numFmtId="0" fontId="149" fillId="3" borderId="10" xfId="45821" applyFont="true" applyAlignment="true">
      <alignment horizontal="left" vertical="top" wrapText="true"/>
    </xf>
    <xf numFmtId="0" fontId="149" fillId="3" borderId="10" xfId="45822" applyFont="true" applyAlignment="true">
      <alignment horizontal="left" vertical="top" wrapText="true"/>
    </xf>
    <xf numFmtId="0" fontId="149" fillId="3" borderId="10" xfId="45823" applyFont="true" applyAlignment="true">
      <alignment horizontal="left" vertical="top" wrapText="true"/>
    </xf>
    <xf numFmtId="0" fontId="150" fillId="26" borderId="102" xfId="45782" applyFont="true" applyFill="true" applyBorder="true" applyAlignment="true">
      <alignment horizontal="left" vertical="center" wrapText="true"/>
    </xf>
    <xf numFmtId="0" fontId="150" fillId="26" borderId="100" xfId="45782" applyFont="true" applyFill="true" applyBorder="true" applyAlignment="true">
      <alignment horizontal="left" vertical="center" wrapText="true"/>
    </xf>
    <xf numFmtId="0" fontId="150" fillId="26" borderId="100" xfId="45788" applyFont="true" applyFill="true" applyBorder="true" applyAlignment="true">
      <alignment horizontal="left" vertical="center" wrapText="true"/>
    </xf>
    <xf numFmtId="0" fontId="150" fillId="3" borderId="10" xfId="45768" applyFont="true" applyBorder="true" applyAlignment="true">
      <alignment horizontal="center" vertical="center" wrapText="true"/>
    </xf>
    <xf numFmtId="0" fontId="150" fillId="3" borderId="52" xfId="45767" applyFont="true" applyBorder="true" applyAlignment="true">
      <alignment horizontal="center" vertical="center" wrapText="true"/>
    </xf>
    <xf numFmtId="0" fontId="150" fillId="3" borderId="53" xfId="45768" applyFont="true" applyBorder="true" applyAlignment="true">
      <alignment horizontal="center" vertical="center" wrapText="true"/>
    </xf>
    <xf numFmtId="0" fontId="150" fillId="3" borderId="1" xfId="45768" applyFont="true" applyBorder="true" applyAlignment="true">
      <alignment horizontal="center" vertical="center" wrapText="true"/>
    </xf>
    <xf numFmtId="0" fontId="150" fillId="3" borderId="82" xfId="45767" applyFont="true" applyBorder="true" applyAlignment="true">
      <alignment horizontal="center" vertical="center" wrapText="true"/>
    </xf>
    <xf numFmtId="0" fontId="150" fillId="3" borderId="83" xfId="45768" applyFont="true" applyBorder="true" applyAlignment="true">
      <alignment horizontal="center" vertical="center" wrapText="true"/>
    </xf>
    <xf numFmtId="0" fontId="150" fillId="26" borderId="102" xfId="45776" applyFont="true" applyFill="true" applyBorder="true" applyAlignment="true">
      <alignment horizontal="left" vertical="center" wrapText="true"/>
    </xf>
    <xf numFmtId="0" fontId="150" fillId="26" borderId="105" xfId="45782" applyFont="true" applyFill="true" applyBorder="true" applyAlignment="true">
      <alignment horizontal="left" vertical="center" wrapText="true"/>
    </xf>
    <xf numFmtId="0" fontId="176" fillId="3" borderId="10" xfId="45824" applyFont="true" applyAlignment="true">
      <alignment horizontal="center" vertical="center" wrapText="true"/>
    </xf>
    <xf numFmtId="0" fontId="176" fillId="3" borderId="10" xfId="45825" applyFont="true" applyAlignment="true">
      <alignment horizontal="center" vertical="center" wrapText="true"/>
    </xf>
    <xf numFmtId="0" fontId="176" fillId="3" borderId="10" xfId="45826" applyFont="true" applyAlignment="true">
      <alignment horizontal="center" vertical="center" wrapText="true"/>
    </xf>
    <xf numFmtId="0" fontId="150" fillId="3" borderId="1" xfId="45612" applyFont="true" applyBorder="true" applyAlignment="true">
      <alignment horizontal="center" vertical="center" wrapText="true"/>
    </xf>
    <xf numFmtId="0" fontId="150" fillId="3" borderId="82" xfId="45611" applyFont="true" applyBorder="true" applyAlignment="true">
      <alignment horizontal="center" vertical="center" wrapText="true"/>
    </xf>
    <xf numFmtId="0" fontId="150" fillId="3" borderId="83" xfId="45612" applyFont="true" applyBorder="true" applyAlignment="true">
      <alignment horizontal="center" vertical="center" wrapText="true"/>
    </xf>
    <xf numFmtId="0" fontId="150" fillId="26" borderId="102" xfId="45620" applyFont="true" applyFill="true" applyBorder="true" applyAlignment="true">
      <alignment horizontal="left" vertical="center" wrapText="true"/>
    </xf>
    <xf numFmtId="0" fontId="150" fillId="26" borderId="100" xfId="45626" applyFont="true" applyFill="true" applyBorder="true" applyAlignment="true">
      <alignment horizontal="left" vertical="center" wrapText="true"/>
    </xf>
    <xf numFmtId="0" fontId="150" fillId="26" borderId="105" xfId="45632" applyFont="true" applyFill="true" applyBorder="true" applyAlignment="true">
      <alignment horizontal="left" vertical="center" wrapText="true"/>
    </xf>
    <xf numFmtId="0" fontId="150" fillId="26" borderId="102" xfId="45677" applyFont="true" applyFill="true" applyBorder="true" applyAlignment="true">
      <alignment horizontal="left" vertical="center" wrapText="true"/>
    </xf>
    <xf numFmtId="0" fontId="150" fillId="26" borderId="100" xfId="45683" applyFont="true" applyFill="true" applyBorder="true" applyAlignment="true">
      <alignment horizontal="left" vertical="center" wrapText="true"/>
    </xf>
    <xf numFmtId="0" fontId="150" fillId="3" borderId="10" xfId="45669" applyFont="true" applyBorder="true" applyAlignment="true">
      <alignment horizontal="center" vertical="center" wrapText="true"/>
    </xf>
    <xf numFmtId="0" fontId="150" fillId="3" borderId="52" xfId="45668" applyFont="true" applyBorder="true" applyAlignment="true">
      <alignment horizontal="center" vertical="center" wrapText="true"/>
    </xf>
    <xf numFmtId="0" fontId="150" fillId="3" borderId="53" xfId="45669" applyFont="true" applyBorder="true" applyAlignment="true">
      <alignment horizontal="center" vertical="center" wrapText="true"/>
    </xf>
    <xf numFmtId="0" fontId="150" fillId="3" borderId="3" xfId="45669" applyFont="true" applyBorder="true" applyAlignment="true">
      <alignment horizontal="center" vertical="center" wrapText="true"/>
    </xf>
    <xf numFmtId="0" fontId="150" fillId="26" borderId="102" xfId="45734" applyFont="true" applyFill="true" applyBorder="true" applyAlignment="true">
      <alignment horizontal="left" vertical="center" wrapText="true"/>
    </xf>
    <xf numFmtId="0" fontId="150" fillId="26" borderId="100" xfId="45740" applyFont="true" applyFill="true" applyBorder="true" applyAlignment="true">
      <alignment horizontal="left" vertical="center" wrapText="true"/>
    </xf>
    <xf numFmtId="0" fontId="150" fillId="26" borderId="105" xfId="45740" applyFont="true" applyFill="true" applyBorder="true" applyAlignment="true">
      <alignment horizontal="left" vertical="center" wrapText="true"/>
    </xf>
    <xf numFmtId="0" fontId="150" fillId="26" borderId="100" xfId="45710" applyFont="true" applyFill="true" applyBorder="true" applyAlignment="true">
      <alignment horizontal="left" vertical="center" wrapText="true"/>
    </xf>
    <xf numFmtId="0" fontId="150" fillId="26" borderId="105" xfId="45716" applyFont="true" applyFill="true" applyBorder="true" applyAlignment="true">
      <alignment horizontal="left" vertical="center" wrapText="true"/>
    </xf>
    <xf numFmtId="0" fontId="150" fillId="3" borderId="10" xfId="45726" applyFont="true" applyBorder="true" applyAlignment="true">
      <alignment horizontal="center" vertical="center" wrapText="true"/>
    </xf>
    <xf numFmtId="0" fontId="150" fillId="3" borderId="52" xfId="45725" applyFont="true" applyBorder="true" applyAlignment="true">
      <alignment horizontal="center" vertical="center" wrapText="true"/>
    </xf>
    <xf numFmtId="0" fontId="150" fillId="3" borderId="53" xfId="45726" applyFont="true" applyBorder="true" applyAlignment="true">
      <alignment horizontal="center" vertical="center" wrapText="true"/>
    </xf>
    <xf numFmtId="0" fontId="150" fillId="3" borderId="3" xfId="45726" applyFont="true" applyBorder="true" applyAlignment="true">
      <alignment horizontal="center" vertical="center" wrapText="true"/>
    </xf>
    <xf numFmtId="0" fontId="150" fillId="3" borderId="10" xfId="45699" applyFont="true" applyBorder="true" applyAlignment="true">
      <alignment horizontal="center" vertical="center" wrapText="true"/>
    </xf>
    <xf numFmtId="0" fontId="150" fillId="3" borderId="52" xfId="45698" applyFont="true" applyBorder="true" applyAlignment="true">
      <alignment horizontal="center" vertical="center" wrapText="true"/>
    </xf>
    <xf numFmtId="0" fontId="150" fillId="3" borderId="53" xfId="45699" applyFont="true" applyBorder="true" applyAlignment="true">
      <alignment horizontal="center" vertical="center" wrapText="true"/>
    </xf>
    <xf numFmtId="0" fontId="150" fillId="3" borderId="1" xfId="45699" applyFont="true" applyBorder="true" applyAlignment="true">
      <alignment horizontal="center" vertical="center" wrapText="true"/>
    </xf>
    <xf numFmtId="0" fontId="150" fillId="3" borderId="82" xfId="45698" applyFont="true" applyBorder="true" applyAlignment="true">
      <alignment horizontal="center" vertical="center" wrapText="true"/>
    </xf>
    <xf numFmtId="0" fontId="150" fillId="3" borderId="83" xfId="45699" applyFont="true" applyBorder="true" applyAlignment="true">
      <alignment horizontal="center" vertical="center" wrapText="true"/>
    </xf>
    <xf numFmtId="0" fontId="150" fillId="26" borderId="102" xfId="45707" applyFont="true" applyFill="true" applyBorder="true" applyAlignment="true">
      <alignment horizontal="left" vertical="center" wrapText="true"/>
    </xf>
    <xf numFmtId="0" fontId="150" fillId="3" borderId="10" xfId="45612" applyFont="true" applyBorder="true" applyAlignment="true">
      <alignment horizontal="center" vertical="center" wrapText="true"/>
    </xf>
    <xf numFmtId="0" fontId="150" fillId="3" borderId="52" xfId="45611" applyFont="true" applyBorder="true" applyAlignment="true">
      <alignment horizontal="center" vertical="center" wrapText="true"/>
    </xf>
    <xf numFmtId="0" fontId="150" fillId="3" borderId="53" xfId="45612" applyFont="true" applyBorder="true" applyAlignment="true">
      <alignment horizontal="center" vertical="center" wrapText="true"/>
    </xf>
    <xf numFmtId="0" fontId="150" fillId="26" borderId="102" xfId="45656" applyFont="true" applyFill="true" applyBorder="true" applyAlignment="true">
      <alignment horizontal="left" vertical="center" wrapText="true"/>
    </xf>
    <xf numFmtId="0" fontId="150" fillId="26" borderId="100" xfId="45656" applyFont="true" applyFill="true" applyBorder="true" applyAlignment="true">
      <alignment horizontal="left" vertical="center" wrapText="true"/>
    </xf>
    <xf numFmtId="0" fontId="150" fillId="3" borderId="10" xfId="45642" applyFont="true" applyBorder="true" applyAlignment="true">
      <alignment horizontal="center" vertical="center" wrapText="true"/>
    </xf>
    <xf numFmtId="0" fontId="150" fillId="3" borderId="52" xfId="45641" applyFont="true" applyBorder="true" applyAlignment="true">
      <alignment horizontal="center" vertical="center" wrapText="true"/>
    </xf>
    <xf numFmtId="0" fontId="150" fillId="3" borderId="53" xfId="45642" applyFont="true" applyBorder="true" applyAlignment="true">
      <alignment horizontal="center" vertical="center" wrapText="true"/>
    </xf>
    <xf numFmtId="0" fontId="150" fillId="3" borderId="3" xfId="45642" applyFont="true" applyBorder="true" applyAlignment="true">
      <alignment horizontal="center" vertical="center" wrapText="true"/>
    </xf>
    <xf numFmtId="0" fontId="150" fillId="26" borderId="59" xfId="45740" applyFont="true" applyFill="true" applyBorder="true" applyAlignment="true">
      <alignment horizontal="left" vertical="center" wrapText="true"/>
    </xf>
    <xf numFmtId="0" fontId="150" fillId="26" borderId="60" xfId="45746" applyFont="true" applyFill="true" applyBorder="true" applyAlignment="true">
      <alignment horizontal="left" vertical="center" wrapText="true"/>
    </xf>
    <xf numFmtId="0" fontId="150" fillId="26" borderId="59" xfId="45782" applyFont="true" applyFill="true" applyBorder="true" applyAlignment="true">
      <alignment horizontal="left" vertical="center" wrapText="true"/>
    </xf>
    <xf numFmtId="0" fontId="150" fillId="26" borderId="60" xfId="45788" applyFont="true" applyFill="true" applyBorder="true" applyAlignment="true">
      <alignment horizontal="left" vertical="center" wrapText="true"/>
    </xf>
  </cellXfs>
  <cellStyles count="45899">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557988350" xfId="45532" xr:uid="{F444F07B-E0D4-42B8-96A2-0760DDC17DB3}"/>
    <cellStyle name="style1495557988522" xfId="45588" xr:uid="{96334BA5-DA9F-486A-B12A-F162C6DE06E4}"/>
    <cellStyle name="style1495557988881" xfId="45535" xr:uid="{D04307D1-1548-4768-B6C7-2A79F0BFDA00}"/>
    <cellStyle name="style1495557989210" xfId="45538" xr:uid="{9927BEC3-3075-434E-88D1-4D4DC4C65CD0}"/>
    <cellStyle name="style1495557989335" xfId="45541" xr:uid="{5B3549BD-F404-4F73-9E20-3A1BE134137F}"/>
    <cellStyle name="style1495557989506" xfId="45547" xr:uid="{2C9BBF37-5306-4C93-9BAE-3F6522AFFE0E}"/>
    <cellStyle name="style1495557989757" xfId="45558" xr:uid="{149C21FC-756E-4FE4-9675-754DD4AE9ECA}"/>
    <cellStyle name="style1495557989913" xfId="45542" xr:uid="{B7311B75-A72F-4369-AB61-855D5D0E3D1F}"/>
    <cellStyle name="style1495557990054" xfId="45548" xr:uid="{03AD7EE2-1064-481A-9C31-8091CCDD337D}"/>
    <cellStyle name="style1495557990225" xfId="45559" xr:uid="{8DA5210F-C86C-48E8-9289-0A6B53ED75AD}"/>
    <cellStyle name="style1495557990366" xfId="45605" xr:uid="{5130CE0C-2354-4E30-A1F2-236B6345B312}"/>
    <cellStyle name="style1495557990554" xfId="45562" xr:uid="{91135605-7A1A-438B-93B9-2DD4232966B7}"/>
    <cellStyle name="style1495557990741" xfId="45563" xr:uid="{C54295BC-BFAD-4B24-90D1-DDDE850A8EBE}"/>
    <cellStyle name="style1495557990882" xfId="45565" xr:uid="{13C3CF50-70BB-4094-B5B8-6667A7C08813}"/>
    <cellStyle name="style1495557991444" xfId="45590" xr:uid="{C1CFB13A-0502-4DCC-9A13-7784A0E48BAF}"/>
    <cellStyle name="style1495557991632" xfId="45591" xr:uid="{9F3A4B26-92CF-40ED-8E89-64E9CB4FEFF3}"/>
    <cellStyle name="style1495557991819" xfId="45589" xr:uid="{2B29B8FB-3A86-4B0E-9447-8E439650218C}"/>
    <cellStyle name="style1495557992022" xfId="45592" xr:uid="{D604F97A-2F53-4DA8-8312-9B71FE8FE0AC}"/>
    <cellStyle name="style1495557992179" xfId="45593" xr:uid="{AAE38C45-0AD6-4D83-B7D0-AC20BB047F64}"/>
    <cellStyle name="style1495557992319" xfId="45594" xr:uid="{B273F129-739B-43E9-9E13-DA980C4446F9}"/>
    <cellStyle name="style1495557992648" xfId="45595" xr:uid="{F641325F-288E-4B4A-9EE3-DA97B310B03A}"/>
    <cellStyle name="style1495557992773" xfId="45596" xr:uid="{EBFFD5E3-4907-45C2-8631-6AB91DCFE134}"/>
    <cellStyle name="style1495557992930" xfId="45597" xr:uid="{6052F6D6-955E-4461-8CE4-B5EB3D460D36}"/>
    <cellStyle name="style1495557993086" xfId="45598" xr:uid="{CB13C93C-3480-4558-BEB8-537699D437ED}"/>
    <cellStyle name="style1495557993367" xfId="45606" xr:uid="{DE67884E-AB1F-437C-90DE-F0A13AFCB37B}"/>
    <cellStyle name="style1495557993523" xfId="45607" xr:uid="{64CD236B-7676-4207-9437-0356D54F288A}"/>
    <cellStyle name="style1495558046402" xfId="45533" xr:uid="{25EE8766-FD64-40B5-BAE5-4500D03B8D43}"/>
    <cellStyle name="style1495558046527" xfId="45577" xr:uid="{A7C4C292-34C8-45DB-8D07-C07F7F9D8055}"/>
    <cellStyle name="style1495558046777" xfId="45536" xr:uid="{792370A4-A625-47EF-988A-9CF66C92B72D}"/>
    <cellStyle name="style1495558047074" xfId="45539" xr:uid="{D1B570FA-CD7D-4E16-84C1-7A95305AAE3B}"/>
    <cellStyle name="style1495558047183" xfId="45543" xr:uid="{FDA4CD75-7F8A-4D41-87B9-92D7755E7BAB}"/>
    <cellStyle name="style1495558047308" xfId="45549" xr:uid="{C700A4D3-B355-40AC-9799-B8870225795B}"/>
    <cellStyle name="style1495558047480" xfId="45556" xr:uid="{ECC37BB8-FF0B-4548-ABC4-65B5C9822F04}"/>
    <cellStyle name="style1495558047621" xfId="45544" xr:uid="{8AE5317D-677B-43A6-8D95-397B2E356B75}"/>
    <cellStyle name="style1495558047714" xfId="45550" xr:uid="{8E452E8D-D052-48FF-BE01-3869059E07BB}"/>
    <cellStyle name="style1495558047871" xfId="45557" xr:uid="{64C9A045-378D-410C-9704-2CA91EC9A512}"/>
    <cellStyle name="style1495558048027" xfId="45602" xr:uid="{B3C92BAD-9D31-4EF0-AF76-1D77EED555AB}"/>
    <cellStyle name="style1495558048152" xfId="45560" xr:uid="{F7E7B5C0-382B-4FC2-A45A-0B0800272369}"/>
    <cellStyle name="style1495558048324" xfId="45564" xr:uid="{2302B047-E8F3-4A47-8042-57B9A09CBE7B}"/>
    <cellStyle name="style1495558048730" xfId="45579" xr:uid="{7381BF4D-DF67-4C1B-8FB7-814A1BB701AA}"/>
    <cellStyle name="style1495558048855" xfId="45580" xr:uid="{8544067E-5997-4557-BB64-FA43B96C0F25}"/>
    <cellStyle name="style1495558048980" xfId="45578" xr:uid="{7349AA3B-2419-44D7-9732-CABD31DE2A1A}"/>
    <cellStyle name="style1495558049090" xfId="45581" xr:uid="{5DA7AAE0-ED75-470E-A391-7E28692727B4}"/>
    <cellStyle name="style1495558049215" xfId="45582" xr:uid="{3625FBE6-9B53-466A-91EA-9EABAAD34501}"/>
    <cellStyle name="style1495558049340" xfId="45583" xr:uid="{56DF7392-E621-4B23-A783-9D54CCCDFF9C}"/>
    <cellStyle name="style1495558049574" xfId="45584" xr:uid="{073E940F-FA4E-448F-972A-462A9B16957E}"/>
    <cellStyle name="style1495558049668" xfId="45585" xr:uid="{3E25ED4F-0719-45E2-9E12-17859710B0B2}"/>
    <cellStyle name="style1495558049809" xfId="45586" xr:uid="{49A4090C-C381-4735-BEDF-56C3933D018D}"/>
    <cellStyle name="style1495558049934" xfId="45587" xr:uid="{61B9B735-C371-48BD-86B6-26A03A136D9C}"/>
    <cellStyle name="style1495558050106" xfId="45603" xr:uid="{18E7DCFC-F85D-4BD1-874C-B3070280282C}"/>
    <cellStyle name="style1495558050200" xfId="45604" xr:uid="{65ADA7BC-716E-4EAE-8903-544B31D3C9E2}"/>
    <cellStyle name="style1495558094658" xfId="45534" xr:uid="{747EF75B-4C88-4D01-9F64-8FEB0C1AFFC3}"/>
    <cellStyle name="style1495558094768" xfId="45566" xr:uid="{79D4E05A-34D2-4C5A-B862-88908B928C0D}"/>
    <cellStyle name="style1495558094971" xfId="45537" xr:uid="{1A0B4F91-936B-4DA3-BE8D-25AFD616AA8F}"/>
    <cellStyle name="style1495558095174" xfId="45540" xr:uid="{6CA91995-3AA0-4F4E-9478-16FB169C4ECB}"/>
    <cellStyle name="style1495558095268" xfId="45545" xr:uid="{32F0F1EF-3009-4264-A099-DF305D5B8F45}"/>
    <cellStyle name="style1495558095393" xfId="45551" xr:uid="{70F35AB5-5C43-4B43-B615-CC92C5788931}"/>
    <cellStyle name="style1495558095518" xfId="45553" xr:uid="{E1D15BA1-A809-4693-BA7F-846D3A877DA6}"/>
    <cellStyle name="style1495558095627" xfId="45546" xr:uid="{9E17A8C8-1DCD-4265-8F22-E68419B9F720}"/>
    <cellStyle name="style1495558095721" xfId="45552" xr:uid="{57B37D4F-F4C8-47D0-8152-2863CD93FDAC}"/>
    <cellStyle name="style1495558095831" xfId="45554" xr:uid="{F4BA4802-9DA1-4B8B-991D-5F2FE753B6CA}"/>
    <cellStyle name="style1495558095925" xfId="45599" xr:uid="{285175EF-0F5D-48E6-ABA7-15D82D7B24FE}"/>
    <cellStyle name="style1495558096019" xfId="45555" xr:uid="{BF936C41-5F0F-41BC-82D1-4EE767065240}"/>
    <cellStyle name="style1495558096144" xfId="45561" xr:uid="{26055411-99E5-4E9C-A07F-7D49DCE43080}"/>
    <cellStyle name="style1495558096472" xfId="45568" xr:uid="{21D73B17-A3E7-43C8-B26C-12973E68A4FD}"/>
    <cellStyle name="style1495558096566" xfId="45569" xr:uid="{69FBF3CA-A98A-4645-BF62-B3221EB07C5B}"/>
    <cellStyle name="style1495558096675" xfId="45567" xr:uid="{89E4A074-B7ED-4012-A25E-1A90B108BF69}"/>
    <cellStyle name="style1495558096769" xfId="45570" xr:uid="{4C696173-9CF1-4502-A608-E8252FB5ECDC}"/>
    <cellStyle name="style1495558096878" xfId="45571" xr:uid="{02589A70-0B6F-4AA7-8AE2-2E362AFCD47C}"/>
    <cellStyle name="style1495558096988" xfId="45572" xr:uid="{46D43B29-33D5-4AAA-9E65-D5BAAA353E55}"/>
    <cellStyle name="style1495558097253" xfId="45573" xr:uid="{7048F6CC-14DC-4D56-A767-00955A36CDBE}"/>
    <cellStyle name="style1495558097363" xfId="45574" xr:uid="{4D83D390-A07F-4A5A-90E5-25DC800012E2}"/>
    <cellStyle name="style1495558097488" xfId="45575" xr:uid="{0BEC3757-8852-44BF-AB72-F3A19AD065B3}"/>
    <cellStyle name="style1495558097597" xfId="45576" xr:uid="{CCBA7A08-7F4D-49AE-BB74-BD3305B4DB22}"/>
    <cellStyle name="style1495558097785" xfId="45600" xr:uid="{650F1DA5-C9E4-458F-9B0B-36F7F2EF3E41}"/>
    <cellStyle name="style1495558097878" xfId="45601" xr:uid="{25A3C74E-FC7D-4463-A0E3-7EF048AEA69A}"/>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416268" xfId="45123" xr:uid="{5654D535-0C4E-4937-8550-E5F86015CE4F}"/>
    <cellStyle name="style1523452416425" xfId="45124" xr:uid="{376420DC-EDED-47FD-BA87-9158AA0B7DB0}"/>
    <cellStyle name="style1523452416548" xfId="45129" xr:uid="{C3F73FC2-AB0B-4D2B-9993-C483EF0EF9C3}"/>
    <cellStyle name="style1523452416663" xfId="45130" xr:uid="{3C457A04-C297-417C-8FCF-8D67FA0D91AD}"/>
    <cellStyle name="style1523452416892" xfId="45126" xr:uid="{7700600D-2E00-4252-A0B9-33343599EF35}"/>
    <cellStyle name="style1523452417006" xfId="45127" xr:uid="{7711B658-E93E-4409-BAF7-B24919566E45}"/>
    <cellStyle name="style1523452417119" xfId="45125" xr:uid="{1041C8BD-D8D5-4593-99CC-01DA4FB773CE}"/>
    <cellStyle name="style1523452417320" xfId="45128" xr:uid="{D6A03D19-02EE-4866-A6DF-461E546844B6}"/>
    <cellStyle name="style1523452417438" xfId="45131" xr:uid="{2528B3C9-92B5-49F8-AD11-7B0BF7FB1EF8}"/>
    <cellStyle name="style1523452417552" xfId="45132" xr:uid="{989F3716-6448-4AD4-A8DF-F7DEEAA77FA1}"/>
    <cellStyle name="style1523452417670" xfId="45133" xr:uid="{0183669C-6902-4D59-BC7D-2AB1A014BC74}"/>
    <cellStyle name="style1523452417789" xfId="45134" xr:uid="{8943C9BC-7684-498E-9BB9-25F47D461A26}"/>
    <cellStyle name="style1523452417906" xfId="45135" xr:uid="{A02F4DDB-0EA6-4AA4-979A-1C7E028155E7}"/>
    <cellStyle name="style1523452418035" xfId="45141" xr:uid="{809954C5-409A-45C4-A685-304E2FE139E9}"/>
    <cellStyle name="style1523452418164" xfId="45136" xr:uid="{6C924DE2-D60C-4BF6-939C-7267D2581DD4}"/>
    <cellStyle name="style1523452418288" xfId="45142" xr:uid="{3A5F461F-44AF-4C89-90E4-4656097B6764}"/>
    <cellStyle name="style1523452418408" xfId="45147" xr:uid="{2C82DFB2-918A-4C7F-91B0-616F1A834CE0}"/>
    <cellStyle name="style1523452418522" xfId="45148" xr:uid="{011932F4-CBC4-46EE-A298-EB4585F0897D}"/>
    <cellStyle name="style1523452418641" xfId="45137" xr:uid="{49AA3A27-7A86-4722-AD55-D65D46FE2ABB}"/>
    <cellStyle name="style1523452418759" xfId="45138" xr:uid="{9ABF0C9E-A95C-480D-8EDE-4887B6B16AE5}"/>
    <cellStyle name="style1523452418875" xfId="45139" xr:uid="{7A7AB3CA-B79C-4932-AE42-1A0AF4346210}"/>
    <cellStyle name="style1523452418995" xfId="45140" xr:uid="{65F894B3-879C-42E0-A379-4EEEBBF9AF55}"/>
    <cellStyle name="style1523452419111" xfId="45143" xr:uid="{F08E1F99-0C94-4091-9291-B5635A378AA4}"/>
    <cellStyle name="style1523452419238" xfId="45144" xr:uid="{187E47EB-A2A8-41D9-9FB6-9AE6D89D0FA9}"/>
    <cellStyle name="style1523452419363" xfId="45145" xr:uid="{8CEEA25E-B598-4711-AB55-86D738F8B9C9}"/>
    <cellStyle name="style1523452419479" xfId="45146" xr:uid="{D553838F-DC02-4023-9384-8919266BCE3F}"/>
    <cellStyle name="style1523452419613" xfId="45149" xr:uid="{BA53FA2D-C209-4C87-A981-89CC4A3F629F}"/>
    <cellStyle name="style1523452419726" xfId="45150" xr:uid="{857AA6A7-A302-4A02-BA6D-0685C5DFC92C}"/>
    <cellStyle name="style1523452419840" xfId="45151" xr:uid="{F36A3BB6-7E1E-4E12-AF28-AF957F35E99A}"/>
    <cellStyle name="style1523452419951" xfId="45152" xr:uid="{2C8943AE-9B92-4CCC-A055-FB173A490321}"/>
    <cellStyle name="style1523452580173" xfId="45153" xr:uid="{C38FE76B-4655-48B3-A506-7962FD9559E2}"/>
    <cellStyle name="style1523452580345" xfId="45154" xr:uid="{0D7F0217-2F8B-416A-91DD-8EA380359F15}"/>
    <cellStyle name="style1523452580456" xfId="45159" xr:uid="{054CC9D5-8CA0-4F70-9538-30BD0E2599A2}"/>
    <cellStyle name="style1523452580573" xfId="45160" xr:uid="{1B7ABFF8-D4D0-46AA-9E58-E8D969E0A4D0}"/>
    <cellStyle name="style1523452580795" xfId="45156" xr:uid="{9AAD90EE-C89A-4070-BEB1-11583760AB30}"/>
    <cellStyle name="style1523452580903" xfId="45157" xr:uid="{F73F2021-7492-4FA9-A39A-CA14A94AC1F9}"/>
    <cellStyle name="style1523452581017" xfId="45155" xr:uid="{94278455-D7D5-4A8F-81EF-0B7C4D8CD038}"/>
    <cellStyle name="style1523452581219" xfId="45158" xr:uid="{7A8E9F7D-B77B-45AC-B360-C2A841BE67A4}"/>
    <cellStyle name="style1523452581347" xfId="45161" xr:uid="{6537FE96-BEC1-488A-86D6-F88797CB8793}"/>
    <cellStyle name="style1523452581456" xfId="45162" xr:uid="{201D2F65-E2B6-4AA3-9C2A-997F0E1B87F2}"/>
    <cellStyle name="style1523452581574" xfId="45163" xr:uid="{39314D28-E7E0-4B48-A501-4820F305564C}"/>
    <cellStyle name="style1523452581695" xfId="45164" xr:uid="{CECAF70A-DA09-4142-9561-22DE6EBED577}"/>
    <cellStyle name="style1523452581802" xfId="45165" xr:uid="{8C17A0BD-B9BF-4032-B45A-9AF22090B8D2}"/>
    <cellStyle name="style1523452581909" xfId="45171" xr:uid="{55575226-C1CC-4EFE-AF31-FAF32699318F}"/>
    <cellStyle name="style1523452582010" xfId="45166" xr:uid="{76881BC9-2B21-4B49-B37A-AC23F2CFCF58}"/>
    <cellStyle name="style1523452582118" xfId="45172" xr:uid="{423A2D3D-A91C-4AB8-AE50-1D7C096B286F}"/>
    <cellStyle name="style1523452582241" xfId="45174" xr:uid="{001BE286-F590-4AE3-8070-FD2ED840037B}"/>
    <cellStyle name="style1523452582365" xfId="45175" xr:uid="{F8FC7543-2046-4F60-A26D-8239B9F3D033}"/>
    <cellStyle name="style1523452582479" xfId="45167" xr:uid="{C9F93959-79BD-43EF-82B2-906C9A09BB6D}"/>
    <cellStyle name="style1523452582591" xfId="45168" xr:uid="{94044F57-9986-4CAC-B733-DA25062363E6}"/>
    <cellStyle name="style1523452582696" xfId="45169" xr:uid="{2770D27B-CC25-4ACB-852A-35630E712E8A}"/>
    <cellStyle name="style1523452582805" xfId="45170" xr:uid="{04A3AF96-6613-4BF0-A3A5-4FEBED0973AD}"/>
    <cellStyle name="style1523452582913" xfId="36821" xr:uid="{E03E9620-8126-44CC-B3F0-7515ED33E216}"/>
    <cellStyle name="style1523452583033" xfId="36822" xr:uid="{22DFC48B-5DAF-4BAD-A735-E8541DD7AA60}"/>
    <cellStyle name="style1523452583154" xfId="36823" xr:uid="{2980AB59-940D-4127-899D-3B30FDBC8D44}"/>
    <cellStyle name="style1523452583277" xfId="45173" xr:uid="{04468A06-F9D8-416F-81A8-6477A34158A0}"/>
    <cellStyle name="style1523452583449" xfId="36826" xr:uid="{580060A4-CA4E-43A3-84D4-569E78D52183}"/>
    <cellStyle name="style1523452583558" xfId="36827" xr:uid="{0EB1A858-6AE7-4669-86D9-2F9588A0BA30}"/>
    <cellStyle name="style1523452583664" xfId="36828" xr:uid="{2919A6C6-840E-4F0C-9619-98E37ED8F219}"/>
    <cellStyle name="style1523452583777" xfId="45176" xr:uid="{0E1BFB6E-05C9-41BA-9F80-7EDD92F843C4}"/>
    <cellStyle name="style1523452742189" xfId="45177" xr:uid="{0B2E898D-343B-4492-A58C-5B70C225B3F7}"/>
    <cellStyle name="style1523452742329" xfId="45178" xr:uid="{2DC0BF70-4E47-47DA-BF92-399107D267A1}"/>
    <cellStyle name="style1523452742431" xfId="45183" xr:uid="{27CB87D3-4E9F-45A4-B2B2-21A9A736CCE7}"/>
    <cellStyle name="style1523452742534" xfId="45184" xr:uid="{BB533B6D-B026-4910-B5F7-E760B7071ED2}"/>
    <cellStyle name="style1523452742735" xfId="45180" xr:uid="{E0F3DDB2-79A8-46D6-B798-548D60B6E5CA}"/>
    <cellStyle name="style1523452742836" xfId="45181" xr:uid="{74F98849-F46B-4CCB-BC5F-F0E4856361D5}"/>
    <cellStyle name="style1523452742937" xfId="45179" xr:uid="{23FD73D6-D2F8-4A64-B882-464E1C0BE97B}"/>
    <cellStyle name="style1523452743045" xfId="45182" xr:uid="{F46EB620-77D0-430F-BF0D-3207E64176C5}"/>
    <cellStyle name="style1523452743161" xfId="45185" xr:uid="{A31B7F82-2E40-4291-94FA-7FD5792DB933}"/>
    <cellStyle name="style1523452743267" xfId="45186" xr:uid="{4F61D698-7E66-4A81-96B5-DDE6CA921DDA}"/>
    <cellStyle name="style1523452743386" xfId="45187" xr:uid="{4889A522-CD56-4D33-9E8B-B7D94D54A36B}"/>
    <cellStyle name="style1523452743490" xfId="45188" xr:uid="{E3089D85-E730-4945-AE09-7607265B45DA}"/>
    <cellStyle name="style1523452743592" xfId="45189" xr:uid="{9391A401-E965-4EF6-9C9A-DD250A90D26B}"/>
    <cellStyle name="style1523452747609" xfId="45195" xr:uid="{92C53C6F-1D8C-4752-A2C8-A415950B76B5}"/>
    <cellStyle name="style1523452747755" xfId="45190" xr:uid="{6E4762C8-638E-458A-B4C6-A87F452EB622}"/>
    <cellStyle name="style1523452747857" xfId="45196" xr:uid="{3E33EB43-3230-4AD6-B41D-14E8325214E4}"/>
    <cellStyle name="style1523452747961" xfId="45201" xr:uid="{B2A12FA6-EF0C-49C5-ABFF-E1C747344EA5}"/>
    <cellStyle name="style1523452748064" xfId="45202" xr:uid="{E22783D9-14D5-4C3F-BE04-CD1DEFA3906F}"/>
    <cellStyle name="style1523452748176" xfId="45191" xr:uid="{E17FC4A7-479D-44F6-9CE9-9B1BE7728D4E}"/>
    <cellStyle name="style1523452748289" xfId="45192" xr:uid="{9C8424D4-B73A-4FD4-A6FA-005654A0D5F0}"/>
    <cellStyle name="style1523452748398" xfId="45193" xr:uid="{01426CE6-528A-4DE0-9290-A3B24C43E4C6}"/>
    <cellStyle name="style1523452748502" xfId="45194" xr:uid="{D14CBC59-B8CB-44F6-9721-51104143C355}"/>
    <cellStyle name="style1523452748604" xfId="45197" xr:uid="{0082C86A-16EF-4E67-A133-04534C47A18D}"/>
    <cellStyle name="style1523452748706" xfId="45198" xr:uid="{2B83D36E-0100-4899-98CA-D676F7386F70}"/>
    <cellStyle name="style1523452748808" xfId="45199" xr:uid="{13E24E4B-9076-499A-AD04-E33A07ADB38E}"/>
    <cellStyle name="style1523452748912" xfId="45200" xr:uid="{A680CFFE-E269-4E8E-96D9-B40D153DA781}"/>
    <cellStyle name="style1523452749088" xfId="45203" xr:uid="{961AC8F0-7BBE-4733-8E91-EFFAA4173EFE}"/>
    <cellStyle name="style1523452749199" xfId="45204" xr:uid="{E46D1EBA-E6B2-4ED4-8832-F2649293E9BF}"/>
    <cellStyle name="style1523452749310" xfId="45205" xr:uid="{F8733A06-DC84-4A56-81CC-A9ADC2E0B928}"/>
    <cellStyle name="style1523452749413" xfId="45206" xr:uid="{F4469AD5-0D00-419D-ADAA-8CB3FD0E7E37}"/>
    <cellStyle name="style1523452914736" xfId="45207" xr:uid="{E3DEA43B-9D65-4BFC-9C29-601E07AFAFCE}"/>
    <cellStyle name="style1523452914845" xfId="45208" xr:uid="{28B35F9B-0D38-4929-9394-20799CB5D0FE}"/>
    <cellStyle name="style1523452914942" xfId="45213" xr:uid="{428AABA6-5AD1-425D-B64D-B4E7C3BDD90B}"/>
    <cellStyle name="style1523452915088" xfId="45214" xr:uid="{2CE5F257-5C8C-4ECE-9484-7D055E435C89}"/>
    <cellStyle name="style1523452915312" xfId="45210" xr:uid="{9104AD66-9504-4039-9C31-A45B62E2E1E2}"/>
    <cellStyle name="style1523452919397" xfId="45211" xr:uid="{961C4F36-7BD7-4A3C-A40E-7636BC1054BB}"/>
    <cellStyle name="style1523452919499" xfId="45209" xr:uid="{F1F72619-4266-4317-BD51-471FD546C4F6}"/>
    <cellStyle name="style1523452919601" xfId="45212" xr:uid="{F0677D45-A221-4977-B529-0789DAEC36DA}"/>
    <cellStyle name="style1523452919700" xfId="45215" xr:uid="{246A6C9E-6EB4-48EC-AEE6-063F2E22BD1D}"/>
    <cellStyle name="style1523452919800" xfId="45216" xr:uid="{24C1026D-1183-4A51-A6BA-F12FECE2FD13}"/>
    <cellStyle name="style1523452919901" xfId="45217" xr:uid="{B04C35D8-8142-452D-8CFB-A5718C2A9AF9}"/>
    <cellStyle name="style1523452920010" xfId="45218" xr:uid="{FEE2950E-C549-4741-AEBF-B448D390F486}"/>
    <cellStyle name="style1523452920114" xfId="45219" xr:uid="{2F5E7EF8-5B16-4175-BCFC-6AB6AF8CF9F8}"/>
    <cellStyle name="style1523452920235" xfId="45225" xr:uid="{63714508-F7AC-4657-97BB-378B4B216934}"/>
    <cellStyle name="style1523452920344" xfId="45220" xr:uid="{57AEE6A8-FE93-4E64-AB03-F5413C038248}"/>
    <cellStyle name="style1523452920446" xfId="45226" xr:uid="{F696FA51-0CE3-42F4-98EE-E5828194AB8D}"/>
    <cellStyle name="style1523452920547" xfId="45231" xr:uid="{C0779DD8-3AEC-498E-B010-21656EA742C7}"/>
    <cellStyle name="style1523452920646" xfId="45232" xr:uid="{03ADFA84-F95D-4D83-94E0-EDBA9DE6059D}"/>
    <cellStyle name="style1523452920748" xfId="45221" xr:uid="{7CE03418-AA2E-4904-8D75-73599BB39017}"/>
    <cellStyle name="style1523452920844" xfId="45222" xr:uid="{7A199AD8-9909-4BD6-B895-31E35D5450AF}"/>
    <cellStyle name="style1523452920940" xfId="45223" xr:uid="{B817EFED-210F-4F9A-9F00-B6CF0EECB8C8}"/>
    <cellStyle name="style1523452921042" xfId="45224" xr:uid="{8DD915F0-58F2-488F-8A29-D28C2D6821D7}"/>
    <cellStyle name="style1523452921152" xfId="45227" xr:uid="{C5562A8E-431F-4D24-B80E-D7E2B5B556DE}"/>
    <cellStyle name="style1523452921257" xfId="45228" xr:uid="{A46A4A71-E716-4029-BA4C-F1AD2162E841}"/>
    <cellStyle name="style1523452921370" xfId="45229" xr:uid="{B277EB32-6127-4AFB-B1FC-93BED882BC85}"/>
    <cellStyle name="style1523452921471" xfId="45230" xr:uid="{C5692578-CA97-4EA0-9E0B-D119FFB1B8FD}"/>
    <cellStyle name="style1523452921588" xfId="45233" xr:uid="{A4040049-440D-4890-9392-2F1587BE28FA}"/>
    <cellStyle name="style1523452921689" xfId="45234" xr:uid="{E29F13F2-99CB-4CC5-9B27-22F9BEA9FA3D}"/>
    <cellStyle name="style1523452921790" xfId="45235" xr:uid="{5FF13630-013D-4DF6-A13A-A5470D8EA660}"/>
    <cellStyle name="style1523452921892" xfId="45236" xr:uid="{12315B15-6FCC-4B86-84B8-A51B7B4991DC}"/>
    <cellStyle name="style1523453106955" xfId="45237" xr:uid="{A4396F89-DC9C-48DE-ABDE-548C149798FE}"/>
    <cellStyle name="style1523453107079" xfId="45238" xr:uid="{0C0B6775-AFF3-4CB6-92F8-0DAA56984D9F}"/>
    <cellStyle name="style1523453107205" xfId="45243" xr:uid="{A8310288-2988-4615-821B-31DB6EB7C8A0}"/>
    <cellStyle name="style1523453107337" xfId="45244" xr:uid="{C06E8AD0-4FA6-446E-92CB-A3C51A5FFE72}"/>
    <cellStyle name="style1523453107539" xfId="45240" xr:uid="{60FDEE76-F3D1-4E1D-9232-91DB46D0B4EC}"/>
    <cellStyle name="style1523453107638" xfId="45241" xr:uid="{57930165-3579-4E66-AFA9-749DD6CC8458}"/>
    <cellStyle name="style1523453107772" xfId="45239" xr:uid="{A941BD02-B191-482B-B303-6129CACBF6E0}"/>
    <cellStyle name="style1523453107878" xfId="45242" xr:uid="{5CA427E0-BD7D-46ED-945C-84A7A9E056B3}"/>
    <cellStyle name="style1523453107991" xfId="45245" xr:uid="{D93B1AFE-AFE5-4507-A60E-661A150B268C}"/>
    <cellStyle name="style1523453108092" xfId="45246" xr:uid="{A811CBFB-C817-4F1B-9827-01FCB8BBB4B1}"/>
    <cellStyle name="style1523453108209" xfId="45247" xr:uid="{4D949A92-5B51-436A-8498-671C8EEA8359}"/>
    <cellStyle name="style1523453108356" xfId="45248" xr:uid="{83CD4281-7191-47AF-84C4-32F56291DB8B}"/>
    <cellStyle name="style1523453108455" xfId="45249" xr:uid="{FFD6B793-26B4-41AB-BCC6-977475AC6978}"/>
    <cellStyle name="style1523453108565" xfId="45255" xr:uid="{5EAA329A-1AB4-47CD-92BE-9F7D8C03253A}"/>
    <cellStyle name="style1523453108663" xfId="45250" xr:uid="{EE02CE92-FB30-41F0-8D79-A5A0F1AAB606}"/>
    <cellStyle name="style1523453108762" xfId="45256" xr:uid="{E6379A75-F138-4583-93CB-009ECB7B67DD}"/>
    <cellStyle name="style1523453108867" xfId="45261" xr:uid="{2FE22730-F7B6-4FDE-8E0B-CA49370F429C}"/>
    <cellStyle name="style1523453108966" xfId="45262" xr:uid="{E6FCD127-393A-4237-8F59-A726BE42D23F}"/>
    <cellStyle name="style1523453109070" xfId="45251" xr:uid="{B928BEF2-BB25-4BE4-877C-259A4BF01905}"/>
    <cellStyle name="style1523453109186" xfId="45252" xr:uid="{34B20143-881A-4F78-AA36-EECF362EC2F1}"/>
    <cellStyle name="style1523453109297" xfId="45253" xr:uid="{9CB3300B-295F-4E34-8232-3770D2377EF3}"/>
    <cellStyle name="style1523453109407" xfId="45254" xr:uid="{BA890601-059E-47F3-B670-60FC1C79500B}"/>
    <cellStyle name="style1523453109511" xfId="45257" xr:uid="{97568715-25EC-40EB-855B-B94C6B92AE7F}"/>
    <cellStyle name="style1523453109611" xfId="45258" xr:uid="{44E2C2EF-9389-443F-970E-525E6813F233}"/>
    <cellStyle name="style1523453109710" xfId="45259" xr:uid="{BAB807C1-A958-4BBE-A57D-4D6C46B0DF2A}"/>
    <cellStyle name="style1523453113580" xfId="45260" xr:uid="{CCE2556D-1075-4BC3-86AC-5CC7C5718B22}"/>
    <cellStyle name="style1523453113750" xfId="45263" xr:uid="{07DB12A3-6A92-4E4E-9909-ABE5041B7058}"/>
    <cellStyle name="style1523453113854" xfId="45264" xr:uid="{7428C6A8-CB5B-469D-94BB-B33D0B7FBA4A}"/>
    <cellStyle name="style1523453113958" xfId="45265" xr:uid="{EF3F0EDF-95F2-4E50-8E8B-08A576041C55}"/>
    <cellStyle name="style1523453114064" xfId="45266" xr:uid="{23BFA988-D704-4230-BDAE-C0D27CC6C116}"/>
    <cellStyle name="style1523453114203" xfId="45267" xr:uid="{0F565EC0-6F53-4561-AC6C-7749F267AE83}"/>
    <cellStyle name="style1523453114293" xfId="45268" xr:uid="{150DA543-9A67-4206-9768-99752489B699}"/>
    <cellStyle name="style1523453114424" xfId="45269" xr:uid="{67122D72-AB2F-436F-9E03-231146568251}"/>
    <cellStyle name="style1523453114510" xfId="45270" xr:uid="{48C9F944-F7FE-456E-BE2B-0F5B60352656}"/>
    <cellStyle name="style1523453114596" xfId="45271" xr:uid="{3C5BB905-C4AE-4F19-9C1B-0A99EB28427F}"/>
    <cellStyle name="style1523453114680" xfId="45272" xr:uid="{30C7A342-FC58-419B-A416-48CB25508AD4}"/>
    <cellStyle name="style1523453114766" xfId="45273" xr:uid="{3B4A1B79-1CEB-4F0D-9544-696ABF222931}"/>
    <cellStyle name="style1523453114853" xfId="45274" xr:uid="{342C4F78-E47C-4B4A-A951-0674FA5ACB68}"/>
    <cellStyle name="style1523453114985" xfId="45275" xr:uid="{7734F1EB-C260-4FEA-A294-66D18CD2FDD5}"/>
    <cellStyle name="style1523453115072" xfId="45276" xr:uid="{F06147A5-007D-4E27-973F-92A705A4626E}"/>
    <cellStyle name="style1523453115171" xfId="45277" xr:uid="{C1EE58B1-C38F-428F-AD71-C51B5473CFEC}"/>
    <cellStyle name="style1523453115256" xfId="45278" xr:uid="{B6727566-9B53-4F73-92D4-047F1C4CCDCF}"/>
    <cellStyle name="style1523453341237" xfId="45279" xr:uid="{480A880A-35F3-4A9D-B08C-3891E5E53A5D}"/>
    <cellStyle name="style1523453341444" xfId="45280" xr:uid="{C9351C8E-6A02-480B-9822-05D0A5B00880}"/>
    <cellStyle name="style1523453341610" xfId="45285" xr:uid="{840422B2-0581-47A3-A364-5E035A2BED92}"/>
    <cellStyle name="style1523453341779" xfId="45286" xr:uid="{5ABEDE54-9AB2-4C3C-BBE3-0D23D50B5E65}"/>
    <cellStyle name="style1523453342121" xfId="45282" xr:uid="{49490B7C-E340-4258-AB01-14711F4F809A}"/>
    <cellStyle name="style1523453342324" xfId="45283" xr:uid="{14974E5A-292C-477B-84E0-C8EDE12A7375}"/>
    <cellStyle name="style1523453342518" xfId="45281" xr:uid="{B0D05056-EC2B-4908-8F7D-168598A5B779}"/>
    <cellStyle name="style1523453342920" xfId="45284" xr:uid="{5F666B90-DF7B-40CE-8090-1A5BAE05A5C0}"/>
    <cellStyle name="style1523453343068" xfId="45287" xr:uid="{DE510019-AE37-4CE2-BD8A-540396AE6EBD}"/>
    <cellStyle name="style1523453343264" xfId="45288" xr:uid="{B76BEE9A-D01C-42E4-8450-98B3F587F4D3}"/>
    <cellStyle name="style1523453343418" xfId="45289" xr:uid="{1E55A548-978C-4CEF-9DEE-604F3518E97F}"/>
    <cellStyle name="style1523453343558" xfId="45290" xr:uid="{6F31F353-EDF4-4301-BA15-B35F8F035D5D}"/>
    <cellStyle name="style1523453343708" xfId="45291" xr:uid="{C8052295-299D-4222-868F-156518E66E3A}"/>
    <cellStyle name="style1523453343888" xfId="45293" xr:uid="{AE02293F-9679-44C2-8936-AB33763B8380}"/>
    <cellStyle name="style1523453344121" xfId="45295" xr:uid="{78BD5B3A-9BF8-4185-A5F9-118937D1B318}"/>
    <cellStyle name="style1523453344428" xfId="45292" xr:uid="{8822C620-FA99-4B85-9367-AC55AEED8A37}"/>
    <cellStyle name="style1523453344627" xfId="45294" xr:uid="{71B2A60F-1A59-4D38-BA9B-161B87D7DF20}"/>
    <cellStyle name="style1523453344741" xfId="45296" xr:uid="{07625A82-87B2-4D07-80D7-6F40692A193D}"/>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3616235" xfId="45298" xr:uid="{77260C48-E159-405E-9FDE-AA34651823A2}"/>
    <cellStyle name="style1523453616397" xfId="45299" xr:uid="{662D92B3-272E-4C57-83E6-72A087C3023C}"/>
    <cellStyle name="style1523453616541" xfId="45297" xr:uid="{57771B39-F76D-4A48-9565-EC8310D5F74F}"/>
    <cellStyle name="style1523453616692" xfId="45300" xr:uid="{80E091D6-F648-4F23-BBC2-35117A35CC38}"/>
    <cellStyle name="style1523453616832" xfId="45301" xr:uid="{CB81E99F-B91F-4128-98EF-420D94C3101C}"/>
    <cellStyle name="style1523453617114" xfId="45302" xr:uid="{83A481A0-55E3-4EF9-856D-E624CCC4FD8A}"/>
    <cellStyle name="style1523453617394" xfId="45303" xr:uid="{F02834EF-9005-46E6-8AED-4F6FA610AB1B}"/>
    <cellStyle name="style1523453617607" xfId="45304" xr:uid="{C1F5EFC0-1E33-40C9-B323-7AB162CA299C}"/>
    <cellStyle name="style1523453617723" xfId="45306" xr:uid="{8FDCB7DA-3933-4F70-BBC1-A59E58353BF8}"/>
    <cellStyle name="style1523453617837" xfId="45307" xr:uid="{0D663256-50AB-4654-B307-9276D284A0AF}"/>
    <cellStyle name="style1523453617939" xfId="45309" xr:uid="{DF3947BF-31A7-4A7A-8A87-8F610348E3B0}"/>
    <cellStyle name="style1523453618043" xfId="45310" xr:uid="{6EC7DD2A-753F-4CCB-B42A-A911F50E9903}"/>
    <cellStyle name="style1523453618169" xfId="45305" xr:uid="{C8A84F20-6B98-4938-B461-E94F2E5F9691}"/>
    <cellStyle name="style1523453618334" xfId="45308" xr:uid="{B07B0DC6-66D7-4655-9E95-2F591A772EDA}"/>
    <cellStyle name="style1523453618461" xfId="45311" xr:uid="{F09B6C2C-B203-4883-B0C0-9E429AE73AB4}"/>
    <cellStyle name="style1523453622979" xfId="45313" xr:uid="{D7474252-E557-402C-972C-1532A8DC5BC5}"/>
    <cellStyle name="style1523453623112" xfId="45314" xr:uid="{25CF5EF5-C0EF-4207-9A6D-2E184F05CF1D}"/>
    <cellStyle name="style1523453623279" xfId="45312" xr:uid="{7473BD0D-2C17-4986-84F0-8FA445F48EF8}"/>
    <cellStyle name="style1523455020202" xfId="44927" xr:uid="{51631A69-94F0-4070-8414-41E91466E19B}"/>
    <cellStyle name="style1523455020441" xfId="44928" xr:uid="{FC711A6B-7198-4FBD-A6E6-9DC0CFF3683D}"/>
    <cellStyle name="style1523455020626" xfId="44933" xr:uid="{0C10D55C-4987-4035-9183-CE9B3460D233}"/>
    <cellStyle name="style1523455020799" xfId="44934" xr:uid="{2BD9A858-D943-4AA2-9696-74E2196C40BB}"/>
    <cellStyle name="style1523455021302" xfId="44930" xr:uid="{A9C6D9A9-C8F5-4C17-AAB6-FD265E31C746}"/>
    <cellStyle name="style1523455021606" xfId="44931" xr:uid="{AC350254-DE07-4119-A928-52292BCD2307}"/>
    <cellStyle name="style1523455021791" xfId="44929" xr:uid="{162CCFFC-EAB6-493E-815C-338370AA7999}"/>
    <cellStyle name="style1523455021986" xfId="44932" xr:uid="{C0B62F61-E535-4845-A076-3F089FD4459D}"/>
    <cellStyle name="style1523455022172" xfId="44935" xr:uid="{F4E8AD81-74A4-420D-ACE1-20EFD951D380}"/>
    <cellStyle name="style1523455022422" xfId="44936" xr:uid="{B356103F-5BFD-4BD3-AF18-79E8DF13B3C1}"/>
    <cellStyle name="style1523455022669" xfId="44937" xr:uid="{53466AED-B8AF-43F0-9210-A2BA06A9F1B2}"/>
    <cellStyle name="style1523455022924" xfId="44938" xr:uid="{F635C359-4B6D-4E55-AEAE-A2FD17A2D9B9}"/>
    <cellStyle name="style1523455023145" xfId="44939" xr:uid="{8432A2A6-A89F-4D67-8B2A-C7D2773FB04D}"/>
    <cellStyle name="style1523455023380" xfId="44942" xr:uid="{CFBC537E-CCB2-402D-8362-1D4559DEE186}"/>
    <cellStyle name="style1523455023536" xfId="44940" xr:uid="{AFE2405A-BA9E-4582-A407-D190804A7B03}"/>
    <cellStyle name="style1523455023699" xfId="44943" xr:uid="{95E83DAD-8E35-4757-ABA3-2577659E6505}"/>
    <cellStyle name="style1523455023869" xfId="44945" xr:uid="{CD48E2BA-79AB-4F6D-9959-8AE7BED5CA57}"/>
    <cellStyle name="style1523455024069" xfId="44946" xr:uid="{AE0F989D-A701-4711-AD47-9834ACD03BE9}"/>
    <cellStyle name="style1523455024219" xfId="44941" xr:uid="{3F79F461-185C-47EB-B1B8-20E6820AFE61}"/>
    <cellStyle name="style1523455024843" xfId="44944" xr:uid="{2A0C64FC-A48B-4FC1-BCE6-20FE45C9676C}"/>
    <cellStyle name="style1523455025504" xfId="44947" xr:uid="{506333F8-F8F5-463A-B450-FB5E22FF507D}"/>
    <cellStyle name="style1523455079629" xfId="44948" xr:uid="{843B4DE8-156E-4202-B826-A15225203182}"/>
    <cellStyle name="style1523455079781" xfId="44949" xr:uid="{EB433A3A-A59F-4F79-B61E-683C63A32F15}"/>
    <cellStyle name="style1523455079901" xfId="44954" xr:uid="{26B2703C-1837-4685-8054-111652265582}"/>
    <cellStyle name="style1523455080039" xfId="44955" xr:uid="{18870888-2721-451F-B86A-65C04A44562A}"/>
    <cellStyle name="style1523455080306" xfId="44951" xr:uid="{321739D3-7680-47E0-8230-380E78BD5836}"/>
    <cellStyle name="style1523455080442" xfId="44952" xr:uid="{C00426AB-2EB5-4AE4-89D2-12B6ED46A785}"/>
    <cellStyle name="style1523455080557" xfId="44950" xr:uid="{7BE93892-E485-48C3-A8BA-E40022E88E80}"/>
    <cellStyle name="style1523455080673" xfId="44953" xr:uid="{C0F6B48E-0542-4BF0-A1F8-46F6AE3F9384}"/>
    <cellStyle name="style1523455080789" xfId="44956" xr:uid="{ADC1FD87-3314-4EF8-B3A6-0D04C2290B68}"/>
    <cellStyle name="style1523455080899" xfId="44957" xr:uid="{062E5478-8A16-41FB-8766-161D5302A438}"/>
    <cellStyle name="style1523455081004" xfId="44958" xr:uid="{D3E33C53-8EAF-449F-AF40-BF4BF8520831}"/>
    <cellStyle name="style1523455081125" xfId="44959" xr:uid="{82292D91-6516-4CBE-A9A9-7A0B09159A95}"/>
    <cellStyle name="style1523455081301" xfId="44960" xr:uid="{B05CAA32-66ED-4F1B-98F6-AA1E67842A4A}"/>
    <cellStyle name="style1523455081463" xfId="44966" xr:uid="{6DE7CEEF-EE81-4939-BCFC-516CA227F74D}"/>
    <cellStyle name="style1523455081578" xfId="44961" xr:uid="{22B29385-F6D6-4BB0-876B-C2FB7C0368C2}"/>
    <cellStyle name="style1523455081697" xfId="44967" xr:uid="{C5EEF6A7-6AEA-45D1-87AD-181837E3B402}"/>
    <cellStyle name="style1523455081821" xfId="44971" xr:uid="{813BAEA4-11D0-4A81-83F7-6D54120301C0}"/>
    <cellStyle name="style1523455081938" xfId="44972" xr:uid="{A30A2C47-351D-4FCE-A8E5-F731ED55F1FF}"/>
    <cellStyle name="style1523455082050" xfId="44962" xr:uid="{D99FE63D-4EFE-47F1-B2EF-DC1C86221BFD}"/>
    <cellStyle name="style1523455082164" xfId="44963" xr:uid="{7A6B3FEC-1EDB-485A-8D23-776CE8682DD8}"/>
    <cellStyle name="style1523455082303" xfId="44964" xr:uid="{54D7FC62-042C-4505-8189-D95993D7544D}"/>
    <cellStyle name="style1523455082429" xfId="44965" xr:uid="{29658023-1476-4B8F-98A2-E9F3A40C124B}"/>
    <cellStyle name="style1523455082576" xfId="33366" xr:uid="{C141C378-A043-4271-896E-95B76F2AC4D9}"/>
    <cellStyle name="style1523455082709" xfId="44968" xr:uid="{EFB7E73C-C42E-4CFC-8F07-CECF42401C49}"/>
    <cellStyle name="style1523455082824" xfId="44969" xr:uid="{58CF3690-5E48-439E-A211-7A8D5E659F07}"/>
    <cellStyle name="style1523455082943" xfId="44970" xr:uid="{FC174B56-6597-44F1-9F00-AAEBF52CA4DB}"/>
    <cellStyle name="style1523455083255" xfId="33369" xr:uid="{A11731BC-A452-4F9A-B518-D16158E10923}"/>
    <cellStyle name="style1523455137191" xfId="44973" xr:uid="{D43B08F6-DAD5-4703-9F6A-1686BA1C4A82}"/>
    <cellStyle name="style1523455137378" xfId="44974" xr:uid="{7DCDB387-4BBF-450C-AAD6-9849BBDD1929}"/>
    <cellStyle name="style1523455137501" xfId="44979" xr:uid="{B579FBD9-E71D-452E-876A-0515FE1C578D}"/>
    <cellStyle name="style1523455137622" xfId="44980" xr:uid="{B28FD2A0-1A59-450F-8051-A14765805D3D}"/>
    <cellStyle name="style1523455137980" xfId="44976" xr:uid="{67C306D3-1772-49BE-A299-FF5057CEF078}"/>
    <cellStyle name="style1523455138137" xfId="44977" xr:uid="{4E5AF336-B641-4C8D-AC8B-096247B18EB4}"/>
    <cellStyle name="style1523455138320" xfId="44975" xr:uid="{BA3ED51B-EB0C-4694-997F-8398F64939E8}"/>
    <cellStyle name="style1523455138506" xfId="44978" xr:uid="{96DFEBB2-6B67-476F-88BA-D9385E5E112B}"/>
    <cellStyle name="style1523455138664" xfId="44981" xr:uid="{5405CBFE-291B-496E-81D9-8405A4B2F03D}"/>
    <cellStyle name="style1523455138838" xfId="44982" xr:uid="{F21E3218-A0B9-4366-9748-6144ADC0398B}"/>
    <cellStyle name="style1523455139005" xfId="44983" xr:uid="{2A7A0D03-6DA6-4DDE-89C2-5C4EA1E12574}"/>
    <cellStyle name="style1523455139205" xfId="44984" xr:uid="{C356E2F4-D28B-41A4-9A8E-7C52754B4AB6}"/>
    <cellStyle name="style1523455139405" xfId="44985" xr:uid="{C716EDB6-7627-47C0-B972-48965E72CC25}"/>
    <cellStyle name="style1523455139600" xfId="44991" xr:uid="{5D3B6D01-C7C9-4D79-AD9C-A4E499160B5D}"/>
    <cellStyle name="style1523455139770" xfId="44986" xr:uid="{5BCBA693-7DDE-480D-A735-6B81D5A2ACD0}"/>
    <cellStyle name="style1523455139915" xfId="44992" xr:uid="{0C4ED022-F1F5-4A10-B14D-5920CAC8A0F2}"/>
    <cellStyle name="style1523455140090" xfId="44997" xr:uid="{F635D5D7-5457-4B66-8696-26683772E7D4}"/>
    <cellStyle name="style1523455140272" xfId="44998" xr:uid="{68B8E711-97D1-4247-A601-67645A1823E7}"/>
    <cellStyle name="style1523455140454" xfId="44987" xr:uid="{D17823AD-4420-4D23-889E-9A464FB7D774}"/>
    <cellStyle name="style1523455140607" xfId="44988" xr:uid="{9564748C-9166-4CDA-A480-52DFBC23C1A8}"/>
    <cellStyle name="style1523455140778" xfId="44989" xr:uid="{E9D32C07-1AF5-406B-B508-CD482374B49A}"/>
    <cellStyle name="style1523455140971" xfId="44990" xr:uid="{456E8B98-75FC-4371-885C-D29BB812AFED}"/>
    <cellStyle name="style1523455141147" xfId="44993" xr:uid="{EBD984E1-5AC0-4233-86B9-ABAD610410D1}"/>
    <cellStyle name="style1523455141321" xfId="44994" xr:uid="{15120C87-A0DD-4251-92D1-64FEEEFDE689}"/>
    <cellStyle name="style1523455141488" xfId="44995" xr:uid="{1A441978-08AA-43FE-8881-246B4CBA44EE}"/>
    <cellStyle name="style1523455141659" xfId="44996" xr:uid="{EBA95060-2477-49EC-A839-B23F43A65424}"/>
    <cellStyle name="style1523455142018" xfId="44999" xr:uid="{A20BBF8B-D028-4EC1-842E-7623E78293F2}"/>
    <cellStyle name="style1523455142137" xfId="45000" xr:uid="{914971C4-633F-4FB7-80E7-BDA853469C24}"/>
    <cellStyle name="style1523455142259" xfId="45001" xr:uid="{0E0B6423-4C7D-4AA1-902E-F7F50827B171}"/>
    <cellStyle name="style1523455142412" xfId="45002" xr:uid="{29DD116B-81B8-4985-993D-9FCF894E36ED}"/>
    <cellStyle name="style1523455207189" xfId="45003" xr:uid="{FA72E611-FC4A-4C88-BFFB-EA66DC04CAB7}"/>
    <cellStyle name="style1523455207389" xfId="45004" xr:uid="{D2DD56F6-2913-4126-9435-7E88B664A9A5}"/>
    <cellStyle name="style1523455207529" xfId="45009" xr:uid="{7E5FAFBE-937F-40A6-8642-60387EA38C73}"/>
    <cellStyle name="style1523455207638" xfId="45010" xr:uid="{5E49C903-3086-4726-9924-888174E6DE41}"/>
    <cellStyle name="style1523455207870" xfId="45006" xr:uid="{E7A410C1-2C80-4EF9-8185-8B8B40005FB9}"/>
    <cellStyle name="style1523455207990" xfId="45007" xr:uid="{FBA14CA9-BC6D-46A9-9E50-8C64FBE8ACDC}"/>
    <cellStyle name="style1523455208123" xfId="45005" xr:uid="{DE541979-C044-4143-99E7-0921C2D229A4}"/>
    <cellStyle name="style1523455208292" xfId="45008" xr:uid="{A73B3E0A-9603-4C17-85E6-A8E744F9B553}"/>
    <cellStyle name="style1523455208506" xfId="45011" xr:uid="{98214A2B-2EFE-4CB6-BBBD-07736BD0D1C0}"/>
    <cellStyle name="style1523455208689" xfId="45012" xr:uid="{FD7F777D-3EAF-479E-8FF7-729472DBEA43}"/>
    <cellStyle name="style1523455208839" xfId="45013" xr:uid="{8AF43BC0-0E4E-428D-80A7-B55820BA00D3}"/>
    <cellStyle name="style1523455209002" xfId="45014" xr:uid="{7AB3F9D1-F46E-461E-8889-7E15FF5D6E0B}"/>
    <cellStyle name="style1523455209164" xfId="45015" xr:uid="{7689C9E3-5D42-48CB-A126-798A14841F2B}"/>
    <cellStyle name="style1523455209350" xfId="45018" xr:uid="{19AA99CE-9660-4374-9789-4DF1FA98C3D6}"/>
    <cellStyle name="style1523455209484" xfId="45016" xr:uid="{182A7688-863C-4542-B52C-37DC6E5C25C0}"/>
    <cellStyle name="style1523455209604" xfId="45019" xr:uid="{C44B2E70-6AA3-48C5-80FC-0F8A50753CC3}"/>
    <cellStyle name="style1523455209744" xfId="45021" xr:uid="{6A700078-E57B-43D0-A5AF-CB9D9423E337}"/>
    <cellStyle name="style1523455209861" xfId="45022" xr:uid="{E0A98272-1367-4A18-BBD7-2DD1DC3B6126}"/>
    <cellStyle name="style1523455209980" xfId="45017" xr:uid="{94DB7269-B6F2-428E-B3CE-0CF2FEC334CB}"/>
    <cellStyle name="style1523455210564" xfId="45020" xr:uid="{DB776889-481A-499B-B189-454E959FD87C}"/>
    <cellStyle name="style1523455211080" xfId="45023" xr:uid="{60DF2423-2C58-4C08-AEEA-32521FD668B7}"/>
    <cellStyle name="style1523455273625" xfId="45024" xr:uid="{E6F1A58D-C719-4128-8706-941A443E1F57}"/>
    <cellStyle name="style1523455273824" xfId="45025" xr:uid="{F8DF6BD5-8C7F-48D6-8BDE-16AE16529197}"/>
    <cellStyle name="style1523455273980" xfId="45030" xr:uid="{F471C95A-E210-4670-820C-47317D58E856}"/>
    <cellStyle name="style1523455274107" xfId="45031" xr:uid="{777EE430-C6DB-4D9D-92E4-73846EC83690}"/>
    <cellStyle name="style1523455274362" xfId="45027" xr:uid="{308FFEE8-6427-461B-BED0-AB5A57AAB84B}"/>
    <cellStyle name="style1523455274500" xfId="45028" xr:uid="{C05A3256-5925-4FA9-B07D-E2DE4DEB204E}"/>
    <cellStyle name="style1523455274682" xfId="45026" xr:uid="{389D1F5E-4B7D-4D9B-8576-D13D65514138}"/>
    <cellStyle name="style1523455274834" xfId="45029" xr:uid="{8BCCD8E6-1081-48BF-A679-A75519325402}"/>
    <cellStyle name="style1523455274979" xfId="45032" xr:uid="{0902B7A0-881E-46C4-8FDD-12950585E2F9}"/>
    <cellStyle name="style1523455275129" xfId="45033" xr:uid="{13553E82-F69D-4507-8EAD-EA83840889BF}"/>
    <cellStyle name="style1523455275287" xfId="45034" xr:uid="{2CE73721-B829-471F-9342-79F1186156DB}"/>
    <cellStyle name="style1523455275451" xfId="45035" xr:uid="{1293D5AC-9070-46BC-B542-7E322CDCF690}"/>
    <cellStyle name="style1523455275571" xfId="45036" xr:uid="{CDD4BB66-7665-4170-A901-6F25702C1FDD}"/>
    <cellStyle name="style1523455275749" xfId="45039" xr:uid="{AFA2C98B-A459-4F64-AD51-D7873FFC8E8C}"/>
    <cellStyle name="style1523455275867" xfId="45037" xr:uid="{A79732CE-D723-4526-9BFB-80029F2C9E0F}"/>
    <cellStyle name="style1523455275978" xfId="45040" xr:uid="{7230C91C-51D5-46AA-88F7-0A7F489D9529}"/>
    <cellStyle name="style1523455276105" xfId="45045" xr:uid="{02335BC1-EA57-4F88-9B22-F818CA5D0206}"/>
    <cellStyle name="style1523455276240" xfId="45046" xr:uid="{CC1166E4-F6A7-46DC-B24D-CF85E35CDC97}"/>
    <cellStyle name="style1523455276416" xfId="45038" xr:uid="{E8B4656E-D8AC-45E2-B0BD-B0CA31AC84EB}"/>
    <cellStyle name="style1523455277005" xfId="45041" xr:uid="{49BC2F12-E839-4360-AC4D-00A1F7C6A8B2}"/>
    <cellStyle name="style1523455277130" xfId="45042" xr:uid="{DB686A89-1F30-4B94-9BA7-272A9FEABAFB}"/>
    <cellStyle name="style1523455277294" xfId="45043" xr:uid="{4E3D905A-FFA5-475A-904F-A706C7CE7589}"/>
    <cellStyle name="style1523455277460" xfId="45044" xr:uid="{A3684C33-AD48-4FAD-8483-CCF806448975}"/>
    <cellStyle name="style1523455277644" xfId="45047" xr:uid="{E6516FF3-22F7-4F6A-AAF0-E17EA0F680B7}"/>
    <cellStyle name="style1523455277825" xfId="45048" xr:uid="{4B7164A5-A56F-40B3-8CAD-7BF36CC5C71A}"/>
    <cellStyle name="style1523455277977" xfId="45049" xr:uid="{CEDC550B-AF72-416B-909F-28BFECC8DBAE}"/>
    <cellStyle name="style1523455278117" xfId="45050" xr:uid="{5561088A-1FE7-4CFD-84C4-73FEBA03FCE3}"/>
    <cellStyle name="style1523455278330" xfId="45051" xr:uid="{D6C083B0-F0F5-4CCB-99FE-C9F2A36E648C}"/>
    <cellStyle name="style1523455278439" xfId="45052" xr:uid="{8A6410F9-7E21-4665-A407-4D9615651B50}"/>
    <cellStyle name="style1523455278595" xfId="45053" xr:uid="{CC866529-9C7A-4947-93F7-69FF70F7A552}"/>
    <cellStyle name="style1523455278717" xfId="45054" xr:uid="{3063A079-F558-43A6-89BC-A42892733E90}"/>
    <cellStyle name="style1523455278839" xfId="45055" xr:uid="{EF425FDC-94DE-4C35-8C9F-42043E72DDCC}"/>
    <cellStyle name="style1523455278938" xfId="45056" xr:uid="{5D27CE69-236D-456B-8D7E-9AD83BAA9E4B}"/>
    <cellStyle name="style1523455279051" xfId="45057" xr:uid="{09DC274B-904E-4C23-9036-B2F349781F38}"/>
    <cellStyle name="style1523455279174" xfId="45058" xr:uid="{9A5182EE-9732-494F-99C9-7A66817D2CC2}"/>
    <cellStyle name="style1523455279311" xfId="45059" xr:uid="{9EAC3DAB-3F18-4DC3-8F40-F973E4AF689B}"/>
    <cellStyle name="style1523455279406" xfId="45060" xr:uid="{7EF33DF7-E28E-4277-A776-1C49268DE59D}"/>
    <cellStyle name="style1523455279499" xfId="45061" xr:uid="{20D72F78-254D-4794-8876-D5493AECFCF2}"/>
    <cellStyle name="style1523455279595" xfId="45062" xr:uid="{02944D1D-EC70-4F6C-9ABB-2F5C183B1744}"/>
    <cellStyle name="style1523455339525" xfId="45063" xr:uid="{6BD8B301-EC4E-44AA-92A1-EFB3899EAEF7}"/>
    <cellStyle name="style1523455339866" xfId="45064" xr:uid="{B11DC649-1EA1-4D4F-837A-8EAE7ED3A5D6}"/>
    <cellStyle name="style1523455340043" xfId="45069" xr:uid="{76949E09-57E4-4B6D-90DC-199BC440A634}"/>
    <cellStyle name="style1523455340224" xfId="45070" xr:uid="{07D2FF0C-D98F-41B2-A013-5ECCB303BD84}"/>
    <cellStyle name="style1523455340463" xfId="45066" xr:uid="{F3F2A0E7-A8BD-4FDF-86D0-7A72606E40AB}"/>
    <cellStyle name="style1523455340573" xfId="45067" xr:uid="{418DBF3C-0B81-4576-A168-7CA9365BD019}"/>
    <cellStyle name="style1523455340699" xfId="45065" xr:uid="{0E6EC142-3114-4FC9-89A5-4AED2D97C7D9}"/>
    <cellStyle name="style1523455340808" xfId="45068" xr:uid="{8C3D5F9C-0B07-4C61-81CC-9CEFEADB9AC0}"/>
    <cellStyle name="style1523455340929" xfId="45071" xr:uid="{0F74E8D0-DB65-4ED2-BBBF-9FC358FCA183}"/>
    <cellStyle name="style1523455341046" xfId="45072" xr:uid="{DA1FAC19-9482-430D-8752-D27DB9573826}"/>
    <cellStyle name="style1523455341179" xfId="45073" xr:uid="{24D13136-A534-4A5E-A83F-8DBEFDAF9057}"/>
    <cellStyle name="style1523455341377" xfId="45074" xr:uid="{CAEE5B24-1686-4679-878E-BBA5422AF323}"/>
    <cellStyle name="style1523455341498" xfId="45075" xr:uid="{8B839365-D926-4698-B452-D9658982E47F}"/>
    <cellStyle name="style1523455341628" xfId="45081" xr:uid="{DF8A6A47-9698-4389-A975-E388EE821C6E}"/>
    <cellStyle name="style1523455341755" xfId="45087" xr:uid="{8F3F08D6-B1E3-480D-8E43-FA5590B1D4CC}"/>
    <cellStyle name="style1523455341904" xfId="45076" xr:uid="{F60B887C-424F-4B33-B1D2-4B23C62C2608}"/>
    <cellStyle name="style1523455342055" xfId="45082" xr:uid="{AE5D46AB-B682-4625-B9A0-4ECBE209DD62}"/>
    <cellStyle name="style1523455342251" xfId="45088" xr:uid="{57A68307-85CD-4B04-8D4B-00BD672B31DE}"/>
    <cellStyle name="style1523455342449" xfId="45077" xr:uid="{61CD2FAC-7966-4ED2-A567-090750D0A422}"/>
    <cellStyle name="style1523455342648" xfId="45078" xr:uid="{07A2EB46-2E7A-4614-B8F0-1EAF828F8A8E}"/>
    <cellStyle name="style1523455342826" xfId="45079" xr:uid="{501A4012-483D-49C7-AA27-6D6B63C0946A}"/>
    <cellStyle name="style1523455343016" xfId="45080" xr:uid="{E60CE9B3-B834-426A-A156-124DE743F9A2}"/>
    <cellStyle name="style1523455343231" xfId="45083" xr:uid="{A9D3941B-C1C0-4FD9-B2FB-B06560858D07}"/>
    <cellStyle name="style1523455343446" xfId="45084" xr:uid="{773C15FC-D564-428D-B31B-2B2694FBA914}"/>
    <cellStyle name="style1523455343625" xfId="45085" xr:uid="{4F459748-4B36-415B-BF1A-E815BAA8BF9D}"/>
    <cellStyle name="style1523455343789" xfId="45086" xr:uid="{5C85FE41-40A8-4DDB-AEC5-1D5424A594C9}"/>
    <cellStyle name="style1523455343963" xfId="45089" xr:uid="{D9851A80-12BC-47A2-B104-EDC872642F4F}"/>
    <cellStyle name="style1523455344112" xfId="45090" xr:uid="{406B6A7C-D626-42C1-8131-727D4A1F24DA}"/>
    <cellStyle name="style1523455344275" xfId="45091" xr:uid="{81D2021D-53AA-4445-9C92-29525B816459}"/>
    <cellStyle name="style1523455344431" xfId="45092" xr:uid="{C431DF1A-C71F-4D3D-BEBC-E5FE25A5410E}"/>
    <cellStyle name="style1523455344643" xfId="45093" xr:uid="{AA1BB6AF-1E85-49BC-B068-4A255FC11ED0}"/>
    <cellStyle name="style1523455344768" xfId="45094" xr:uid="{5C3882FD-588F-4F28-97B1-515A67A6DB12}"/>
    <cellStyle name="style1523455344872" xfId="45095" xr:uid="{D4C52EDE-875E-48B9-9510-0281DE71CC7B}"/>
    <cellStyle name="style1523455344973" xfId="45096" xr:uid="{F208BE8B-4FC4-41EF-A4A8-5E0C8E56CAC9}"/>
    <cellStyle name="style1523455345164" xfId="45097" xr:uid="{87B3B0EB-9FC5-46EF-99DF-34DC7459E634}"/>
    <cellStyle name="style1523455345381" xfId="45098" xr:uid="{9D09CD3B-8D9D-4177-B1CF-C281D30242F0}"/>
    <cellStyle name="style1523455345634" xfId="45099" xr:uid="{5B87CB2D-94B1-482D-98A2-A4047385776A}"/>
    <cellStyle name="style1523455345816" xfId="45100" xr:uid="{E6534910-B0C3-4135-A6A2-0A9FAD693D0F}"/>
    <cellStyle name="style1523455345923" xfId="45101" xr:uid="{F91268E8-EFB2-474A-A3A3-5604600E0A48}"/>
    <cellStyle name="style1523455346048" xfId="45102" xr:uid="{C1433948-7EF0-42D0-970F-D5FDB3A7B913}"/>
    <cellStyle name="style1523455346207" xfId="45103" xr:uid="{E0BA9A7E-F73B-423A-9920-C3518D8894EC}"/>
    <cellStyle name="style1523455346420" xfId="45104" xr:uid="{D5C854F7-7D6B-4B35-A56C-9A44CD7AC389}"/>
    <cellStyle name="style1523455416782" xfId="45106" xr:uid="{FF1A83AB-BDC2-4DFF-887E-94099F881391}"/>
    <cellStyle name="style1523455417027" xfId="45107" xr:uid="{5892B7C8-83D5-4B00-87A0-95283129E53E}"/>
    <cellStyle name="style1523455417235" xfId="45105" xr:uid="{6EDF1361-51F7-4F0B-90F5-7D06FC0C27A1}"/>
    <cellStyle name="style1523455417413" xfId="45108" xr:uid="{1A812C2B-7C16-49CD-9720-F93309F2C3FA}"/>
    <cellStyle name="style1523455417669" xfId="45109" xr:uid="{7999A9C1-21B7-433E-9A6C-38C0B3EDF59F}"/>
    <cellStyle name="style1523455417900" xfId="45110" xr:uid="{A7756C6D-B2AE-4EBF-B507-E3A14E53BBDA}"/>
    <cellStyle name="style1523455418076" xfId="45111" xr:uid="{E278D6CB-9BCA-4FDB-ACF5-06ABA8D0C727}"/>
    <cellStyle name="style1523455418309" xfId="45112" xr:uid="{F405D789-2CFC-49FD-9F9D-C2BD39563E5B}"/>
    <cellStyle name="style1523455418577" xfId="45114" xr:uid="{18440BE2-C881-4130-B119-8755DE5A9049}"/>
    <cellStyle name="style1523455418761" xfId="45115" xr:uid="{32CD97DA-CE13-4E71-BF13-B19333FA5781}"/>
    <cellStyle name="style1523455418897" xfId="45117" xr:uid="{40FD1850-9BEA-477B-8408-395DDF86C455}"/>
    <cellStyle name="style1523455419165" xfId="45118" xr:uid="{B5A52A59-0641-4B9C-B2A4-A87FD512FA95}"/>
    <cellStyle name="style1523455419397" xfId="45113" xr:uid="{B1B12365-2A75-438A-9D0A-E67590B17B00}"/>
    <cellStyle name="style1523455419573" xfId="45116" xr:uid="{C5FE8E3B-0469-47C0-9FB4-8033769122F3}"/>
    <cellStyle name="style1523455419783" xfId="45119" xr:uid="{BC910B19-F577-4E67-B769-82DB310273C6}"/>
    <cellStyle name="style1523455420234" xfId="45121" xr:uid="{99A84DD2-B096-4FD0-BC06-40504BDB1887}"/>
    <cellStyle name="style1523455420497" xfId="45122" xr:uid="{2CE9A93F-1EB2-4446-BAC0-7632FBFA4091}"/>
    <cellStyle name="style1523455420748" xfId="45120" xr:uid="{6E04BA8A-A826-4FFE-966C-3E99DEC88C7A}"/>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116857" xfId="45315" xr:uid="{CDD0918B-2A73-4047-822A-BA43F520234A}"/>
    <cellStyle name="style1525970117005" xfId="45316" xr:uid="{F10E8409-3A2D-44C8-A81E-01350F678B79}"/>
    <cellStyle name="style1525970117153" xfId="45321" xr:uid="{9B22CAA9-BE0D-49F5-ADA1-9F0C0B0A7821}"/>
    <cellStyle name="style1525970117298" xfId="45322" xr:uid="{CC520435-A1CF-405D-AD49-1CB3B2C9490E}"/>
    <cellStyle name="style1525970117525" xfId="45318" xr:uid="{2E05B1C2-881B-4ADB-835A-DF888283A789}"/>
    <cellStyle name="style1525970117634" xfId="45319" xr:uid="{EFF02115-3020-4C47-9722-C82212D2B22E}"/>
    <cellStyle name="style1525970117757" xfId="45317" xr:uid="{46E9E921-6FD9-4F35-BBF1-E571545DEF02}"/>
    <cellStyle name="style1525970117876" xfId="45320" xr:uid="{355171BE-E0CD-4869-8E6F-4C385D28C44B}"/>
    <cellStyle name="style1525970117989" xfId="45323" xr:uid="{033C924C-2226-4B23-8CA3-6CC525C590AA}"/>
    <cellStyle name="style1525970118102" xfId="45324" xr:uid="{050D167B-5042-433B-896F-EE157A551171}"/>
    <cellStyle name="style1525970118216" xfId="45325" xr:uid="{8E3557FC-C483-40EE-8B07-7E86C662D22F}"/>
    <cellStyle name="style1525970118331" xfId="45326" xr:uid="{C67499B2-8CD2-4E22-9A6E-C20B31B81CE2}"/>
    <cellStyle name="style1525970118445" xfId="45327" xr:uid="{2E1AFBCF-A457-4714-9737-DDF7A6D9C91C}"/>
    <cellStyle name="style1525970118563" xfId="45333" xr:uid="{31789903-0AF6-4C91-8DE0-53A1F337CF7E}"/>
    <cellStyle name="style1525970118684" xfId="45328" xr:uid="{EE665BA0-29A6-4A3E-B523-938A97AE6B0B}"/>
    <cellStyle name="style1525970118793" xfId="45334" xr:uid="{A241B108-D6C0-4713-975F-BEC08A7F8C3C}"/>
    <cellStyle name="style1525970118906" xfId="45339" xr:uid="{2E9C3FA5-8471-4F97-B84A-F32E7725064A}"/>
    <cellStyle name="style1525970119020" xfId="45340" xr:uid="{6BF94C26-5978-4323-A58D-CA76D1BB7879}"/>
    <cellStyle name="style1525970119132" xfId="45329" xr:uid="{8B91AF86-DB3C-4C59-85A4-0723BA49E331}"/>
    <cellStyle name="style1525970119241" xfId="45330" xr:uid="{8F120B3D-3732-4945-B90A-9EB9C4EAB351}"/>
    <cellStyle name="style1525970119352" xfId="45331" xr:uid="{91A202AC-642D-4ECA-81B6-0902FDCC371F}"/>
    <cellStyle name="style1525970119466" xfId="45332" xr:uid="{E7DEB5B1-E6F0-4962-90FE-AA37494B4466}"/>
    <cellStyle name="style1525970119577" xfId="45335" xr:uid="{142C1B99-5DC9-488A-A719-222B424DD428}"/>
    <cellStyle name="style1525970119699" xfId="45336" xr:uid="{495B934E-6FA7-4F75-8101-0CD105CAA9C8}"/>
    <cellStyle name="style1525970119809" xfId="45337" xr:uid="{25BC7ADE-0F41-4646-8A36-F567DF9443CC}"/>
    <cellStyle name="style1525970119922" xfId="45338" xr:uid="{29F2B823-A92C-42F6-B6EE-E17885F2C88E}"/>
    <cellStyle name="style1525970120053" xfId="45341" xr:uid="{701F6338-452E-42F2-AAD8-538EA9F1C81C}"/>
    <cellStyle name="style1525970120164" xfId="45342" xr:uid="{0D60E408-90C9-4B56-963B-B607AAEFBD53}"/>
    <cellStyle name="style1525970120274" xfId="45343" xr:uid="{CE2F61B8-81DD-413B-8D4C-87D25C93ECD4}"/>
    <cellStyle name="style1525970120388" xfId="45344" xr:uid="{4A7BFA45-2BDA-4932-97FA-041C2F0B923F}"/>
    <cellStyle name="style1525970163335" xfId="45345" xr:uid="{A21811F8-179D-475A-9A51-37611F50B713}"/>
    <cellStyle name="style1525970163441" xfId="45346" xr:uid="{3FD3E9A9-D597-4E5D-AC8F-AC6CEA837775}"/>
    <cellStyle name="style1525970163536" xfId="45351" xr:uid="{61F80849-273D-4533-A1E1-3A7490F0D59D}"/>
    <cellStyle name="style1525970163632" xfId="45352" xr:uid="{2ECBE3C9-D1C3-4D02-ADE4-7B578B681A4E}"/>
    <cellStyle name="style1525970163825" xfId="45348" xr:uid="{34D82778-A3E3-4C8C-87F2-840526C6BC83}"/>
    <cellStyle name="style1525970163921" xfId="45349" xr:uid="{AA5B0C46-6F2F-45AF-80CE-8113212F5AF7}"/>
    <cellStyle name="style1525970164019" xfId="45347" xr:uid="{5E960698-6581-423F-A56E-B66A8B9F278A}"/>
    <cellStyle name="style1525970164117" xfId="45350" xr:uid="{4F7391F6-E69B-49E3-89D7-4D3B5841E82F}"/>
    <cellStyle name="style1525970164216" xfId="45353" xr:uid="{EBFB60F3-4FD9-4F02-9FA5-D19CFBF7222E}"/>
    <cellStyle name="style1525970164315" xfId="45354" xr:uid="{3C127BAD-6E19-43F6-8D32-D1B7C799D232}"/>
    <cellStyle name="style1525970164413" xfId="45355" xr:uid="{BEC9B903-700D-48A2-B6C5-65F2D5D2AD6C}"/>
    <cellStyle name="style1525970164513" xfId="45356" xr:uid="{43193A5E-29C4-4374-86D5-33C1B9DB7928}"/>
    <cellStyle name="style1525970164609" xfId="45357" xr:uid="{137DEC5B-FEB3-4E5C-B482-73A0451E2875}"/>
    <cellStyle name="style1525970164714" xfId="45363" xr:uid="{0A26A250-C2EB-4557-8909-0951A2F0EE46}"/>
    <cellStyle name="style1525970164811" xfId="45358" xr:uid="{2F52EB59-B7DD-4DBF-87BA-F82E5858F0BB}"/>
    <cellStyle name="style1525970164906" xfId="45364" xr:uid="{339AE34F-58F9-4525-B2F9-5BED6B7D9340}"/>
    <cellStyle name="style1525970165021" xfId="45369" xr:uid="{84769315-9777-4D06-8283-B8875B4AB27D}"/>
    <cellStyle name="style1525970165117" xfId="45370" xr:uid="{1E90A7D9-BA1B-4E5A-9631-B3BB94223759}"/>
    <cellStyle name="style1525970165217" xfId="45359" xr:uid="{6BD42A9E-5D2C-4042-A95A-332DD30CE6D7}"/>
    <cellStyle name="style1525970165313" xfId="45360" xr:uid="{56A6DB5B-F42C-46B4-B30C-A10E052EBA1D}"/>
    <cellStyle name="style1525970165417" xfId="45361" xr:uid="{7BF106D9-CFF2-4C05-956D-1C5BB709112F}"/>
    <cellStyle name="style1525970165515" xfId="45362" xr:uid="{290004FE-0089-4C69-AF54-6E9D0BDBFE4C}"/>
    <cellStyle name="style1525970165612" xfId="45365" xr:uid="{A37DB21A-F07E-42CA-8D80-D3C2199C32E0}"/>
    <cellStyle name="style1525970165708" xfId="45366" xr:uid="{83F3B26C-3FFC-42D0-B98B-5B20A94D216F}"/>
    <cellStyle name="style1525970165805" xfId="45367" xr:uid="{EACD8FC8-555C-4A59-8C45-893E77BBA762}"/>
    <cellStyle name="style1525970165903" xfId="45368" xr:uid="{36B9289B-D562-4437-88F7-4D7711F2F29B}"/>
    <cellStyle name="style1525970209153" xfId="45371" xr:uid="{B7A118D5-742C-46C4-BD7F-B7783BB9EA78}"/>
    <cellStyle name="style1525970209257" xfId="45372" xr:uid="{7FB549D7-D5F9-4B9F-9BCD-208480E7A45D}"/>
    <cellStyle name="style1525970209351" xfId="45377" xr:uid="{0E1C10BF-AD7A-4DD4-BC32-F48EC5163E31}"/>
    <cellStyle name="style1525970209448" xfId="45378" xr:uid="{A13A25B1-34C7-41BF-ADD6-9CAF9F499019}"/>
    <cellStyle name="style1525970209641" xfId="45374" xr:uid="{D3E18A22-784A-48AA-8CD9-F3DF9DAE01C1}"/>
    <cellStyle name="style1525970209740" xfId="45375" xr:uid="{82227BC5-2871-46B1-B3E8-1EE31D8CAEA3}"/>
    <cellStyle name="style1525970209834" xfId="45373" xr:uid="{E28DBBC8-6D84-4043-B58E-9B3C6AACEC66}"/>
    <cellStyle name="style1525970209931" xfId="45376" xr:uid="{90AB1C5C-4182-423B-8DE9-4E324278F2DF}"/>
    <cellStyle name="style1525970210027" xfId="45379" xr:uid="{C6E0132C-B8AC-4F53-9732-9A476EA0A242}"/>
    <cellStyle name="style1525970210123" xfId="45380" xr:uid="{5B6FC890-A6FB-48F9-896C-0CDC16DCA219}"/>
    <cellStyle name="style1525970210217" xfId="45381" xr:uid="{AA38A7E3-437B-413F-B8D8-2F5D3D585B97}"/>
    <cellStyle name="style1525970210315" xfId="45382" xr:uid="{E602F044-9EB7-4C15-9B1C-5AD18B2EA7A2}"/>
    <cellStyle name="style1525970210409" xfId="45383" xr:uid="{41825AFA-8DD8-40F1-AA44-964186326414}"/>
    <cellStyle name="style1525970210512" xfId="45389" xr:uid="{CCC9A28A-7859-46EC-B051-5336B97AD5E2}"/>
    <cellStyle name="style1525970210611" xfId="45384" xr:uid="{38D6B4FD-E3A4-4DAF-9705-4AADDA3C4126}"/>
    <cellStyle name="style1525970210704" xfId="45390" xr:uid="{1A32D579-C3C4-4658-9DE2-B9D22336AA0E}"/>
    <cellStyle name="style1525970210804" xfId="45395" xr:uid="{7FBAA693-B04A-41FC-8330-92D8C5EDFD6C}"/>
    <cellStyle name="style1525970210900" xfId="45396" xr:uid="{5A59E6B7-3EC3-4608-8CDB-423DE463B300}"/>
    <cellStyle name="style1525970210995" xfId="45385" xr:uid="{F889294A-E8EC-4879-BB53-A3A396C83399}"/>
    <cellStyle name="style1525970211091" xfId="45386" xr:uid="{A2B42DA9-7AF3-4851-84DF-DDA90480A8D4}"/>
    <cellStyle name="style1525970211186" xfId="45387" xr:uid="{3F9A1F98-C658-4F29-AEE2-C6790764769C}"/>
    <cellStyle name="style1525970211281" xfId="45388" xr:uid="{F39F6697-D0C9-46B3-99E8-4EA8578485A8}"/>
    <cellStyle name="style1525970211376" xfId="45391" xr:uid="{AEC7715A-60B2-4E7D-8310-57FD0F41B245}"/>
    <cellStyle name="style1525970211470" xfId="45392" xr:uid="{CF32CD78-C743-486C-BC4E-67FC317315E4}"/>
    <cellStyle name="style1525970211566" xfId="45393" xr:uid="{AB96B980-EF71-4FDA-A173-A94D533E9BC5}"/>
    <cellStyle name="style1525970211665" xfId="45394" xr:uid="{B2FAF3FF-8859-49DB-B6F8-93DA92067985}"/>
    <cellStyle name="style1525970211829" xfId="45397" xr:uid="{F9C160DA-4763-47FA-B811-F54EFB7AB299}"/>
    <cellStyle name="style1525970211924" xfId="45398" xr:uid="{FB66689A-FEA9-4737-BFF9-341733A2759D}"/>
    <cellStyle name="style1525970212020" xfId="45399" xr:uid="{F664526E-B6BE-4219-9CC1-BEE05E113AA7}"/>
    <cellStyle name="style1525970212118" xfId="45400" xr:uid="{42AF8394-7506-4715-81DF-7D822EBF9323}"/>
    <cellStyle name="style1525970254824" xfId="45401" xr:uid="{F020F225-7487-4191-BC06-00EF8FC1BD96}"/>
    <cellStyle name="style1525970254931" xfId="45402" xr:uid="{DA83F5AA-51F1-4F71-8E84-F255E45B980F}"/>
    <cellStyle name="style1525970255026" xfId="45407" xr:uid="{1A1324E1-543F-401D-ADD7-1F9056E08936}"/>
    <cellStyle name="style1525970255132" xfId="45408" xr:uid="{105AF74E-87EB-4F82-A727-067F556FB15A}"/>
    <cellStyle name="style1525970255321" xfId="45404" xr:uid="{BD8E344D-7273-482B-9131-208740907550}"/>
    <cellStyle name="style1525970255415" xfId="45405" xr:uid="{E2834348-7C57-4DD5-AE4D-389A7D9C93D3}"/>
    <cellStyle name="style1525970255511" xfId="45403" xr:uid="{FABC411E-245C-4858-B029-5EDB167B88B7}"/>
    <cellStyle name="style1525970255607" xfId="45406" xr:uid="{9C325E1B-2846-4236-87DD-E2AF1877F95E}"/>
    <cellStyle name="style1525970255701" xfId="45409" xr:uid="{A9973A9B-FCA5-48A9-B7E7-752961C8CFB8}"/>
    <cellStyle name="style1525970255794" xfId="45410" xr:uid="{CCCA104E-38DA-4C42-9F51-E7E344C8E476}"/>
    <cellStyle name="style1525970255890" xfId="45411" xr:uid="{3A5AC67F-E9EC-409D-AA1D-322B5883A4E1}"/>
    <cellStyle name="style1525970255992" xfId="45412" xr:uid="{23A069CF-5725-4926-8EAE-5AE26469FF54}"/>
    <cellStyle name="style1525970256086" xfId="45413" xr:uid="{9648C5D2-A0E1-4323-8384-C42713405A47}"/>
    <cellStyle name="style1525970256190" xfId="45416" xr:uid="{D1360024-6858-4B55-B8C8-894F89F9A2F2}"/>
    <cellStyle name="style1525970256286" xfId="45414" xr:uid="{19173BE9-1464-444D-8822-121C4C867958}"/>
    <cellStyle name="style1525970256380" xfId="45417" xr:uid="{2F0AF1DA-34B3-43DC-A8B0-08FCEB1631C8}"/>
    <cellStyle name="style1525970256478" xfId="45422" xr:uid="{18AF92CF-AAF6-4746-8A52-95EBEFA8421C}"/>
    <cellStyle name="style1525970256573" xfId="45423" xr:uid="{7D85A76C-AF50-41E6-92A5-D191871F5E69}"/>
    <cellStyle name="style1525970256669" xfId="45415" xr:uid="{7EFC42B3-7CFA-41D2-8AF1-BD131AEA65EA}"/>
    <cellStyle name="style1525970257057" xfId="45418" xr:uid="{CF64A32C-E3A4-45E4-90FB-E7D464391B6D}"/>
    <cellStyle name="style1525970257153" xfId="45419" xr:uid="{D71761B8-52C5-4BF1-B8C6-E529B958C907}"/>
    <cellStyle name="style1525970257248" xfId="45420" xr:uid="{6E0C4B4B-5DFA-44E5-B2EE-3A1B1AB11948}"/>
    <cellStyle name="style1525970257348" xfId="45421" xr:uid="{1C97C685-550A-4697-A8ED-225723DC7739}"/>
    <cellStyle name="style1525970257461" xfId="45424" xr:uid="{2CD0FEC4-C4BA-400D-A94D-4EC28696FDD3}"/>
    <cellStyle name="style1525970257557" xfId="45425" xr:uid="{2FA68879-EC42-457A-A987-64CC0A68BC34}"/>
    <cellStyle name="style1525970257652" xfId="45426" xr:uid="{DD273AB0-0938-479F-86EF-0F1FF74FBDED}"/>
    <cellStyle name="style1525970257750" xfId="45427" xr:uid="{D7D89FC3-F9F5-4808-8F2D-3A454CA157DF}"/>
    <cellStyle name="style1525970300776" xfId="45428" xr:uid="{E629C200-7227-44E3-93AF-50DF7B957EA8}"/>
    <cellStyle name="style1525970300884" xfId="45429" xr:uid="{A0960BE0-6CED-47F1-8BA6-285A800057FB}"/>
    <cellStyle name="style1525970300978" xfId="45434" xr:uid="{A7175FA1-1916-4112-9AD8-8EC288519003}"/>
    <cellStyle name="style1525970301077" xfId="45435" xr:uid="{E69E4A19-8D31-4959-9397-C087895C9849}"/>
    <cellStyle name="style1525970301268" xfId="45431" xr:uid="{36C8F9AE-AB72-49BD-B8D6-F244C43F75AA}"/>
    <cellStyle name="style1525970301363" xfId="45432" xr:uid="{D3919FA1-04C0-45E2-82CF-08D5BBC239EA}"/>
    <cellStyle name="style1525970301459" xfId="45430" xr:uid="{099438B3-26C1-4BA3-B300-B884C8C7F6BA}"/>
    <cellStyle name="style1525970301556" xfId="45433" xr:uid="{57C1B443-45E3-423E-980D-90BEAB6816A2}"/>
    <cellStyle name="style1525970301652" xfId="45436" xr:uid="{16188059-1715-4961-98BF-EB7227876847}"/>
    <cellStyle name="style1525970301748" xfId="45437" xr:uid="{C8B3F02F-8BAB-41B0-915C-B4DC1C397FD3}"/>
    <cellStyle name="style1525970301844" xfId="45438" xr:uid="{5AE76206-21E7-4928-A9EF-37F361A26FD0}"/>
    <cellStyle name="style1525970301945" xfId="45439" xr:uid="{29D7FE65-7445-47C6-818A-433AFC8386C0}"/>
    <cellStyle name="style1525970302042" xfId="45440" xr:uid="{478E7864-6C3A-4F4C-B5C1-EF688E80E252}"/>
    <cellStyle name="style1525970302145" xfId="45446" xr:uid="{0B85AC92-9C79-4202-A33E-D84D4A3EFCFC}"/>
    <cellStyle name="style1525970302243" xfId="45441" xr:uid="{B1AC20C1-F3B3-4BB7-BD34-678625693F75}"/>
    <cellStyle name="style1525970302339" xfId="45447" xr:uid="{47666197-0CE4-47D2-BE1F-27F327F59343}"/>
    <cellStyle name="style1525970302438" xfId="45452" xr:uid="{DBF76210-720F-4E3E-BFBF-654CDB6CB199}"/>
    <cellStyle name="style1525970302533" xfId="45453" xr:uid="{6F37FC2F-F541-474A-AC74-B043C70D1D69}"/>
    <cellStyle name="style1525970302627" xfId="45442" xr:uid="{CAF9FABA-E9E3-4BD5-B7B6-42C795C03342}"/>
    <cellStyle name="style1525970302722" xfId="45443" xr:uid="{C9D07A10-84AE-4088-BF9A-AD468EF7FA3C}"/>
    <cellStyle name="style1525970302817" xfId="45444" xr:uid="{B21859B0-9030-4F06-884F-755408A33DC0}"/>
    <cellStyle name="style1525970302916" xfId="45445" xr:uid="{2F1E8F2D-AD4B-4B5A-8D55-2B8DDE323DBC}"/>
    <cellStyle name="style1525970303014" xfId="45448" xr:uid="{CBEA1D91-E364-47DF-92CD-12ADA81BFB04}"/>
    <cellStyle name="style1525970303109" xfId="45449" xr:uid="{83E5E4D4-414B-40B9-9591-AAB1605CD034}"/>
    <cellStyle name="style1525970303205" xfId="45450" xr:uid="{26C84D83-65A8-42E9-9D19-E856A8BDE7C9}"/>
    <cellStyle name="style1525970303302" xfId="45451" xr:uid="{76A92EF8-4E7E-4ED7-8A02-E9AABBED845F}"/>
    <cellStyle name="style1525970303454" xfId="45454" xr:uid="{A12C6841-C7B8-4FA7-8EFE-A287BF31726C}"/>
    <cellStyle name="style1525970303550" xfId="45455" xr:uid="{E565B1C3-E660-4F8E-88BB-872B110F404A}"/>
    <cellStyle name="style1525970303645" xfId="45456" xr:uid="{DABB6255-B571-4A0C-95AE-94A2DF8662C1}"/>
    <cellStyle name="style1525970303746" xfId="45457" xr:uid="{0B5A7792-948D-465B-AB9C-DFFD6B813429}"/>
    <cellStyle name="style1525970303859" xfId="45458" xr:uid="{87C3D1E8-A5BA-4F5F-9D45-E7B7541A4CBB}"/>
    <cellStyle name="style1525970303939" xfId="45459" xr:uid="{C6A1E106-C42E-4E2B-A0C6-0827DBC3AACD}"/>
    <cellStyle name="style1525970304021" xfId="45460" xr:uid="{FAB2EF57-36F4-4590-AA50-F9F450E69A7F}"/>
    <cellStyle name="style1525970304104" xfId="45461" xr:uid="{A9F6BDA0-F02D-420E-B66D-578FF1C3E97E}"/>
    <cellStyle name="style1525970304185" xfId="45462" xr:uid="{0362331D-1902-46E8-8667-A822277D1CC4}"/>
    <cellStyle name="style1525970304266" xfId="45463" xr:uid="{E916DE53-4A4E-4078-987E-D138FEA10716}"/>
    <cellStyle name="style1525970304346" xfId="45464" xr:uid="{659896BF-E084-4FE1-A4F9-FE4833A3C81D}"/>
    <cellStyle name="style1525970304430" xfId="45465" xr:uid="{CA2A58A0-49C0-4A54-A36F-8F9D47B9BDBB}"/>
    <cellStyle name="style1525970304555" xfId="45466" xr:uid="{9923A366-655F-44D0-9EC7-65D26237A818}"/>
    <cellStyle name="style1525970304636" xfId="45467" xr:uid="{0C5DB6F2-0C86-45A4-8D35-9CC0C7495B21}"/>
    <cellStyle name="style1525970304716" xfId="45468" xr:uid="{02C5A6E9-FF1A-43C0-8CC2-69AF1F6254C7}"/>
    <cellStyle name="style1525970304797" xfId="45469" xr:uid="{EB8F1E08-5E73-4B10-8C19-ECF98F2416B1}"/>
    <cellStyle name="style1525970347881" xfId="45470" xr:uid="{8BE09F5F-A2C9-4AA7-B002-CC845F098D37}"/>
    <cellStyle name="style1525970347986" xfId="45471" xr:uid="{F338FC48-4768-42D9-9715-FE15D8AC3D79}"/>
    <cellStyle name="style1525970348081" xfId="45476" xr:uid="{4FF141B4-A160-4BD5-8112-8586DAF46D21}"/>
    <cellStyle name="style1525970348177" xfId="45477" xr:uid="{351E80EB-D0AF-477C-A2F8-614839DADD35}"/>
    <cellStyle name="style1525970348367" xfId="45473" xr:uid="{B85E42E6-D1C2-480E-93B9-ADA508E44AD5}"/>
    <cellStyle name="style1525970348461" xfId="45474" xr:uid="{A4706F6D-866E-43CC-9F39-D7904F2328AD}"/>
    <cellStyle name="style1525970348558" xfId="45472" xr:uid="{283C0265-55CF-4590-BCE7-4383CEACD182}"/>
    <cellStyle name="style1525970348655" xfId="45475" xr:uid="{828E520C-96D2-4BBC-A88D-5F2E16194900}"/>
    <cellStyle name="style1525970348754" xfId="45478" xr:uid="{46084938-BE8B-4C8A-84C5-4480F411AE18}"/>
    <cellStyle name="style1525970348848" xfId="45479" xr:uid="{E3D1A0FD-19AF-4AC1-9EA9-A85311D20DFB}"/>
    <cellStyle name="style1525970348942" xfId="45480" xr:uid="{1A95FEC9-B63E-47F8-979A-0C1C47DB24AB}"/>
    <cellStyle name="style1525970349042" xfId="45481" xr:uid="{F671F391-4395-493E-951E-D468C560B831}"/>
    <cellStyle name="style1525970349137" xfId="45482" xr:uid="{93A6044C-0CE0-4768-9756-D242AA1DC12D}"/>
    <cellStyle name="style1525970349241" xfId="45488" xr:uid="{9FC0B5B0-2AC6-46F2-BCA0-4D44F172AB1E}"/>
    <cellStyle name="style1525970349336" xfId="45483" xr:uid="{16C540FA-CA70-46CE-A250-E96601E55F72}"/>
    <cellStyle name="style1525970349439" xfId="45489" xr:uid="{3FA67E91-7844-40CE-835D-07187D10A661}"/>
    <cellStyle name="style1525970349535" xfId="45494" xr:uid="{A912DE71-7A30-4B80-A63C-603A5283314C}"/>
    <cellStyle name="style1525970349633" xfId="45509" xr:uid="{D7C09D19-5393-40D4-AC2A-7904216F92C9}"/>
    <cellStyle name="style1525970349732" xfId="45495" xr:uid="{B7D90917-987B-49A0-A231-0198841D0701}"/>
    <cellStyle name="style1525970349812" xfId="45484" xr:uid="{CF32EB5B-CBC9-46D3-9BDF-9AD8351F6EA9}"/>
    <cellStyle name="style1525970349908" xfId="45485" xr:uid="{7D8A7EB4-BA05-41CA-A612-174D17481CD1}"/>
    <cellStyle name="style1525970350005" xfId="45486" xr:uid="{28CB6554-1955-458C-881A-D1CBB3DCA395}"/>
    <cellStyle name="style1525970350102" xfId="45487" xr:uid="{DC4B0BA5-FDE8-426D-89D6-D79CE7231651}"/>
    <cellStyle name="style1525970350199" xfId="45490" xr:uid="{B996B638-7F43-471F-A008-FF02F201BA48}"/>
    <cellStyle name="style1525970350294" xfId="45491" xr:uid="{FA7D0D04-9104-4027-B471-6900DD0059F1}"/>
    <cellStyle name="style1525970350389" xfId="45492" xr:uid="{77BAA894-41FD-42D3-B941-4F8E7AF2DB0A}"/>
    <cellStyle name="style1525970350488" xfId="45493" xr:uid="{2CA2C073-C4C5-48D0-8AC5-08C1F1ECBB86}"/>
    <cellStyle name="style1525970350604" xfId="45496" xr:uid="{66192A5F-7FE8-42FC-A8F1-BC0595E8E4B6}"/>
    <cellStyle name="style1525970350700" xfId="45497" xr:uid="{86553949-AE3A-4303-B98F-C40EFB0A9203}"/>
    <cellStyle name="style1525970350794" xfId="45498" xr:uid="{30B61C5C-EBEF-4776-8271-767D9B2D42EC}"/>
    <cellStyle name="style1525970350891" xfId="45499" xr:uid="{D298A3D3-EAA4-4D26-BCDE-0BFC344424A2}"/>
    <cellStyle name="style1525970351001" xfId="45508" xr:uid="{F918A7B6-D67C-4A23-9990-E86212ADD2CA}"/>
    <cellStyle name="style1525970351081" xfId="45500" xr:uid="{022A6410-3D08-4A35-9596-53CF3FFA7801}"/>
    <cellStyle name="style1525970351161" xfId="45501" xr:uid="{7956934C-571E-4AD0-839F-5C277B7C1291}"/>
    <cellStyle name="style1525970351242" xfId="45502" xr:uid="{8003317B-C74C-472F-A3A1-4A7BD233105B}"/>
    <cellStyle name="style1525970351324" xfId="45503" xr:uid="{0144A071-4EAF-403B-9D84-0787F5CAFAC2}"/>
    <cellStyle name="style1525970351407" xfId="45504" xr:uid="{9B5ECC4A-FD51-40FD-B762-40A98FB18FCA}"/>
    <cellStyle name="style1525970351486" xfId="45505" xr:uid="{470BC7CC-0A3F-4F63-8053-8218263338E0}"/>
    <cellStyle name="style1525970351567" xfId="45506" xr:uid="{3A98D49E-442B-4D05-B05D-AE8D78926530}"/>
    <cellStyle name="style1525970351648" xfId="45507" xr:uid="{35EB4D07-3C2A-42FF-9DED-1258C3989834}"/>
    <cellStyle name="style1525970351749" xfId="45510" xr:uid="{C5818477-0136-4B33-A2C0-F0B770499CB5}"/>
    <cellStyle name="style1525970351828" xfId="45511" xr:uid="{CCC5E292-AC7A-496C-895F-7AA6B0E7B5B9}"/>
    <cellStyle name="style1525970351908" xfId="45512" xr:uid="{163086B3-D3E1-4732-B107-844BF7D1FCBD}"/>
    <cellStyle name="style1525970351990" xfId="45513" xr:uid="{11D71D27-A5B8-4126-A0B7-F09B1D0B8516}"/>
    <cellStyle name="style1525970394779" xfId="45515" xr:uid="{B1C9DED1-0654-413B-A627-DC755124D830}"/>
    <cellStyle name="style1525970394898" xfId="45516" xr:uid="{964E68BB-F73F-4E56-816D-4457BF88B41E}"/>
    <cellStyle name="style1525970394998" xfId="45514" xr:uid="{9BF10A64-E938-46B5-83E7-BE6898BF9BE9}"/>
    <cellStyle name="style1525970395112" xfId="45517" xr:uid="{367533B9-4FD0-4674-A061-665BB35B69CD}"/>
    <cellStyle name="style1525970395222" xfId="45518" xr:uid="{08370F79-2B33-4A62-B8D0-FF5EAF67793D}"/>
    <cellStyle name="style1525970395336" xfId="45519" xr:uid="{AC834C9B-01CF-483F-A999-6F284AAA2CFF}"/>
    <cellStyle name="style1525970395448" xfId="45520" xr:uid="{3A0C34C6-F0A3-4376-8611-C65729CEEB07}"/>
    <cellStyle name="style1525970395554" xfId="45521" xr:uid="{64BC8209-727A-46A4-AE55-79B639E73B8C}"/>
    <cellStyle name="style1525970395649" xfId="45523" xr:uid="{ED46BF37-09D6-4D00-89FB-F548DF1DAD32}"/>
    <cellStyle name="style1525970395744" xfId="45524" xr:uid="{23CC5391-39E9-437E-9528-E9E72221582C}"/>
    <cellStyle name="style1525970395841" xfId="45526" xr:uid="{E07E3542-A43D-41B8-9A67-7C86DF155C6E}"/>
    <cellStyle name="style1525970395937" xfId="45527" xr:uid="{5FDB2219-2584-4A3B-B180-26E1D0DE982C}"/>
    <cellStyle name="style1525970396036" xfId="45522" xr:uid="{F0A3D265-5819-46F7-B78E-4903493FE773}"/>
    <cellStyle name="style1525970396145" xfId="45525" xr:uid="{8CEDDA56-B5E3-463E-BAE1-F92EB5615463}"/>
    <cellStyle name="style1525970396258" xfId="45528" xr:uid="{D13A7A4E-0E58-4EB3-842F-BC4D257F5349}"/>
    <cellStyle name="style1525970396484" xfId="45530" xr:uid="{CEA9F142-4F15-4028-B0D9-0AB5A45F2C9C}"/>
    <cellStyle name="style1525970396596" xfId="45531" xr:uid="{BBF1592D-44F2-4CA6-BBD3-CF185F2103AF}"/>
    <cellStyle name="style1525970396705" xfId="45529" xr:uid="{F15EAE80-12A2-4CF1-B7DE-C73767E62733}"/>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28828702" xfId="45824" xr:uid="{AC8DED7D-0421-408D-AE05-BB0834AE30E2}"/>
    <cellStyle name="style1533028828837" xfId="45857" xr:uid="{A79697CD-2BA3-4E90-99FD-F05A62D377CF}"/>
    <cellStyle name="style1533028829070" xfId="45827" xr:uid="{17E3A656-59FC-49FF-926F-918538C91BE3}"/>
    <cellStyle name="style1533028829303" xfId="45830" xr:uid="{DB616BAA-A0F5-4982-9118-32915C356519}"/>
    <cellStyle name="style1533028829405" xfId="45833" xr:uid="{13595E0D-16AA-4443-9AA6-009E86BC2BB2}"/>
    <cellStyle name="style1533028829544" xfId="45839" xr:uid="{9F7A1EC8-0E50-495A-A119-AB66A1718062}"/>
    <cellStyle name="style1533028829681" xfId="45845" xr:uid="{7859CE7E-1560-485C-87AF-7AB68D351A38}"/>
    <cellStyle name="style1533028829800" xfId="45834" xr:uid="{5E12BC1D-AFFB-43AC-8B10-8D642D91E3D8}"/>
    <cellStyle name="style1533028829888" xfId="45840" xr:uid="{0B5C2DFD-BD08-4449-936F-0C3665C94754}"/>
    <cellStyle name="style1533028829994" xfId="45846" xr:uid="{C0480649-56DE-4F56-8C8F-7B7CF755D1E1}"/>
    <cellStyle name="style1533028830121" xfId="45890" xr:uid="{1C4AA867-F318-4682-B3A6-6CBB1F6DCEA4}"/>
    <cellStyle name="style1533028830247" xfId="45847" xr:uid="{014457CF-1A9D-43C9-A0D9-079AA03788C2}"/>
    <cellStyle name="style1533028830381" xfId="45848" xr:uid="{698C8BBF-91A9-4B95-A4AE-381B4874C38E}"/>
    <cellStyle name="style1533028830738" xfId="45859" xr:uid="{26CB509B-7C65-4151-BA0F-A986FFC4ED7B}"/>
    <cellStyle name="style1533028830850" xfId="45860" xr:uid="{CBB26D28-43ED-4FEC-8685-B19FA5FAAB5D}"/>
    <cellStyle name="style1533028830964" xfId="45858" xr:uid="{FDA5AE1A-E7AB-4B88-A1DD-335A221B2C78}"/>
    <cellStyle name="style1533028831088" xfId="45861" xr:uid="{9E33C5B4-F221-4AAD-8528-56F98049B7B4}"/>
    <cellStyle name="style1533028831201" xfId="45862" xr:uid="{94678AD0-8CE6-4D01-A8E3-55B4B5C14771}"/>
    <cellStyle name="style1533028831314" xfId="45863" xr:uid="{7C8946FC-63D1-4EB8-B2CA-203AB47FD821}"/>
    <cellStyle name="style1533028831557" xfId="45864" xr:uid="{916E7FE2-6C5B-44AD-8663-D18C4CCFFACE}"/>
    <cellStyle name="style1533028831659" xfId="45865" xr:uid="{11AF203D-E774-448B-BB6E-7B87789DC1EB}"/>
    <cellStyle name="style1533028831784" xfId="45866" xr:uid="{9A8A681B-0DF3-4945-9727-52BBCF87404A}"/>
    <cellStyle name="style1533028831905" xfId="45867" xr:uid="{888E9177-3F97-41F5-B60B-7D528AD01296}"/>
    <cellStyle name="style1533028832059" xfId="45891" xr:uid="{92A766CE-D188-49B8-9E31-F00AE8946FDF}"/>
    <cellStyle name="style1533028832156" xfId="45892" xr:uid="{173290F8-D5C2-4D72-BE60-46AEF7ACD722}"/>
    <cellStyle name="style1533028885351" xfId="45825" xr:uid="{97F0856D-32CE-4E72-985D-840C4A6C2674}"/>
    <cellStyle name="style1533028885464" xfId="45868" xr:uid="{A4D260B4-138E-45B3-B47F-963E20B3DB55}"/>
    <cellStyle name="style1533028885691" xfId="45828" xr:uid="{375A2DBF-B662-42D5-9152-A52F7C61F17B}"/>
    <cellStyle name="style1533028885917" xfId="45831" xr:uid="{FD90EB55-3015-41C4-852C-CB41D32B9456}"/>
    <cellStyle name="style1533028886014" xfId="45835" xr:uid="{0DE31226-6C81-4218-9F4D-B8DCAC9612F6}"/>
    <cellStyle name="style1533028886145" xfId="45841" xr:uid="{EA6B2331-60EE-46E3-BEA9-38DFC6B0CBC7}"/>
    <cellStyle name="style1533028886297" xfId="45849" xr:uid="{F54FAF09-7943-47D0-8685-0CF5149F88F9}"/>
    <cellStyle name="style1533028886417" xfId="45836" xr:uid="{9EB6F9FE-8DC4-491E-A453-047088471D6C}"/>
    <cellStyle name="style1533028886521" xfId="45842" xr:uid="{EC491D80-0A6C-4D5D-AE5E-AABF72956A66}"/>
    <cellStyle name="style1533028886641" xfId="45850" xr:uid="{5A858ABA-AE16-4F5F-A7F9-0A4AFE30F2B3}"/>
    <cellStyle name="style1533028886742" xfId="45893" xr:uid="{A030114D-13FB-4D97-B51C-0850426CEBB6}"/>
    <cellStyle name="style1533028886855" xfId="45851" xr:uid="{94B23AB1-22A0-42F9-AAD9-66042B528128}"/>
    <cellStyle name="style1533028886984" xfId="45855" xr:uid="{F3216F15-29A7-4526-8815-0C42286B17CB}"/>
    <cellStyle name="style1533028887321" xfId="45870" xr:uid="{52C77B95-5CE1-4D4C-ACD4-A37684431C94}"/>
    <cellStyle name="style1533028887445" xfId="45871" xr:uid="{33FBD504-A15B-462A-8438-0A70FC3AC6F9}"/>
    <cellStyle name="style1533028887562" xfId="45869" xr:uid="{2C431E7B-0F47-4D74-A9F8-712461B0A0E0}"/>
    <cellStyle name="style1533028887677" xfId="45872" xr:uid="{7A353D1D-DD5D-45E8-8DBB-748AB13915A2}"/>
    <cellStyle name="style1533028887795" xfId="45873" xr:uid="{3E8BA89D-4532-4863-8A95-4D7BBC873222}"/>
    <cellStyle name="style1533028887909" xfId="45874" xr:uid="{9D2F14D2-CD42-432C-AEB0-B8E4FCAB6324}"/>
    <cellStyle name="style1533028888139" xfId="45875" xr:uid="{4E3294CB-481B-4607-9491-A8A12E541450}"/>
    <cellStyle name="style1533028888244" xfId="45876" xr:uid="{990D8A76-7596-4787-A6FB-C9E642D8BED0}"/>
    <cellStyle name="style1533028888365" xfId="45877" xr:uid="{B0C2D6F7-15F3-4F6C-B0E3-5173B513CF72}"/>
    <cellStyle name="style1533028888476" xfId="45878" xr:uid="{597B4C78-D497-41D3-85C3-E54B756F7CAA}"/>
    <cellStyle name="style1533028888649" xfId="45894" xr:uid="{6CA3B376-79ED-465E-8129-8FB6914D8FC3}"/>
    <cellStyle name="style1533028888752" xfId="45895" xr:uid="{0566CEA2-5E6A-43E9-A327-A8F63DAF9D2B}"/>
    <cellStyle name="style1533028941456" xfId="45826" xr:uid="{3BBA9934-8CCB-4297-AA19-C25BFFF45596}"/>
    <cellStyle name="style1533028941589" xfId="45879" xr:uid="{CD044E82-04F6-48A1-88A4-2E748AEACDFF}"/>
    <cellStyle name="style1533028941818" xfId="45829" xr:uid="{505607E1-0639-4FBA-85D6-86EE22EAB361}"/>
    <cellStyle name="style1533028942050" xfId="45832" xr:uid="{D165AE64-EC90-4FFF-BA1C-517E37F92282}"/>
    <cellStyle name="style1533028942157" xfId="45837" xr:uid="{8DDD5F19-15BE-44FF-B028-051F01A4A06C}"/>
    <cellStyle name="style1533028942280" xfId="45843" xr:uid="{3C4127D6-E379-447C-A94A-D5DB093CE919}"/>
    <cellStyle name="style1533028942437" xfId="45852" xr:uid="{DD944E66-E70A-4529-B0E6-78F719D6B43B}"/>
    <cellStyle name="style1533028942558" xfId="45838" xr:uid="{4419212C-05B0-44D1-97A4-33693FE7E163}"/>
    <cellStyle name="style1533028942660" xfId="45844" xr:uid="{981278BB-E849-4F8C-BCA4-D5E35BA498C9}"/>
    <cellStyle name="style1533028942779" xfId="45853" xr:uid="{D8F0C6F3-F20E-45B4-893F-A91554F83521}"/>
    <cellStyle name="style1533028942881" xfId="45896" xr:uid="{A3B68E80-0CD9-4109-9129-42B5F6BD2B4C}"/>
    <cellStyle name="style1533028943001" xfId="45854" xr:uid="{89F36588-156D-4864-8188-D07FC9AC8A56}"/>
    <cellStyle name="style1533028943149" xfId="45856" xr:uid="{4D2B7CD6-92B2-4A51-B2A4-7503FEE1A275}"/>
    <cellStyle name="style1533028943526" xfId="45881" xr:uid="{78CCA9F5-784F-406C-ABC7-59136ADC5B03}"/>
    <cellStyle name="style1533028943644" xfId="45882" xr:uid="{89721E05-FA85-4B2B-829C-59796F018E8C}"/>
    <cellStyle name="style1533028943768" xfId="45880" xr:uid="{A2D48E93-4EB5-4D56-8492-F1BD87CF48EF}"/>
    <cellStyle name="style1533028943898" xfId="45883" xr:uid="{5648ACC5-B567-4700-B57D-34A484CA7AF7}"/>
    <cellStyle name="style1533028944006" xfId="45884" xr:uid="{45DFC10A-005A-4733-893B-196F12DB5998}"/>
    <cellStyle name="style1533028944125" xfId="45885" xr:uid="{534DDC1E-342F-49D3-A940-014D2325FCA3}"/>
    <cellStyle name="style1533028944380" xfId="45886" xr:uid="{3A0DB658-E966-4191-A833-E27A3645EB63}"/>
    <cellStyle name="style1533028944468" xfId="45887" xr:uid="{415A7AE3-CEFE-4AF1-8C8E-694F08022660}"/>
    <cellStyle name="style1533028944596" xfId="45888" xr:uid="{28D76870-BE81-4C7B-9B14-2E6EB88DF732}"/>
    <cellStyle name="style1533028944722" xfId="45889" xr:uid="{E1F03508-05D3-4EB6-B2BB-D10E72AB2F83}"/>
    <cellStyle name="style1533028944900" xfId="45897" xr:uid="{6B0526D0-1581-467F-AA81-9A3C2CE1D5C1}"/>
    <cellStyle name="style1533028944998" xfId="45898" xr:uid="{CB29027E-A63F-4A2C-BA42-E57B4EFBA52F}"/>
    <cellStyle name="style1533031563319" xfId="45608" xr:uid="{7DC6093A-7010-45BF-8BFB-960A188CE6E9}"/>
    <cellStyle name="style1533031563443" xfId="45609" xr:uid="{72E195A1-6411-4B15-829B-EFC2DC7597E1}"/>
    <cellStyle name="style1533031563571" xfId="45614" xr:uid="{3DBC8AA4-7E54-42FE-9178-42C6CDDE9981}"/>
    <cellStyle name="style1533031563706" xfId="45615" xr:uid="{262BC7F8-FBC7-4D04-B6D1-031B4181C235}"/>
    <cellStyle name="style1533031563946" xfId="45611" xr:uid="{1DA7B87B-5801-482C-AF03-8687079A26E3}"/>
    <cellStyle name="style1533031564063" xfId="45612" xr:uid="{6CDFBB90-E84E-490E-8E31-3FC4221236D5}"/>
    <cellStyle name="style1533031564198" xfId="45610" xr:uid="{1202699F-483B-47F7-B02D-81B9964B1AFE}"/>
    <cellStyle name="style1533031564322" xfId="45613" xr:uid="{6470EAF1-6ADE-47EF-8184-BAE90C026EA5}"/>
    <cellStyle name="style1533031564442" xfId="45616" xr:uid="{86E00D89-778F-456D-A5F9-C285C5FFFE92}"/>
    <cellStyle name="style1533031564604" xfId="45617" xr:uid="{2101664F-E4C7-4235-A6B3-989901BB6463}"/>
    <cellStyle name="style1533031564719" xfId="45618" xr:uid="{5A10DB3D-E0D8-468D-AFFF-A5CC492AFB26}"/>
    <cellStyle name="style1533031564877" xfId="45619" xr:uid="{B98E9393-6C62-4BF0-9069-146FC8065752}"/>
    <cellStyle name="style1533031564992" xfId="45620" xr:uid="{D86B6145-FE35-4BAB-BB95-02751A97235F}"/>
    <cellStyle name="style1533031565132" xfId="45626" xr:uid="{E10EFF6F-913B-44BE-9885-796881453A1E}"/>
    <cellStyle name="style1533031565262" xfId="45621" xr:uid="{FDA924F7-1994-4993-816D-69F3FEBA5FD1}"/>
    <cellStyle name="style1533031565406" xfId="45627" xr:uid="{D52876CB-83B6-4E57-A399-6EE3E7DA1978}"/>
    <cellStyle name="style1533031565548" xfId="45632" xr:uid="{FA447D39-BD2B-4360-8C62-F029D8F584A3}"/>
    <cellStyle name="style1533031565702" xfId="45633" xr:uid="{559B298F-894B-4B74-BE88-17CF8C31069C}"/>
    <cellStyle name="style1533031565837" xfId="45622" xr:uid="{904D76FE-E7CD-4EE6-9B95-9896C47A9C0B}"/>
    <cellStyle name="style1533031565968" xfId="45623" xr:uid="{81D1C961-7D87-4627-A21D-AC89D678B7C4}"/>
    <cellStyle name="style1533031566096" xfId="45624" xr:uid="{FB7E0C6C-F457-4E4D-BA39-C11089285756}"/>
    <cellStyle name="style1533031566257" xfId="45625" xr:uid="{8BE24643-0F5C-4FE5-B32A-B3316F311E6F}"/>
    <cellStyle name="style1533031566396" xfId="45628" xr:uid="{FBF6FA1C-882A-408D-9E37-CD4FF5131D22}"/>
    <cellStyle name="style1533031566532" xfId="45629" xr:uid="{031CB802-E194-4BDA-8BDD-1D51FFCAB8C0}"/>
    <cellStyle name="style1533031566674" xfId="45630" xr:uid="{A9748EEE-0C20-4993-87B7-6EA2F85DAF25}"/>
    <cellStyle name="style1533031566821" xfId="45631" xr:uid="{4BA7B937-E8BD-4E17-B6F4-B418A65E9062}"/>
    <cellStyle name="style1533031567057" xfId="45634" xr:uid="{B636CC83-4597-4C9D-A62C-6178CD5B96D9}"/>
    <cellStyle name="style1533031567197" xfId="45635" xr:uid="{2AF0A2FC-6291-4704-910D-90D9CB4EF81A}"/>
    <cellStyle name="style1533031567329" xfId="45636" xr:uid="{898F3778-03CC-4059-B0D1-BA227DEECE3B}"/>
    <cellStyle name="style1533031567460" xfId="45637" xr:uid="{DE69DDE2-AC77-4627-A36E-759170DED570}"/>
    <cellStyle name="style1533031620763" xfId="45638" xr:uid="{83747C1F-FF9B-4B29-9DE0-11AF7E41D460}"/>
    <cellStyle name="style1533031620888" xfId="45639" xr:uid="{A0BC838B-6E87-4536-B014-ED5FFD0E56C8}"/>
    <cellStyle name="style1533031621006" xfId="45644" xr:uid="{4D67B5E5-5A3E-4760-9E53-482BC503D4EA}"/>
    <cellStyle name="style1533031621123" xfId="45645" xr:uid="{B598BCF9-7D91-4472-9A67-2338C4E49366}"/>
    <cellStyle name="style1533031621355" xfId="45641" xr:uid="{D723A4A2-3872-452B-B830-30CB8A557A9B}"/>
    <cellStyle name="style1533031621478" xfId="45642" xr:uid="{6711091B-03F9-4D30-B1A4-ECB30065D822}"/>
    <cellStyle name="style1533031621601" xfId="45640" xr:uid="{AF293269-F173-4CB9-AF29-1F03F6BDD1C3}"/>
    <cellStyle name="style1533031621723" xfId="45643" xr:uid="{F69BD417-436F-478D-B857-49F17BEDE71A}"/>
    <cellStyle name="style1533031621852" xfId="45646" xr:uid="{BDC35AAF-564B-4DAE-BDE3-96764826BDDA}"/>
    <cellStyle name="style1533031621963" xfId="45647" xr:uid="{75E9392E-8DDD-43AE-8F1C-926520095470}"/>
    <cellStyle name="style1533031622086" xfId="45648" xr:uid="{D81A594B-BF74-4069-B8FD-7105AF515B1C}"/>
    <cellStyle name="style1533031622194" xfId="45649" xr:uid="{63BEDDCE-5BFC-49F2-B6E9-AA3400E24759}"/>
    <cellStyle name="style1533031622317" xfId="45650" xr:uid="{D4781D91-0D61-4DBA-A72E-740786D384B6}"/>
    <cellStyle name="style1533031622440" xfId="45656" xr:uid="{1CF0967E-3B4E-476D-A37F-1BADCD6CF636}"/>
    <cellStyle name="style1533031622559" xfId="45651" xr:uid="{5D8BB781-E728-4EF1-9A3B-B5CD289A8F33}"/>
    <cellStyle name="style1533031622677" xfId="45657" xr:uid="{96E2EC61-7F40-4D7A-BA62-C06DB3C358F3}"/>
    <cellStyle name="style1533031622800" xfId="45662" xr:uid="{03A4AEF2-CAFC-49F4-95E4-D9AAB0528EF7}"/>
    <cellStyle name="style1533031622918" xfId="45663" xr:uid="{483117FF-9DC8-43D1-80AD-A35DDA96ED82}"/>
    <cellStyle name="style1533031623046" xfId="45652" xr:uid="{CDDB39BE-F46C-4940-B1AF-CD4A513146DA}"/>
    <cellStyle name="style1533031623168" xfId="45653" xr:uid="{4D324133-AF88-482B-8DDE-1F769401D2A1}"/>
    <cellStyle name="style1533031623282" xfId="45654" xr:uid="{38489E91-8CC2-4FA1-A039-23FBED44BD2E}"/>
    <cellStyle name="style1533031623412" xfId="45655" xr:uid="{D46733CF-4282-4302-9FAB-425B39746B0B}"/>
    <cellStyle name="style1533031623520" xfId="45658" xr:uid="{A227E07F-6978-487A-8DB0-220E36CBACDC}"/>
    <cellStyle name="style1533031623644" xfId="45659" xr:uid="{AD673909-713E-4A46-94DB-F8BDE4BABEC7}"/>
    <cellStyle name="style1533031623766" xfId="45660" xr:uid="{0C6C64E3-0607-4BB0-B257-5FDC48A25153}"/>
    <cellStyle name="style1533031623885" xfId="45661" xr:uid="{2AA8AE79-8DB6-48F6-8274-9A3F6041E569}"/>
    <cellStyle name="style1533031624079" xfId="45664" xr:uid="{1758C7FA-3321-4605-88FA-BA7842026EB7}"/>
    <cellStyle name="style1533031677041" xfId="45665" xr:uid="{99CAC471-6996-49E6-9523-E5334383A46D}"/>
    <cellStyle name="style1533031677161" xfId="45666" xr:uid="{5116C68C-0334-4534-9426-9F185AD0DBAC}"/>
    <cellStyle name="style1533031677272" xfId="45671" xr:uid="{8AB6FAFD-6C9C-45F2-84B4-EA4BCF6C206F}"/>
    <cellStyle name="style1533031677398" xfId="45672" xr:uid="{A6C63A12-A83B-40D7-B0EC-24DC8AFF9541}"/>
    <cellStyle name="style1533031677636" xfId="45668" xr:uid="{590AE0D9-E3AB-4AD3-9C34-5C3BB28DAEDD}"/>
    <cellStyle name="style1533031677769" xfId="45669" xr:uid="{6F787781-1677-47BC-8A64-C8D065CB317C}"/>
    <cellStyle name="style1533031677891" xfId="45667" xr:uid="{9E2F6F97-FEDB-4963-9E04-B65229C2E3B1}"/>
    <cellStyle name="style1533031678003" xfId="45670" xr:uid="{94344577-1785-4DC4-A463-7E4B5B5A67CD}"/>
    <cellStyle name="style1533031678118" xfId="45673" xr:uid="{1F6A68B6-C8D2-421E-85EF-693A04E93D2B}"/>
    <cellStyle name="style1533031678230" xfId="45674" xr:uid="{0DDFB12E-2323-4BD8-9CC8-155E62469FB4}"/>
    <cellStyle name="style1533031678352" xfId="45675" xr:uid="{55308F69-5741-4BD4-A225-EE07466DFC20}"/>
    <cellStyle name="style1533031678466" xfId="45676" xr:uid="{F5F30AA1-DD03-482C-B75F-DE41245F9178}"/>
    <cellStyle name="style1533031678589" xfId="45677" xr:uid="{58EF8F7B-DFD5-451A-BDDF-D997A5EAE686}"/>
    <cellStyle name="style1533031678713" xfId="45683" xr:uid="{3FA85FC6-7B9F-44DC-839F-07598DA198BB}"/>
    <cellStyle name="style1533031678838" xfId="45678" xr:uid="{D3174EA3-A45A-4EFF-8E04-63016116FFA8}"/>
    <cellStyle name="style1533031678955" xfId="45684" xr:uid="{BD9AF31D-59C9-4372-B7E2-950A7C39202A}"/>
    <cellStyle name="style1533031679096" xfId="45689" xr:uid="{11639F1F-057A-4101-AED1-CD9FA164A287}"/>
    <cellStyle name="style1533031679219" xfId="45690" xr:uid="{AAEBB305-C921-47BD-95C5-01177BF9C921}"/>
    <cellStyle name="style1533031679336" xfId="45679" xr:uid="{B7AB1D24-1273-46A7-96E7-34F1A4A88963}"/>
    <cellStyle name="style1533031679450" xfId="45680" xr:uid="{FA00E16F-763B-453E-B9FB-5B71E507C380}"/>
    <cellStyle name="style1533031679578" xfId="45681" xr:uid="{58D3A8F6-971E-45FA-A292-25D2E6703B22}"/>
    <cellStyle name="style1533031679689" xfId="45682" xr:uid="{54C6A120-BCE3-4318-ACE4-85261BA808CD}"/>
    <cellStyle name="style1533031679804" xfId="45685" xr:uid="{6DF29794-CC32-4E6A-B307-555CC9931BAC}"/>
    <cellStyle name="style1533031679917" xfId="45686" xr:uid="{1DAC16CB-9051-4E7E-B6DF-BBF6B51D377E}"/>
    <cellStyle name="style1533031680053" xfId="45687" xr:uid="{7961B9D0-39E5-4F1B-8BE9-92AEB6847309}"/>
    <cellStyle name="style1533031680178" xfId="45688" xr:uid="{9B9F8F4F-FF86-46B3-A5E6-42A4A3DCCAA4}"/>
    <cellStyle name="style1533031680390" xfId="45691" xr:uid="{35041106-8073-4E46-8D67-023B91A9D2E7}"/>
    <cellStyle name="style1533031680511" xfId="45692" xr:uid="{3F0949CC-59F8-4B65-8F39-BA91BCB0E941}"/>
    <cellStyle name="style1533031680629" xfId="45693" xr:uid="{51710557-BFAD-422F-89B3-A3A1296E8D54}"/>
    <cellStyle name="style1533031680746" xfId="45694" xr:uid="{1F598C17-889A-4DC6-B642-EF4299EDBD38}"/>
    <cellStyle name="style1533031734373" xfId="45695" xr:uid="{4D4F35E6-06E8-4BB2-A7BC-C08F990E18FB}"/>
    <cellStyle name="style1533031734501" xfId="45696" xr:uid="{FC152353-7D1C-41A1-BEEC-6811D5C67DF8}"/>
    <cellStyle name="style1533031734621" xfId="45701" xr:uid="{79B7F389-5D75-4BB3-93BE-DFE25CEF0964}"/>
    <cellStyle name="style1533031734733" xfId="45702" xr:uid="{0065509F-DF1D-413B-A32B-35A7D2F480AC}"/>
    <cellStyle name="style1533031734970" xfId="45698" xr:uid="{67D30BA5-D267-440F-8D7A-A8710041699F}"/>
    <cellStyle name="style1533031735088" xfId="45699" xr:uid="{6FD925D3-866F-4F00-BBB5-C56D0A215686}"/>
    <cellStyle name="style1533031735213" xfId="45697" xr:uid="{6D34B555-264F-4035-8D22-3E836920DC4F}"/>
    <cellStyle name="style1533031735337" xfId="45700" xr:uid="{330B06F0-B1D7-48F7-BF3C-DF980C9E9FA4}"/>
    <cellStyle name="style1533031735450" xfId="45703" xr:uid="{FF299134-4D0D-4D12-8935-9E2786F6FA16}"/>
    <cellStyle name="style1533031735584" xfId="45704" xr:uid="{EA53B013-0B6C-43C1-8431-DEFBD8AFCD7F}"/>
    <cellStyle name="style1533031735705" xfId="45705" xr:uid="{15DB7605-5D74-49BF-80CD-A654441BDADE}"/>
    <cellStyle name="style1533031735848" xfId="45706" xr:uid="{79919F73-99B2-49AA-8352-5613F5B87652}"/>
    <cellStyle name="style1533031735994" xfId="45707" xr:uid="{ED773BF6-B4D9-4E1F-961E-82443ED5971D}"/>
    <cellStyle name="style1533031736157" xfId="45710" xr:uid="{83FA49A8-3BB9-47AC-B1AF-D92EBB6EA5B5}"/>
    <cellStyle name="style1533031736274" xfId="45708" xr:uid="{327195A9-F6FD-4270-A7F3-431DE3FF9B30}"/>
    <cellStyle name="style1533031736439" xfId="45711" xr:uid="{E240FCA1-D4B3-422A-BEA5-DB3985F9288E}"/>
    <cellStyle name="style1533031736583" xfId="45716" xr:uid="{9FCA2443-4DF9-4FD4-8707-C2F8E296E5E9}"/>
    <cellStyle name="style1533031736706" xfId="45717" xr:uid="{B9C97DEF-D25A-406A-9F21-956FFBA9B221}"/>
    <cellStyle name="style1533031736826" xfId="45709" xr:uid="{8039A5B6-C423-4AD9-A170-09F42249124A}"/>
    <cellStyle name="style1533031737289" xfId="45712" xr:uid="{E3DB156A-25BC-4174-AD34-66854DE9FE1B}"/>
    <cellStyle name="style1533031737405" xfId="45713" xr:uid="{F8378275-A3B4-4E72-B83A-A99405C5009B}"/>
    <cellStyle name="style1533031737526" xfId="45714" xr:uid="{7732FED4-3CEB-4407-A0F6-DE9C984877FB}"/>
    <cellStyle name="style1533031737654" xfId="45715" xr:uid="{76726DCC-27D0-451B-88F5-CE85B38162C2}"/>
    <cellStyle name="style1533031737790" xfId="45718" xr:uid="{D8137065-1A92-4031-8F75-6279BBBA3B28}"/>
    <cellStyle name="style1533031737905" xfId="45719" xr:uid="{9FFB3C41-E6B7-4E14-A2C3-40D2BB0F650A}"/>
    <cellStyle name="style1533031738023" xfId="45720" xr:uid="{22CE5344-09BE-4A24-ABFF-43C1A7B2BE9E}"/>
    <cellStyle name="style1533031738140" xfId="45721" xr:uid="{63705052-D572-4BBC-B598-0FA6BB5B785A}"/>
    <cellStyle name="style1533031792077" xfId="45722" xr:uid="{3DE667C0-CEB5-4109-9326-112F5A975B4D}"/>
    <cellStyle name="style1533031792209" xfId="45723" xr:uid="{E6B8926D-2828-438C-B3B3-B6FE7BFC7B1E}"/>
    <cellStyle name="style1533031792337" xfId="45728" xr:uid="{F5709B54-E35A-4C85-A2DB-6E98E5F97718}"/>
    <cellStyle name="style1533031792456" xfId="45729" xr:uid="{27CE3069-6CAB-4FFB-A179-80A0437C7B69}"/>
    <cellStyle name="style1533031792696" xfId="45725" xr:uid="{CAA73603-0572-4466-9762-072DB393E22D}"/>
    <cellStyle name="style1533031792817" xfId="45726" xr:uid="{4AC0CABA-4E7A-4EC6-966F-F84DB76566C4}"/>
    <cellStyle name="style1533031792926" xfId="45724" xr:uid="{B2988434-98BA-4138-9D15-2BF06093B39C}"/>
    <cellStyle name="style1533031793039" xfId="45727" xr:uid="{B8269CC1-3681-44D5-AE24-923F74B5D003}"/>
    <cellStyle name="style1533031793160" xfId="45730" xr:uid="{102102DB-ED73-4ADE-BB89-749719658BA6}"/>
    <cellStyle name="style1533031793290" xfId="45731" xr:uid="{61173A07-B9DA-41DE-99F6-AA297F776A26}"/>
    <cellStyle name="style1533031793435" xfId="45732" xr:uid="{C9B9A9B5-19D0-49DD-9571-CE0184936A95}"/>
    <cellStyle name="style1533031793592" xfId="45733" xr:uid="{6822EAAC-4162-4B33-9ED4-3AF132CDDC38}"/>
    <cellStyle name="style1533031793759" xfId="45734" xr:uid="{EF66CB97-AFB5-4D4A-B5FB-B5906DD5623E}"/>
    <cellStyle name="style1533031793886" xfId="45740" xr:uid="{B0BCD3EA-A678-40A8-ACA7-962E305DD61E}"/>
    <cellStyle name="style1533031793993" xfId="45735" xr:uid="{05B72A83-1711-465B-ACC6-BEEFFD22FC2A}"/>
    <cellStyle name="style1533031794117" xfId="45741" xr:uid="{ECE0C9EB-B44B-421B-AC0D-2C19193D351E}"/>
    <cellStyle name="style1533031794235" xfId="45746" xr:uid="{C556CF0F-C08F-4CFA-963F-D6D4624BA86A}"/>
    <cellStyle name="style1533031794352" xfId="45747" xr:uid="{E88BF647-788B-433C-896A-C8F53EB4835A}"/>
    <cellStyle name="style1533031794469" xfId="45736" xr:uid="{7D36C4F9-761A-4876-BFA3-BC9E949ECABB}"/>
    <cellStyle name="style1533031794593" xfId="45737" xr:uid="{A4413591-020F-48EB-A253-4CB2B587D8BB}"/>
    <cellStyle name="style1533031794712" xfId="45738" xr:uid="{DE7D498B-124D-4F72-B770-B02E42F79C8A}"/>
    <cellStyle name="style1533031794840" xfId="45739" xr:uid="{59F6182F-9F4D-4563-9979-072E79973421}"/>
    <cellStyle name="style1533031794968" xfId="45742" xr:uid="{62E91575-DCC1-4A61-9D6E-FB463DA250F4}"/>
    <cellStyle name="style1533031795093" xfId="45743" xr:uid="{C3657E72-4C9A-4FB5-95A2-D65BCD91FAFB}"/>
    <cellStyle name="style1533031795231" xfId="45744" xr:uid="{0972EC51-D8DB-46A5-9824-4B0224EEB114}"/>
    <cellStyle name="style1533031795362" xfId="45745" xr:uid="{3386DC01-81CF-4DAE-9AB3-AFDE09034CCA}"/>
    <cellStyle name="style1533031795528" xfId="45748" xr:uid="{440F0AB1-D1A4-4189-B061-D2D821564E43}"/>
    <cellStyle name="style1533031795656" xfId="45749" xr:uid="{49291243-CA12-4DB3-A61F-094705FE3717}"/>
    <cellStyle name="style1533031795771" xfId="45750" xr:uid="{2D0FC11C-3A4B-4B6C-AE91-E6311EA4A629}"/>
    <cellStyle name="style1533031795888" xfId="45751" xr:uid="{E46100C0-D19D-4E08-94A8-63AA1AE8716B}"/>
    <cellStyle name="style1533031796025" xfId="45752" xr:uid="{515A41D1-0210-464D-AD9C-1E85FDE92B1B}"/>
    <cellStyle name="style1533031796125" xfId="45753" xr:uid="{83148DCC-CF90-4C96-B782-F663085C7B9E}"/>
    <cellStyle name="style1533031796220" xfId="45754" xr:uid="{DEE01600-6FBD-4A66-9AEE-41C5F971C333}"/>
    <cellStyle name="style1533031796337" xfId="45755" xr:uid="{190B54E5-9BFD-4788-8273-ABB01938B3F3}"/>
    <cellStyle name="style1533031796443" xfId="45756" xr:uid="{070DA4B5-F632-4F37-B37C-DA11D7C3FE1F}"/>
    <cellStyle name="style1533031796555" xfId="45757" xr:uid="{9AF6BF05-09DD-40E4-B353-7FB34A6B9016}"/>
    <cellStyle name="style1533031796669" xfId="45758" xr:uid="{53C653C9-334D-4744-8219-AFEB2DFDC126}"/>
    <cellStyle name="style1533031796767" xfId="45759" xr:uid="{B1473A41-0BAE-4CD7-BE6D-8D98080587C1}"/>
    <cellStyle name="style1533031796915" xfId="45760" xr:uid="{0D97D446-4D2B-42B1-9010-A5CF978EBDF3}"/>
    <cellStyle name="style1533031797018" xfId="45761" xr:uid="{377DE16F-392D-4800-928F-8605B94A1E5C}"/>
    <cellStyle name="style1533031797140" xfId="45762" xr:uid="{017364B8-885A-44E6-AABA-41A3ADDA87A5}"/>
    <cellStyle name="style1533031797238" xfId="45763" xr:uid="{9F28D7AD-A93A-4B9F-99F0-CB1A26CAC832}"/>
    <cellStyle name="style1533031850864" xfId="45764" xr:uid="{9B9C0A15-0486-4416-8B12-0EA54EEBED5C}"/>
    <cellStyle name="style1533031851016" xfId="45765" xr:uid="{599E3534-6695-4699-9722-10E2452BDF5B}"/>
    <cellStyle name="style1533031851138" xfId="45770" xr:uid="{38643258-1EA6-48E0-958D-A52D4E31A48B}"/>
    <cellStyle name="style1533031851246" xfId="45771" xr:uid="{4A95ADFA-5C44-4E1C-8E06-334B1126865A}"/>
    <cellStyle name="style1533031851484" xfId="45767" xr:uid="{9E23E0AC-BE76-4383-AA2D-BCDD6479D62D}"/>
    <cellStyle name="style1533031851613" xfId="45768" xr:uid="{A0300721-1EAE-4B26-AD91-1A8DFAAB53A8}"/>
    <cellStyle name="style1533031851728" xfId="45766" xr:uid="{6536B912-6FA5-40CB-A41A-6733E380E7C4}"/>
    <cellStyle name="style1533031851859" xfId="45769" xr:uid="{B69B5892-98ED-425B-AA93-E152B37B3CA1}"/>
    <cellStyle name="style1533031852020" xfId="45772" xr:uid="{93C3EE7F-BDAF-4CAE-8CE0-8DF6816AA2E8}"/>
    <cellStyle name="style1533031852159" xfId="45773" xr:uid="{9DC033C8-9268-43DD-A654-9408ADD99E9A}"/>
    <cellStyle name="style1533031852270" xfId="45774" xr:uid="{B4B63297-716F-4A81-A739-D6A30A3812E7}"/>
    <cellStyle name="style1533031852406" xfId="45775" xr:uid="{AA6E197A-4F46-42F1-BAB7-66803D16CE8A}"/>
    <cellStyle name="style1533031852531" xfId="45776" xr:uid="{B61D8FA9-8F2E-468F-9588-26B7388A7F59}"/>
    <cellStyle name="style1533031852662" xfId="45782" xr:uid="{CAC60D2C-E20E-4D2A-8C62-20E666E68018}"/>
    <cellStyle name="style1533031852775" xfId="45777" xr:uid="{39581FEA-5EA9-4B6D-8DAB-09FF34C9EF56}"/>
    <cellStyle name="style1533031852890" xfId="45783" xr:uid="{DD1311EB-C19F-4166-B9DF-B11E3C293402}"/>
    <cellStyle name="style1533031853006" xfId="45788" xr:uid="{EBF5869A-3503-45A4-AA23-08837DED31ED}"/>
    <cellStyle name="style1533031853124" xfId="45789" xr:uid="{9091D53F-E476-4125-9D1E-6A00FE570AA3}"/>
    <cellStyle name="style1533031853235" xfId="45778" xr:uid="{9CF9C005-5B1B-431E-AD21-DD5F22B2A1DA}"/>
    <cellStyle name="style1533031853356" xfId="45779" xr:uid="{44EA89AF-85CA-4DAC-933F-D52688B87619}"/>
    <cellStyle name="style1533031853462" xfId="45780" xr:uid="{E2E04A5A-5AF8-4A9A-A955-17878A64ED8F}"/>
    <cellStyle name="style1533031853580" xfId="45781" xr:uid="{FF70EFB6-F8C1-4333-AE61-A829EDD6409F}"/>
    <cellStyle name="style1533031853700" xfId="45784" xr:uid="{58916583-903D-47BB-B018-2C380F40AC17}"/>
    <cellStyle name="style1533031853815" xfId="45785" xr:uid="{C979A6C6-369F-472F-AAE0-36EAEF07D87E}"/>
    <cellStyle name="style1533031853931" xfId="45786" xr:uid="{4731F25D-2DE8-4FC7-9813-45CD33220744}"/>
    <cellStyle name="style1533031854047" xfId="45787" xr:uid="{02A68468-E986-48C7-8F56-242F6D5EABEB}"/>
    <cellStyle name="style1533031854183" xfId="45790" xr:uid="{8E179043-8B02-4FFF-9517-F21DE4E8D655}"/>
    <cellStyle name="style1533031854303" xfId="45791" xr:uid="{D920F591-A8D3-4B3B-9779-5DD94EF37E45}"/>
    <cellStyle name="style1533031854423" xfId="45792" xr:uid="{05A38D7F-E4A0-4881-927A-6FDAC7EF8239}"/>
    <cellStyle name="style1533031854534" xfId="45793" xr:uid="{91ADC706-5CDA-48E5-98EC-F0D8EC70A366}"/>
    <cellStyle name="style1533031854672" xfId="45794" xr:uid="{923A678D-108D-4E3E-9389-68D66D9EAA46}"/>
    <cellStyle name="style1533031854775" xfId="45795" xr:uid="{386FF5E2-684F-48C1-8681-01305EB3AE19}"/>
    <cellStyle name="style1533031854875" xfId="45796" xr:uid="{63F3FC79-3CAE-4258-AEB8-1F4DF8759144}"/>
    <cellStyle name="style1533031854977" xfId="45797" xr:uid="{6A56ED97-1207-4629-AB4A-701D0625590B}"/>
    <cellStyle name="style1533031855083" xfId="45798" xr:uid="{AA31B6E8-388A-420C-BCA7-C5D6A9FB8D86}"/>
    <cellStyle name="style1533031855200" xfId="45799" xr:uid="{29DF0926-9B72-47C3-9282-604144486105}"/>
    <cellStyle name="style1533031855302" xfId="45800" xr:uid="{70FA5A29-DF60-4542-AA15-E6E3EE0ECDB0}"/>
    <cellStyle name="style1533031855402" xfId="45801" xr:uid="{4A95ABD1-4E8B-455F-844C-602B2902881A}"/>
    <cellStyle name="style1533031855532" xfId="45802" xr:uid="{65D7F71F-ECCE-45E0-ABFE-B1E7354BE583}"/>
    <cellStyle name="style1533031855641" xfId="45803" xr:uid="{915F044F-29A7-4935-B04E-BF1B6788A516}"/>
    <cellStyle name="style1533031855737" xfId="45804" xr:uid="{0BC11E49-36B2-4BF4-A15E-547C232CEF54}"/>
    <cellStyle name="style1533031855843" xfId="45805" xr:uid="{D8D92D60-85E7-4184-A128-7BF687955790}"/>
    <cellStyle name="style1533031907862" xfId="45807" xr:uid="{778F4AE5-C485-403B-8CB2-B3011B99821C}"/>
    <cellStyle name="style1533031907982" xfId="45808" xr:uid="{09E87B54-D500-4AB5-8810-A6CB5F2BA638}"/>
    <cellStyle name="style1533031908113" xfId="45806" xr:uid="{70B02DB3-F97C-48F8-8D0B-50FF9C5AFADB}"/>
    <cellStyle name="style1533031908234" xfId="45809" xr:uid="{D66FF1EA-36D9-4F1B-ADE1-3E2291CDE7D2}"/>
    <cellStyle name="style1533031908387" xfId="45810" xr:uid="{8A59143B-DBE3-4E5F-97E1-1542DE054E6E}"/>
    <cellStyle name="style1533031908586" xfId="45811" xr:uid="{4BD0D6EE-D214-48ED-9C97-B66E45E804F0}"/>
    <cellStyle name="style1533031908726" xfId="45812" xr:uid="{B3DD8D9A-DC41-4ED4-95E0-5649CB884EBD}"/>
    <cellStyle name="style1533031908849" xfId="45813" xr:uid="{8AA3B746-4FF6-4223-9348-AEE6F4F38EFF}"/>
    <cellStyle name="style1533031908986" xfId="45815" xr:uid="{008095DD-0D00-4EB7-871C-4C866C95F70D}"/>
    <cellStyle name="style1533031909102" xfId="45816" xr:uid="{3995372F-4F24-415A-A08C-629A56121C5E}"/>
    <cellStyle name="style1533031909219" xfId="45818" xr:uid="{69F169DF-AF77-43FC-A6C0-454A23C36567}"/>
    <cellStyle name="style1533031909339" xfId="45819" xr:uid="{CBDBB6B2-FBFC-40E5-93BA-5C36EDADE6D5}"/>
    <cellStyle name="style1533031909457" xfId="45814" xr:uid="{886880A5-BFC8-4C16-AE2E-467E42BDA2DE}"/>
    <cellStyle name="style1533031909578" xfId="45817" xr:uid="{10CADC4C-2E3E-4512-A760-210CC8C885B0}"/>
    <cellStyle name="style1533031909696" xfId="45820" xr:uid="{A212BD23-E3D9-48EE-B410-8B73341B574E}"/>
    <cellStyle name="style1533031909980" xfId="45822" xr:uid="{4BDB5D7F-E059-4C61-A690-D97B74E868A5}"/>
    <cellStyle name="style1533031910118" xfId="45823" xr:uid="{6154F586-9522-45BB-B77E-1CE3736BA052}"/>
    <cellStyle name="style1533031910250" xfId="45821" xr:uid="{E44ED2BB-B78E-446D-AD02-0B656E527036}"/>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4">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2005</c:v>
                </c:pt>
                <c:pt idx="2">
                  <c:v>2010</c:v>
                </c:pt>
                <c:pt idx="3">
                  <c:v>2016</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2005</c:v>
                </c:pt>
                <c:pt idx="2">
                  <c:v>2010</c:v>
                </c:pt>
                <c:pt idx="3">
                  <c:v>2016</c:v>
                </c:pt>
              </c:numCache>
            </c:numRef>
          </c:xVal>
          <c:yVal>
            <c:numRef>
              <c:f>Water!$W$105:$W$116</c:f>
              <c:numCache>
                <c:formatCode>0.0</c:formatCode>
                <c:ptCount val="12"/>
                <c:pt idx="0">
                  <c:v>0</c:v>
                </c:pt>
                <c:pt idx="1">
                  <c:v>0.14563699582191247</c:v>
                </c:pt>
                <c:pt idx="2">
                  <c:v>5.5642453170503169E-2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2005</c:v>
                </c:pt>
                <c:pt idx="2">
                  <c:v>2010</c:v>
                </c:pt>
                <c:pt idx="3">
                  <c:v>2016</c:v>
                </c:pt>
              </c:numCache>
            </c:numRef>
          </c:xVal>
          <c:yVal>
            <c:numRef>
              <c:f>Water!$R$105:$R$116</c:f>
              <c:numCache>
                <c:formatCode>0.0</c:formatCode>
                <c:ptCount val="12"/>
                <c:pt idx="0">
                  <c:v>0</c:v>
                </c:pt>
                <c:pt idx="1">
                  <c:v>2.8332242684791609E-2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2005</c:v>
                </c:pt>
                <c:pt idx="2">
                  <c:v>2010</c:v>
                </c:pt>
                <c:pt idx="3">
                  <c:v>2016</c:v>
                </c:pt>
              </c:numCache>
            </c:numRef>
          </c:xVal>
          <c:yVal>
            <c:numRef>
              <c:f>Water!$M$105:$M$116</c:f>
              <c:numCache>
                <c:formatCode>0.0</c:formatCode>
                <c:ptCount val="12"/>
                <c:pt idx="0">
                  <c:v>0.1727268516997896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2005</c:v>
                </c:pt>
                <c:pt idx="2">
                  <c:v>2010</c:v>
                </c:pt>
                <c:pt idx="3">
                  <c:v>2016</c:v>
                </c:pt>
              </c:numCache>
            </c:numRef>
          </c:xVal>
          <c:yVal>
            <c:numRef>
              <c:f>Water!$H$105:$H$116</c:f>
              <c:numCache>
                <c:formatCode>0.0</c:formatCode>
                <c:ptCount val="12"/>
                <c:pt idx="0">
                  <c:v>0.47315861690820293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2005</c:v>
                </c:pt>
                <c:pt idx="2">
                  <c:v>2010</c:v>
                </c:pt>
                <c:pt idx="3">
                  <c:v>2016</c:v>
                </c:pt>
              </c:numCache>
            </c:numRef>
          </c:xVal>
          <c:yVal>
            <c:numRef>
              <c:f>Water!$X$105:$X$116</c:f>
              <c:numCache>
                <c:formatCode>0.0</c:formatCode>
                <c:ptCount val="12"/>
                <c:pt idx="0">
                  <c:v>99.737577335586664</c:v>
                </c:pt>
                <c:pt idx="1">
                  <c:v>100</c:v>
                </c:pt>
                <c:pt idx="2">
                  <c:v>100</c:v>
                </c:pt>
                <c:pt idx="3">
                  <c:v>99.98590526116871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2005</c:v>
                </c:pt>
                <c:pt idx="2">
                  <c:v>2010</c:v>
                </c:pt>
                <c:pt idx="3">
                  <c:v>2016</c:v>
                </c:pt>
              </c:numCache>
            </c:numRef>
          </c:xVal>
          <c:yVal>
            <c:numRef>
              <c:f>Water!$S$105:$S$116</c:f>
              <c:numCache>
                <c:formatCode>0.0</c:formatCode>
                <c:ptCount val="12"/>
                <c:pt idx="0">
                  <c:v>99.66288954488499</c:v>
                </c:pt>
                <c:pt idx="1">
                  <c:v>99.739018698723598</c:v>
                </c:pt>
                <c:pt idx="2">
                  <c:v>99.944407918596738</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2005</c:v>
                </c:pt>
                <c:pt idx="2">
                  <c:v>2010</c:v>
                </c:pt>
                <c:pt idx="3">
                  <c:v>2016</c:v>
                </c:pt>
              </c:numCache>
            </c:numRef>
          </c:xVal>
          <c:yVal>
            <c:numRef>
              <c:f>Water!$N$105:$N$116</c:f>
              <c:numCache>
                <c:formatCode>0.0</c:formatCode>
                <c:ptCount val="12"/>
                <c:pt idx="0">
                  <c:v>99.127755914798897</c:v>
                </c:pt>
                <c:pt idx="1">
                  <c:v>99.552024382455258</c:v>
                </c:pt>
                <c:pt idx="2">
                  <c:v>99.82269534902872</c:v>
                </c:pt>
                <c:pt idx="3">
                  <c:v>99.948875715956632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2005</c:v>
                </c:pt>
                <c:pt idx="2">
                  <c:v>2010</c:v>
                </c:pt>
                <c:pt idx="3">
                  <c:v>2016</c:v>
                </c:pt>
              </c:numCache>
            </c:numRef>
          </c:xVal>
          <c:yVal>
            <c:numRef>
              <c:f>Water!$I$105:$I$116</c:f>
              <c:numCache>
                <c:formatCode>0.0</c:formatCode>
                <c:ptCount val="12"/>
                <c:pt idx="0">
                  <c:v>97.223306151029732</c:v>
                </c:pt>
                <c:pt idx="1">
                  <c:v>98.852314785972879</c:v>
                </c:pt>
                <c:pt idx="2">
                  <c:v>99.48046879518904</c:v>
                </c:pt>
                <c:pt idx="3">
                  <c:v>99.754709895585364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2005</c:v>
                </c:pt>
                <c:pt idx="2">
                  <c:v>2010</c:v>
                </c:pt>
                <c:pt idx="3">
                  <c:v>2016</c:v>
                </c:pt>
              </c:numCache>
            </c:numRef>
          </c:xVal>
          <c:yVal>
            <c:numRef>
              <c:f>Water!$D$105:$D$116</c:f>
              <c:numCache>
                <c:formatCode>0.0</c:formatCode>
                <c:ptCount val="12"/>
                <c:pt idx="0">
                  <c:v>94.925090390326233</c:v>
                </c:pt>
                <c:pt idx="1">
                  <c:v>98.198717034874079</c:v>
                </c:pt>
                <c:pt idx="2">
                  <c:v>98.241617912484514</c:v>
                </c:pt>
                <c:pt idx="3">
                  <c:v>99.717453182798522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94.777513743455586</c:v>
                </c:pt>
                <c:pt idx="1">
                  <c:v>99.05827901238024</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0.90102487885416915</c:v>
                </c:pt>
                <c:pt idx="1">
                  <c:v>0.94172098761976031</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4.0012598980418943</c:v>
                </c:pt>
                <c:pt idx="1">
                  <c:v>0</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0.32020147964835388</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96.967047141019734</c:v>
                </c:pt>
                <c:pt idx="1">
                  <c:v>99.305896020549312</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0.67775646757405839</c:v>
                </c:pt>
                <c:pt idx="1">
                  <c:v>0.6941039794506878</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2.2383066391901849</c:v>
                </c:pt>
                <c:pt idx="1">
                  <c:v>0</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0.11688975221602149</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99.014421016266766</c:v>
                </c:pt>
                <c:pt idx="1">
                  <c:v>99.793429664879639</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0.20355975890071476</c:v>
                </c:pt>
                <c:pt idx="1">
                  <c:v>0.20516129139533146</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0.77064606879919495</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1.1373156033326559E-2</c:v>
                </c:pt>
                <c:pt idx="1">
                  <c:v>1.4090437250282761E-3</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99.457138625040386</c:v>
                </c:pt>
                <c:pt idx="1">
                  <c:v>99.766153736572917</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0.20295392333098694</c:v>
                </c:pt>
                <c:pt idx="1">
                  <c:v>0.20358450480679768</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0.27442863239087956</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6.5478819237758223E-2</c:v>
                </c:pt>
                <c:pt idx="1">
                  <c:v>3.0261758620274498E-2</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99.716526004638695</c:v>
                </c:pt>
                <c:pt idx="1">
                  <c:v>99.891046379528518</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0.108763266807356</c:v>
                </c:pt>
                <c:pt idx="1">
                  <c:v>0.10895362047146762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0.17471072855394709</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2005</c:v>
                </c:pt>
                <c:pt idx="2">
                  <c:v>2010</c:v>
                </c:pt>
                <c:pt idx="3">
                  <c:v>2016</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2005</c:v>
                </c:pt>
                <c:pt idx="2">
                  <c:v>2010</c:v>
                </c:pt>
                <c:pt idx="3">
                  <c:v>2016</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2005</c:v>
                </c:pt>
                <c:pt idx="2">
                  <c:v>2010</c:v>
                </c:pt>
                <c:pt idx="3">
                  <c:v>2016</c:v>
                </c:pt>
              </c:numCache>
            </c:numRef>
          </c:xVal>
          <c:yVal>
            <c:numRef>
              <c:f>Water!$R$205:$R$216</c:f>
              <c:numCache>
                <c:formatCode>0.0</c:formatCode>
                <c:ptCount val="12"/>
                <c:pt idx="0">
                  <c:v>0</c:v>
                </c:pt>
                <c:pt idx="1">
                  <c:v>0.23334569319317439</c:v>
                </c:pt>
                <c:pt idx="2">
                  <c:v>8.9512938771324574E-2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2005</c:v>
                </c:pt>
                <c:pt idx="2">
                  <c:v>2010</c:v>
                </c:pt>
                <c:pt idx="3">
                  <c:v>2016</c:v>
                </c:pt>
              </c:numCache>
            </c:numRef>
          </c:xVal>
          <c:yVal>
            <c:numRef>
              <c:f>Water!$M$205:$M$216</c:f>
              <c:numCache>
                <c:formatCode>0.0</c:formatCode>
                <c:ptCount val="12"/>
                <c:pt idx="0">
                  <c:v>0</c:v>
                </c:pt>
                <c:pt idx="1">
                  <c:v>4.5237373581209606E-2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2005</c:v>
                </c:pt>
                <c:pt idx="2">
                  <c:v>2010</c:v>
                </c:pt>
                <c:pt idx="3">
                  <c:v>2016</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2005</c:v>
                </c:pt>
                <c:pt idx="2">
                  <c:v>2010</c:v>
                </c:pt>
                <c:pt idx="3">
                  <c:v>2016</c:v>
                </c:pt>
              </c:numCache>
            </c:numRef>
          </c:xVal>
          <c:yVal>
            <c:numRef>
              <c:f>Water!$X$205:$X$216</c:f>
              <c:numCache>
                <c:formatCode>0.0</c:formatCode>
                <c:ptCount val="12"/>
                <c:pt idx="0">
                  <c:v>98.84267034324975</c:v>
                </c:pt>
                <c:pt idx="1">
                  <c:v>100</c:v>
                </c:pt>
                <c:pt idx="2">
                  <c:v>100</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2005</c:v>
                </c:pt>
                <c:pt idx="2">
                  <c:v>2010</c:v>
                </c:pt>
                <c:pt idx="3">
                  <c:v>2016</c:v>
                </c:pt>
              </c:numCache>
            </c:numRef>
          </c:xVal>
          <c:yVal>
            <c:numRef>
              <c:f>Water!$S$205:$S$216</c:f>
              <c:numCache>
                <c:formatCode>0.0</c:formatCode>
                <c:ptCount val="12"/>
                <c:pt idx="0">
                  <c:v>99.014620393914171</c:v>
                </c:pt>
                <c:pt idx="1">
                  <c:v>100</c:v>
                </c:pt>
                <c:pt idx="2">
                  <c:v>100</c:v>
                </c:pt>
                <c:pt idx="3">
                  <c:v>99.975984695401351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2005</c:v>
                </c:pt>
                <c:pt idx="2">
                  <c:v>2010</c:v>
                </c:pt>
                <c:pt idx="3">
                  <c:v>2016</c:v>
                </c:pt>
              </c:numCache>
            </c:numRef>
          </c:xVal>
          <c:yVal>
            <c:numRef>
              <c:f>Water!$N$205:$N$216</c:f>
              <c:numCache>
                <c:formatCode>0.0</c:formatCode>
                <c:ptCount val="12"/>
                <c:pt idx="0">
                  <c:v>99.923904200384413</c:v>
                </c:pt>
                <c:pt idx="1">
                  <c:v>99.767688430747683</c:v>
                </c:pt>
                <c:pt idx="2">
                  <c:v>99.91055820888802</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2005</c:v>
                </c:pt>
                <c:pt idx="2">
                  <c:v>2010</c:v>
                </c:pt>
                <c:pt idx="3">
                  <c:v>2016</c:v>
                </c:pt>
              </c:numCache>
            </c:numRef>
          </c:xVal>
          <c:yVal>
            <c:numRef>
              <c:f>Water!$I$205:$I$216</c:f>
              <c:numCache>
                <c:formatCode>0.0</c:formatCode>
                <c:ptCount val="12"/>
                <c:pt idx="0">
                  <c:v>99.999999999999972</c:v>
                </c:pt>
                <c:pt idx="1">
                  <c:v>99.232880553412258</c:v>
                </c:pt>
                <c:pt idx="2">
                  <c:v>99.758128830695568</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2005</c:v>
                </c:pt>
                <c:pt idx="2">
                  <c:v>2010</c:v>
                </c:pt>
                <c:pt idx="3">
                  <c:v>2016</c:v>
                </c:pt>
              </c:numCache>
            </c:numRef>
          </c:xVal>
          <c:yVal>
            <c:numRef>
              <c:f>Water!$D$205:$D$216</c:f>
              <c:numCache>
                <c:formatCode>0.0</c:formatCode>
                <c:ptCount val="12"/>
                <c:pt idx="0">
                  <c:v>99.560014686461102</c:v>
                </c:pt>
                <c:pt idx="1">
                  <c:v>98.575640276854585</c:v>
                </c:pt>
                <c:pt idx="2">
                  <c:v>99.861955768377783</c:v>
                </c:pt>
                <c:pt idx="3">
                  <c:v>99.976082235544865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98.928244496576738</c:v>
                </c:pt>
                <c:pt idx="1">
                  <c:v>99.798626385081533</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0.18971234281576269</c:v>
                </c:pt>
                <c:pt idx="1">
                  <c:v>0.19138145347321875</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0.88204316060749477</c:v>
                </c:pt>
                <c:pt idx="1">
                  <c:v>9.9921614452540553E-3</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99.605597768959285</c:v>
                </c:pt>
                <c:pt idx="1">
                  <c:v>99.805674561109939</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5.5962003777014047E-2</c:v>
                </c:pt>
                <c:pt idx="1">
                  <c:v>5.6074414107847054E-2</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0.32028099737142668</c:v>
                </c:pt>
                <c:pt idx="1">
                  <c:v>0.13600120868937893</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1.8159229892279471E-2</c:v>
                </c:pt>
                <c:pt idx="1">
                  <c:v>2.2498160928487998E-3</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99.776849722117191</c:v>
                </c:pt>
                <c:pt idx="1">
                  <c:v>99.884169465593715</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6.711958254797265E-2</c:v>
                </c:pt>
                <c:pt idx="1">
                  <c:v>6.7191776212147863E-2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5.1072355522364887E-2</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0.10495833981247138</c:v>
                </c:pt>
                <c:pt idx="1">
                  <c:v>4.8638758194145475E-2</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99.316260426662481</c:v>
                </c:pt>
                <c:pt idx="1">
                  <c:v>99.978047388581658</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2.1807299998523662E-2</c:v>
                </c:pt>
                <c:pt idx="1">
                  <c:v>2.1952611418342372E-2</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0.66193227333899074</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99.216798225183226</c:v>
                </c:pt>
                <c:pt idx="1">
                  <c:v>100</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0.78320177481677433</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2005</c:v>
                </c:pt>
                <c:pt idx="2">
                  <c:v>2010</c:v>
                </c:pt>
                <c:pt idx="3">
                  <c:v>2016</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2005</c:v>
                </c:pt>
                <c:pt idx="2">
                  <c:v>2010</c:v>
                </c:pt>
                <c:pt idx="3">
                  <c:v>2016</c:v>
                </c:pt>
              </c:numCache>
            </c:numRef>
          </c:xVal>
          <c:yVal>
            <c:numRef>
              <c:f>Water!$W$305:$W$316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2005</c:v>
                </c:pt>
                <c:pt idx="2">
                  <c:v>2010</c:v>
                </c:pt>
                <c:pt idx="3">
                  <c:v>2016</c:v>
                </c:pt>
              </c:numCache>
            </c:numRef>
          </c:xVal>
          <c:yVal>
            <c:numRef>
              <c:f>Water!$R$305:$R$316</c:f>
              <c:numCache>
                <c:formatCode>0.0</c:formatCode>
                <c:ptCount val="12"/>
                <c:pt idx="0">
                  <c:v>0.41857787130456764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2005</c:v>
                </c:pt>
                <c:pt idx="2">
                  <c:v>2010</c:v>
                </c:pt>
                <c:pt idx="3">
                  <c:v>2016</c:v>
                </c:pt>
              </c:numCache>
            </c:numRef>
          </c:xVal>
          <c:yVal>
            <c:numRef>
              <c:f>Water!$M$305:$M$316</c:f>
              <c:numCache>
                <c:formatCode>0.0</c:formatCode>
                <c:ptCount val="12"/>
                <c:pt idx="0">
                  <c:v>0.13388214306439675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2005</c:v>
                </c:pt>
                <c:pt idx="2">
                  <c:v>2010</c:v>
                </c:pt>
                <c:pt idx="3">
                  <c:v>2016</c:v>
                </c:pt>
              </c:numCache>
            </c:numRef>
          </c:xVal>
          <c:yVal>
            <c:numRef>
              <c:f>Water!$H$305:$H$316</c:f>
              <c:numCache>
                <c:formatCode>0.0</c:formatCode>
                <c:ptCount val="12"/>
                <c:pt idx="0">
                  <c:v>0.99272396984647926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2005</c:v>
                </c:pt>
                <c:pt idx="2">
                  <c:v>2010</c:v>
                </c:pt>
                <c:pt idx="3">
                  <c:v>2016</c:v>
                </c:pt>
              </c:numCache>
            </c:numRef>
          </c:xVal>
          <c:yVal>
            <c:numRef>
              <c:f>Water!$X$305:$X$316</c:f>
              <c:numCache>
                <c:formatCode>0.0</c:formatCode>
                <c:ptCount val="12"/>
                <c:pt idx="0">
                  <c:v>98.957395277811258</c:v>
                </c:pt>
                <c:pt idx="1">
                  <c:v>99.69261169954531</c:v>
                </c:pt>
                <c:pt idx="2">
                  <c:v>100</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2005</c:v>
                </c:pt>
                <c:pt idx="2">
                  <c:v>2010</c:v>
                </c:pt>
                <c:pt idx="3">
                  <c:v>2016</c:v>
                </c:pt>
              </c:numCache>
            </c:numRef>
          </c:xVal>
          <c:yVal>
            <c:numRef>
              <c:f>Water!$S$305:$S$316</c:f>
              <c:numCache>
                <c:formatCode>0.0</c:formatCode>
                <c:ptCount val="12"/>
                <c:pt idx="0">
                  <c:v>98.598806352686253</c:v>
                </c:pt>
                <c:pt idx="1">
                  <c:v>98.744492951004787</c:v>
                </c:pt>
                <c:pt idx="2">
                  <c:v>99.517158064703366</c:v>
                </c:pt>
                <c:pt idx="3">
                  <c:v>99.875305727343715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2005</c:v>
                </c:pt>
                <c:pt idx="2">
                  <c:v>2010</c:v>
                </c:pt>
                <c:pt idx="3">
                  <c:v>2016</c:v>
                </c:pt>
              </c:numCache>
            </c:numRef>
          </c:xVal>
          <c:yVal>
            <c:numRef>
              <c:f>Water!$N$305:$N$316</c:f>
              <c:numCache>
                <c:formatCode>0.0</c:formatCode>
                <c:ptCount val="12"/>
                <c:pt idx="0">
                  <c:v>95.145788813112318</c:v>
                </c:pt>
                <c:pt idx="1">
                  <c:v>99.496341794569403</c:v>
                </c:pt>
                <c:pt idx="2">
                  <c:v>98.928385808818192</c:v>
                </c:pt>
                <c:pt idx="3">
                  <c:v>99.557507800624663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2005</c:v>
                </c:pt>
                <c:pt idx="2">
                  <c:v>2010</c:v>
                </c:pt>
                <c:pt idx="3">
                  <c:v>2016</c:v>
                </c:pt>
              </c:numCache>
            </c:numRef>
          </c:xVal>
          <c:yVal>
            <c:numRef>
              <c:f>Water!$I$305:$I$316</c:f>
              <c:numCache>
                <c:formatCode>0.0</c:formatCode>
                <c:ptCount val="12"/>
                <c:pt idx="0">
                  <c:v>95.636823297026751</c:v>
                </c:pt>
                <c:pt idx="1">
                  <c:v>99.226080846315483</c:v>
                </c:pt>
                <c:pt idx="2">
                  <c:v>99.338830859268043</c:v>
                </c:pt>
                <c:pt idx="3">
                  <c:v>99.780500799221599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2005</c:v>
                </c:pt>
                <c:pt idx="2">
                  <c:v>2010</c:v>
                </c:pt>
                <c:pt idx="3">
                  <c:v>2016</c:v>
                </c:pt>
              </c:numCache>
            </c:numRef>
          </c:xVal>
          <c:yVal>
            <c:numRef>
              <c:f>Water!$D$305:$D$316</c:f>
              <c:numCache>
                <c:formatCode>0.0</c:formatCode>
                <c:ptCount val="12"/>
                <c:pt idx="0">
                  <c:v>91.489918429021387</c:v>
                </c:pt>
                <c:pt idx="1">
                  <c:v>97.145179969820433</c:v>
                </c:pt>
                <c:pt idx="2">
                  <c:v>96.386197282181755</c:v>
                </c:pt>
                <c:pt idx="3">
                  <c:v>99.410130379358947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91.47540234024855</c:v>
                </c:pt>
                <c:pt idx="1">
                  <c:v>98.615431787157831</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1.2843216527268679</c:v>
                </c:pt>
                <c:pt idx="1">
                  <c:v>1.3845682128421686</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6.5684681340023587</c:v>
                </c:pt>
                <c:pt idx="1">
                  <c:v>0</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0.67180787302221745</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95.28194027253204</c:v>
                </c:pt>
                <c:pt idx="1">
                  <c:v>98.535495984303012</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1.4161473767255714</c:v>
                </c:pt>
                <c:pt idx="1">
                  <c:v>1.4645040156969884</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3.211310047887082</c:v>
                </c:pt>
                <c:pt idx="1">
                  <c:v>0</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9.0602302855302241E-2</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95.6273817684243</c:v>
                </c:pt>
                <c:pt idx="1">
                  <c:v>99.128536935969407</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0.84068355790385296</c:v>
                </c:pt>
                <c:pt idx="1">
                  <c:v>0.8714630640305927</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3.2486697199115611</c:v>
                </c:pt>
                <c:pt idx="1">
                  <c:v>0</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0.28326495376028049</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97.846526984881024</c:v>
                </c:pt>
                <c:pt idx="1">
                  <c:v>99.324112187581235</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0.6658330351011551</c:v>
                </c:pt>
                <c:pt idx="1">
                  <c:v>0.67588781241876461</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1.4876399800178177</c:v>
                </c:pt>
                <c:pt idx="1">
                  <c:v>0</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98.434775286009028</c:v>
                </c:pt>
                <c:pt idx="1">
                  <c:v>99.257576795711714</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0.73626884355282951</c:v>
                </c:pt>
                <c:pt idx="1">
                  <c:v>0.74242320428827213</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0.82895587043813634</c:v>
                </c:pt>
                <c:pt idx="1">
                  <c:v>0</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91.47540234024855</c:v>
                </c:pt>
                <c:pt idx="1">
                  <c:v>98.615431787157831</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1.2843216527268679</c:v>
                </c:pt>
                <c:pt idx="1">
                  <c:v>1.3845682128421686</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6.5684681340023587</c:v>
                </c:pt>
                <c:pt idx="1">
                  <c:v>0</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0.67180787302221745</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95.28194027253204</c:v>
                </c:pt>
                <c:pt idx="1">
                  <c:v>98.535495984303012</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1.4161473767255714</c:v>
                </c:pt>
                <c:pt idx="1">
                  <c:v>1.4645040156969884</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3.211310047887082</c:v>
                </c:pt>
                <c:pt idx="1">
                  <c:v>0</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9.0602302855302241E-2</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95.6273817684243</c:v>
                </c:pt>
                <c:pt idx="1">
                  <c:v>99.128536935969407</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0.84068355790385296</c:v>
                </c:pt>
                <c:pt idx="1">
                  <c:v>0.8714630640305927</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3.2486697199115611</c:v>
                </c:pt>
                <c:pt idx="1">
                  <c:v>0</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0.28326495376028049</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97.846526984881024</c:v>
                </c:pt>
                <c:pt idx="1">
                  <c:v>99.324112187581235</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0.6658330351011551</c:v>
                </c:pt>
                <c:pt idx="1">
                  <c:v>0.67588781241876461</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1.4876399800178177</c:v>
                </c:pt>
                <c:pt idx="1">
                  <c:v>0</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98.434775286009028</c:v>
                </c:pt>
                <c:pt idx="1">
                  <c:v>99.257576795711714</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0.73626884355282951</c:v>
                </c:pt>
                <c:pt idx="1">
                  <c:v>0.74242320428827213</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0.82895587043813634</c:v>
                </c:pt>
                <c:pt idx="1">
                  <c:v>0</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94.777513743455586</c:v>
                </c:pt>
                <c:pt idx="1">
                  <c:v>99.05827901238024</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0.90102487885416915</c:v>
                </c:pt>
                <c:pt idx="1">
                  <c:v>0.94172098761976031</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4.0012598980418943</c:v>
                </c:pt>
                <c:pt idx="1">
                  <c:v>0</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0.32020147964835388</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96.967047141019734</c:v>
                </c:pt>
                <c:pt idx="1">
                  <c:v>99.305896020549312</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0.67775646757405839</c:v>
                </c:pt>
                <c:pt idx="1">
                  <c:v>0.6941039794506878</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2.2383066391901849</c:v>
                </c:pt>
                <c:pt idx="1">
                  <c:v>0</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0.11688975221602149</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99.014421016266766</c:v>
                </c:pt>
                <c:pt idx="1">
                  <c:v>99.793429664879639</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0.20355975890071476</c:v>
                </c:pt>
                <c:pt idx="1">
                  <c:v>0.20516129139533146</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0.77064606879919495</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1.1373156033326559E-2</c:v>
                </c:pt>
                <c:pt idx="1">
                  <c:v>1.4090437250282761E-3</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99.457138625040386</c:v>
                </c:pt>
                <c:pt idx="1">
                  <c:v>99.766153736572917</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0.20295392333098694</c:v>
                </c:pt>
                <c:pt idx="1">
                  <c:v>0.20358450480679768</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0.27442863239087956</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6.5478819237758223E-2</c:v>
                </c:pt>
                <c:pt idx="1">
                  <c:v>3.0261758620274498E-2</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99.716526004638695</c:v>
                </c:pt>
                <c:pt idx="1">
                  <c:v>99.891046379528518</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0.108763266807356</c:v>
                </c:pt>
                <c:pt idx="1">
                  <c:v>0.10895362047146762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0.17471072855394709</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98.928244496576738</c:v>
                </c:pt>
                <c:pt idx="1">
                  <c:v>99.798626385081533</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0.18971234281576269</c:v>
                </c:pt>
                <c:pt idx="1">
                  <c:v>0.19138145347321875</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0.88204316060749477</c:v>
                </c:pt>
                <c:pt idx="1">
                  <c:v>9.9921614452540553E-3</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99.605597768959285</c:v>
                </c:pt>
                <c:pt idx="1">
                  <c:v>99.805674561109939</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5.5962003777014047E-2</c:v>
                </c:pt>
                <c:pt idx="1">
                  <c:v>5.6074414107847054E-2</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0.32028099737142668</c:v>
                </c:pt>
                <c:pt idx="1">
                  <c:v>0.13600120868937893</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1.8159229892279471E-2</c:v>
                </c:pt>
                <c:pt idx="1">
                  <c:v>2.2498160928487998E-3</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99.776849722117191</c:v>
                </c:pt>
                <c:pt idx="1">
                  <c:v>99.884169465593715</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6.711958254797265E-2</c:v>
                </c:pt>
                <c:pt idx="1">
                  <c:v>6.7191776212147863E-2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5.1072355522364887E-2</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0.10495833981247138</c:v>
                </c:pt>
                <c:pt idx="1">
                  <c:v>4.8638758194145475E-2</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99.316260426662481</c:v>
                </c:pt>
                <c:pt idx="1">
                  <c:v>99.978047388581658</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2.1807299998523662E-2</c:v>
                </c:pt>
                <c:pt idx="1">
                  <c:v>2.1952611418342372E-2</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0.66193227333899074</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99.216798225183226</c:v>
                </c:pt>
                <c:pt idx="1">
                  <c:v>100</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0.78320177481677433</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2005</c:v>
                </c:pt>
                <c:pt idx="2">
                  <c:v>2010</c:v>
                </c:pt>
                <c:pt idx="3">
                  <c:v>2016</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2005</c:v>
                </c:pt>
                <c:pt idx="2">
                  <c:v>2010</c:v>
                </c:pt>
                <c:pt idx="3">
                  <c:v>2016</c:v>
                </c:pt>
              </c:numCache>
            </c:numRef>
          </c:xVal>
          <c:yVal>
            <c:numRef>
              <c:f>Sanitation!$W$105:$W$116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2005</c:v>
                </c:pt>
                <c:pt idx="2">
                  <c:v>2010</c:v>
                </c:pt>
                <c:pt idx="3">
                  <c:v>2016</c:v>
                </c:pt>
              </c:numCache>
            </c:numRef>
          </c:xVal>
          <c:yVal>
            <c:numRef>
              <c:f>Sanitation!$R$105:$R$116</c:f>
              <c:numCache>
                <c:formatCode>0.0</c:formatCode>
                <c:ptCount val="12"/>
                <c:pt idx="0">
                  <c:v>7.449969360232564E-2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2005</c:v>
                </c:pt>
                <c:pt idx="2">
                  <c:v>2010</c:v>
                </c:pt>
                <c:pt idx="3">
                  <c:v>2016</c:v>
                </c:pt>
              </c:numCache>
            </c:numRef>
          </c:xVal>
          <c:yVal>
            <c:numRef>
              <c:f>Sanitation!$M$105:$M$116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2005</c:v>
                </c:pt>
                <c:pt idx="2">
                  <c:v>2010</c:v>
                </c:pt>
                <c:pt idx="3">
                  <c:v>2016</c:v>
                </c:pt>
              </c:numCache>
            </c:numRef>
          </c:xVal>
          <c:yVal>
            <c:numRef>
              <c:f>Sanitation!$H$105:$H$116</c:f>
              <c:numCache>
                <c:formatCode>0.0</c:formatCode>
                <c:ptCount val="12"/>
                <c:pt idx="0">
                  <c:v>0.24729289207782909</c:v>
                </c:pt>
                <c:pt idx="1">
                  <c:v>0.2796515442631789</c:v>
                </c:pt>
                <c:pt idx="2">
                  <c:v>0.14475671674681981</c:v>
                </c:pt>
                <c:pt idx="3">
                  <c:v>9.5276344817143577E-3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2005</c:v>
                </c:pt>
                <c:pt idx="2">
                  <c:v>2010</c:v>
                </c:pt>
                <c:pt idx="3">
                  <c:v>2016</c:v>
                </c:pt>
              </c:numCache>
            </c:numRef>
          </c:xVal>
          <c:yVal>
            <c:numRef>
              <c:f>Sanitation!$X$105:$X$116</c:f>
              <c:numCache>
                <c:formatCode>0.0</c:formatCode>
                <c:ptCount val="12"/>
                <c:pt idx="0">
                  <c:v>98.798284328310288</c:v>
                </c:pt>
                <c:pt idx="1">
                  <c:v>99.466900934893161</c:v>
                </c:pt>
                <c:pt idx="2">
                  <c:v>99.999999999999986</c:v>
                </c:pt>
                <c:pt idx="3">
                  <c:v>96.435571435703793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2005</c:v>
                </c:pt>
                <c:pt idx="2">
                  <c:v>2010</c:v>
                </c:pt>
                <c:pt idx="3">
                  <c:v>2016</c:v>
                </c:pt>
              </c:numCache>
            </c:numRef>
          </c:xVal>
          <c:yVal>
            <c:numRef>
              <c:f>Sanitation!$S$105:$S$116</c:f>
              <c:numCache>
                <c:formatCode>0.0</c:formatCode>
                <c:ptCount val="12"/>
                <c:pt idx="0">
                  <c:v>95.468315872536408</c:v>
                </c:pt>
                <c:pt idx="1">
                  <c:v>96.573414437169475</c:v>
                </c:pt>
                <c:pt idx="2">
                  <c:v>99.814393148539907</c:v>
                </c:pt>
                <c:pt idx="3">
                  <c:v>93.578955638482924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2005</c:v>
                </c:pt>
                <c:pt idx="2">
                  <c:v>2010</c:v>
                </c:pt>
                <c:pt idx="3">
                  <c:v>2016</c:v>
                </c:pt>
              </c:numCache>
            </c:numRef>
          </c:xVal>
          <c:yVal>
            <c:numRef>
              <c:f>Sanitation!$N$105:$N$116</c:f>
              <c:numCache>
                <c:formatCode>0.0</c:formatCode>
                <c:ptCount val="12"/>
                <c:pt idx="0">
                  <c:v>85.043371808909058</c:v>
                </c:pt>
                <c:pt idx="1">
                  <c:v>91.137000655441426</c:v>
                </c:pt>
                <c:pt idx="2">
                  <c:v>96.278035702495998</c:v>
                </c:pt>
                <c:pt idx="3">
                  <c:v>90.100019492298458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2005</c:v>
                </c:pt>
                <c:pt idx="2">
                  <c:v>2010</c:v>
                </c:pt>
                <c:pt idx="3">
                  <c:v>2016</c:v>
                </c:pt>
              </c:numCache>
            </c:numRef>
          </c:xVal>
          <c:yVal>
            <c:numRef>
              <c:f>Sanitation!$I$105:$I$116</c:f>
              <c:numCache>
                <c:formatCode>0.0</c:formatCode>
                <c:ptCount val="12"/>
                <c:pt idx="0">
                  <c:v>79.497116167505837</c:v>
                </c:pt>
                <c:pt idx="1">
                  <c:v>88.63459416599035</c:v>
                </c:pt>
                <c:pt idx="2">
                  <c:v>86.147112061354719</c:v>
                </c:pt>
                <c:pt idx="3">
                  <c:v>88.981225233710632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2005</c:v>
                </c:pt>
                <c:pt idx="2">
                  <c:v>2010</c:v>
                </c:pt>
                <c:pt idx="3">
                  <c:v>2016</c:v>
                </c:pt>
              </c:numCache>
            </c:numRef>
          </c:xVal>
          <c:yVal>
            <c:numRef>
              <c:f>Sanitation!$D$105:$D$116</c:f>
              <c:numCache>
                <c:formatCode>0.0</c:formatCode>
                <c:ptCount val="12"/>
                <c:pt idx="0">
                  <c:v>79.881516243259554</c:v>
                </c:pt>
                <c:pt idx="1">
                  <c:v>86.308577850988385</c:v>
                </c:pt>
                <c:pt idx="2">
                  <c:v>83.813495450681529</c:v>
                </c:pt>
                <c:pt idx="3">
                  <c:v>86.650213832645903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78.463583081183032</c:v>
                </c:pt>
                <c:pt idx="1">
                  <c:v>84.246758953291447</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3.111159137732352</c:v>
                </c:pt>
                <c:pt idx="1">
                  <c:v>3.3404678151223122</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18.129339681957148</c:v>
                </c:pt>
                <c:pt idx="1">
                  <c:v>12.408596582811214</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0.29591809912746214</c:v>
                </c:pt>
                <c:pt idx="1">
                  <c:v>4.17664877503654E-3</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81.200124903235704</c:v>
                </c:pt>
                <c:pt idx="1">
                  <c:v>89.814502512966612</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0.86634684776428217</c:v>
                </c:pt>
                <c:pt idx="1">
                  <c:v>0.95825605229487976</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17.93352824900002</c:v>
                </c:pt>
                <c:pt idx="1">
                  <c:v>9.2272414347385023</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87.151118669196876</c:v>
                </c:pt>
                <c:pt idx="1">
                  <c:v>93.523044937231376</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0.72228293042473946</c:v>
                </c:pt>
                <c:pt idx="1">
                  <c:v>0.77509158793372224</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12.076182089077349</c:v>
                </c:pt>
                <c:pt idx="1">
                  <c:v>5.7018634748349086</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5.0416311301040295E-2</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96.248290978077691</c:v>
                </c:pt>
                <c:pt idx="1">
                  <c:v>95.123790379928039</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0.59764512380058832</c:v>
                </c:pt>
                <c:pt idx="1">
                  <c:v>0.59066263826899523</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3.1540638981217199</c:v>
                </c:pt>
                <c:pt idx="1">
                  <c:v>4.2855469818029661</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99.143744347338739</c:v>
                </c:pt>
                <c:pt idx="1">
                  <c:v>96.774888944276711</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0.55709974727254785</c:v>
                </c:pt>
                <c:pt idx="1">
                  <c:v>0.54378888479646781</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0.29915590538871584</c:v>
                </c:pt>
                <c:pt idx="1">
                  <c:v>2.6813221709268191</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2005</c:v>
                </c:pt>
                <c:pt idx="2">
                  <c:v>2010</c:v>
                </c:pt>
                <c:pt idx="3">
                  <c:v>2016</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2005</c:v>
                </c:pt>
                <c:pt idx="2">
                  <c:v>2010</c:v>
                </c:pt>
                <c:pt idx="3">
                  <c:v>2016</c:v>
                </c:pt>
              </c:numCache>
            </c:numRef>
          </c:xVal>
          <c:yVal>
            <c:numRef>
              <c:f>Sanitation!$W$205:$W$216</c:f>
              <c:numCache>
                <c:formatCode>0.0</c:formatCode>
                <c:ptCount val="12"/>
                <c:pt idx="0">
                  <c:v>0.12940720434173225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2005</c:v>
                </c:pt>
                <c:pt idx="2">
                  <c:v>2010</c:v>
                </c:pt>
                <c:pt idx="3">
                  <c:v>2016</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2005</c:v>
                </c:pt>
                <c:pt idx="2">
                  <c:v>2010</c:v>
                </c:pt>
                <c:pt idx="3">
                  <c:v>2016</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2005</c:v>
                </c:pt>
                <c:pt idx="2">
                  <c:v>2010</c:v>
                </c:pt>
                <c:pt idx="3">
                  <c:v>2016</c:v>
                </c:pt>
              </c:numCache>
            </c:numRef>
          </c:xVal>
          <c:yVal>
            <c:numRef>
              <c:f>Sanitation!$H$205:$H$216</c:f>
              <c:numCache>
                <c:formatCode>0.0</c:formatCode>
                <c:ptCount val="12"/>
                <c:pt idx="0">
                  <c:v>0</c:v>
                </c:pt>
                <c:pt idx="1">
                  <c:v>0.44890032352921339</c:v>
                </c:pt>
                <c:pt idx="2">
                  <c:v>0.15253229369261123</c:v>
                </c:pt>
                <c:pt idx="3">
                  <c:v>1.6172624056035281E-2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2005</c:v>
                </c:pt>
                <c:pt idx="2">
                  <c:v>2010</c:v>
                </c:pt>
                <c:pt idx="3">
                  <c:v>2016</c:v>
                </c:pt>
              </c:numCache>
            </c:numRef>
          </c:xVal>
          <c:yVal>
            <c:numRef>
              <c:f>Sanitation!$X$205:$X$216</c:f>
              <c:numCache>
                <c:formatCode>0.0</c:formatCode>
                <c:ptCount val="12"/>
                <c:pt idx="0">
                  <c:v>99.802081928844586</c:v>
                </c:pt>
                <c:pt idx="1">
                  <c:v>100</c:v>
                </c:pt>
                <c:pt idx="2">
                  <c:v>100</c:v>
                </c:pt>
                <c:pt idx="3">
                  <c:v>99.247844387499995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2005</c:v>
                </c:pt>
                <c:pt idx="2">
                  <c:v>2010</c:v>
                </c:pt>
                <c:pt idx="3">
                  <c:v>2016</c:v>
                </c:pt>
              </c:numCache>
            </c:numRef>
          </c:xVal>
          <c:yVal>
            <c:numRef>
              <c:f>Sanitation!$S$205:$S$216</c:f>
              <c:numCache>
                <c:formatCode>0.0</c:formatCode>
                <c:ptCount val="12"/>
                <c:pt idx="0">
                  <c:v>98.143866924279848</c:v>
                </c:pt>
                <c:pt idx="1">
                  <c:v>99.876441698837453</c:v>
                </c:pt>
                <c:pt idx="2">
                  <c:v>100</c:v>
                </c:pt>
                <c:pt idx="3">
                  <c:v>98.685223520245131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2005</c:v>
                </c:pt>
                <c:pt idx="2">
                  <c:v>2010</c:v>
                </c:pt>
                <c:pt idx="3">
                  <c:v>2016</c:v>
                </c:pt>
              </c:numCache>
            </c:numRef>
          </c:xVal>
          <c:yVal>
            <c:numRef>
              <c:f>Sanitation!$N$205:$N$216</c:f>
              <c:numCache>
                <c:formatCode>0.0</c:formatCode>
                <c:ptCount val="12"/>
                <c:pt idx="0">
                  <c:v>98.678599906195132</c:v>
                </c:pt>
                <c:pt idx="1">
                  <c:v>99.769315098210683</c:v>
                </c:pt>
                <c:pt idx="2">
                  <c:v>99.963126643083953</c:v>
                </c:pt>
                <c:pt idx="3">
                  <c:v>99.072810494133876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2005</c:v>
                </c:pt>
                <c:pt idx="2">
                  <c:v>2010</c:v>
                </c:pt>
                <c:pt idx="3">
                  <c:v>2016</c:v>
                </c:pt>
              </c:numCache>
            </c:numRef>
          </c:xVal>
          <c:yVal>
            <c:numRef>
              <c:f>Sanitation!$I$205:$I$216</c:f>
              <c:numCache>
                <c:formatCode>0.0</c:formatCode>
                <c:ptCount val="12"/>
                <c:pt idx="0">
                  <c:v>98.239268224859785</c:v>
                </c:pt>
                <c:pt idx="1">
                  <c:v>99.290318605358038</c:v>
                </c:pt>
                <c:pt idx="2">
                  <c:v>99.518337115685085</c:v>
                </c:pt>
                <c:pt idx="3">
                  <c:v>98.650095442241238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2005</c:v>
                </c:pt>
                <c:pt idx="2">
                  <c:v>2010</c:v>
                </c:pt>
                <c:pt idx="3">
                  <c:v>2016</c:v>
                </c:pt>
              </c:numCache>
            </c:numRef>
          </c:xVal>
          <c:yVal>
            <c:numRef>
              <c:f>Sanitation!$D$205:$D$216</c:f>
              <c:numCache>
                <c:formatCode>0.0</c:formatCode>
                <c:ptCount val="12"/>
                <c:pt idx="0">
                  <c:v>94.727424414493754</c:v>
                </c:pt>
                <c:pt idx="1">
                  <c:v>95.654263536565637</c:v>
                </c:pt>
                <c:pt idx="2">
                  <c:v>96.780651397220325</c:v>
                </c:pt>
                <c:pt idx="3">
                  <c:v>98.246843393477079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92.337959984481174</c:v>
                </c:pt>
                <c:pt idx="1">
                  <c:v>96.219269090423211</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2.3015631418753344</c:v>
                </c:pt>
                <c:pt idx="1">
                  <c:v>2.3983064312220197</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5.1643464754137653</c:v>
                </c:pt>
                <c:pt idx="1">
                  <c:v>1.2832132520456412</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0.19613039822972134</c:v>
                </c:pt>
                <c:pt idx="1">
                  <c:v>9.9211226309124712E-2</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97.96280436487929</c:v>
                </c:pt>
                <c:pt idx="1">
                  <c:v>98.391263193117908</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0.77576429913206357</c:v>
                </c:pt>
                <c:pt idx="1">
                  <c:v>0.77915725082174214</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1.2614313359886467</c:v>
                </c:pt>
                <c:pt idx="1">
                  <c:v>0.82957955606035227</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98.713445374694643</c:v>
                </c:pt>
                <c:pt idx="1">
                  <c:v>99.113423439786459</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0.48445970752474771</c:v>
                </c:pt>
                <c:pt idx="1">
                  <c:v>0.48642269499514934</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0.80209491778060737</c:v>
                </c:pt>
                <c:pt idx="1">
                  <c:v>0.40015386521838536</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98.292311616196869</c:v>
                </c:pt>
                <c:pt idx="1">
                  <c:v>98.784883060630435</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0.67054525282568578</c:v>
                </c:pt>
                <c:pt idx="1">
                  <c:v>0.67390555067921587</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0.94956916143179626</c:v>
                </c:pt>
                <c:pt idx="1">
                  <c:v>0.54121138869034269</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8.7573969545648112E-2</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99.433899231562052</c:v>
                </c:pt>
                <c:pt idx="1">
                  <c:v>98.859459105172377</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0.56610076843794843</c:v>
                </c:pt>
                <c:pt idx="1">
                  <c:v>0.56283034457361336</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0.57771055025401097</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2005</c:v>
                </c:pt>
                <c:pt idx="2">
                  <c:v>2010</c:v>
                </c:pt>
                <c:pt idx="3">
                  <c:v>2016</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2005</c:v>
                </c:pt>
                <c:pt idx="2">
                  <c:v>2010</c:v>
                </c:pt>
                <c:pt idx="3">
                  <c:v>2016</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2005</c:v>
                </c:pt>
                <c:pt idx="2">
                  <c:v>2010</c:v>
                </c:pt>
                <c:pt idx="3">
                  <c:v>2016</c:v>
                </c:pt>
              </c:numCache>
            </c:numRef>
          </c:xVal>
          <c:yVal>
            <c:numRef>
              <c:f>Sanitation!$R$305:$R$316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2005</c:v>
                </c:pt>
                <c:pt idx="2">
                  <c:v>2010</c:v>
                </c:pt>
                <c:pt idx="3">
                  <c:v>2016</c:v>
                </c:pt>
              </c:numCache>
            </c:numRef>
          </c:xVal>
          <c:yVal>
            <c:numRef>
              <c:f>Sanitation!$M$305:$M$316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2005</c:v>
                </c:pt>
                <c:pt idx="2">
                  <c:v>2010</c:v>
                </c:pt>
                <c:pt idx="3">
                  <c:v>2016</c:v>
                </c:pt>
              </c:numCache>
            </c:numRef>
          </c:xVal>
          <c:yVal>
            <c:numRef>
              <c:f>Sanitation!$H$305:$H$316</c:f>
              <c:numCache>
                <c:formatCode>0.0</c:formatCode>
                <c:ptCount val="12"/>
                <c:pt idx="0">
                  <c:v>0.58648277734377519</c:v>
                </c:pt>
                <c:pt idx="1">
                  <c:v>0</c:v>
                </c:pt>
                <c:pt idx="2">
                  <c:v>0.13249367556025574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2005</c:v>
                </c:pt>
                <c:pt idx="2">
                  <c:v>2010</c:v>
                </c:pt>
                <c:pt idx="3">
                  <c:v>2016</c:v>
                </c:pt>
              </c:numCache>
            </c:numRef>
          </c:xVal>
          <c:yVal>
            <c:numRef>
              <c:f>Sanitation!$X$305:$X$316</c:f>
              <c:numCache>
                <c:formatCode>0.0</c:formatCode>
                <c:ptCount val="12"/>
                <c:pt idx="0">
                  <c:v>78.393267338992871</c:v>
                </c:pt>
                <c:pt idx="1">
                  <c:v>87.167342825746118</c:v>
                </c:pt>
                <c:pt idx="2">
                  <c:v>87.682438635654776</c:v>
                </c:pt>
                <c:pt idx="3">
                  <c:v>80.871694801782667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2005</c:v>
                </c:pt>
                <c:pt idx="2">
                  <c:v>2010</c:v>
                </c:pt>
                <c:pt idx="3">
                  <c:v>2016</c:v>
                </c:pt>
              </c:numCache>
            </c:numRef>
          </c:xVal>
          <c:yVal>
            <c:numRef>
              <c:f>Sanitation!$S$305:$S$316</c:f>
              <c:numCache>
                <c:formatCode>0.0</c:formatCode>
                <c:ptCount val="12"/>
                <c:pt idx="0">
                  <c:v>72.971612019628679</c:v>
                </c:pt>
                <c:pt idx="1">
                  <c:v>78.364219132193696</c:v>
                </c:pt>
                <c:pt idx="2">
                  <c:v>82.03053906889221</c:v>
                </c:pt>
                <c:pt idx="3">
                  <c:v>78.796089233246761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2005</c:v>
                </c:pt>
                <c:pt idx="2">
                  <c:v>2010</c:v>
                </c:pt>
                <c:pt idx="3">
                  <c:v>2016</c:v>
                </c:pt>
              </c:numCache>
            </c:numRef>
          </c:xVal>
          <c:yVal>
            <c:numRef>
              <c:f>Sanitation!$N$305:$N$316</c:f>
              <c:numCache>
                <c:formatCode>0.0</c:formatCode>
                <c:ptCount val="12"/>
                <c:pt idx="0">
                  <c:v>70.84677866549211</c:v>
                </c:pt>
                <c:pt idx="1">
                  <c:v>79.406865703000534</c:v>
                </c:pt>
                <c:pt idx="2">
                  <c:v>83.582978869511578</c:v>
                </c:pt>
                <c:pt idx="3">
                  <c:v>79.977705655330226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2005</c:v>
                </c:pt>
                <c:pt idx="2">
                  <c:v>2010</c:v>
                </c:pt>
                <c:pt idx="3">
                  <c:v>2016</c:v>
                </c:pt>
              </c:numCache>
            </c:numRef>
          </c:xVal>
          <c:yVal>
            <c:numRef>
              <c:f>Sanitation!$I$305:$I$316</c:f>
              <c:numCache>
                <c:formatCode>0.0</c:formatCode>
                <c:ptCount val="12"/>
                <c:pt idx="0">
                  <c:v>76.259865392630502</c:v>
                </c:pt>
                <c:pt idx="1">
                  <c:v>84.466176918310964</c:v>
                </c:pt>
                <c:pt idx="2">
                  <c:v>84.41159261213781</c:v>
                </c:pt>
                <c:pt idx="3">
                  <c:v>83.371806443523027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2005</c:v>
                </c:pt>
                <c:pt idx="2">
                  <c:v>2010</c:v>
                </c:pt>
                <c:pt idx="3">
                  <c:v>2016</c:v>
                </c:pt>
              </c:numCache>
            </c:numRef>
          </c:xVal>
          <c:yVal>
            <c:numRef>
              <c:f>Sanitation!$D$305:$D$316</c:f>
              <c:numCache>
                <c:formatCode>0.0</c:formatCode>
                <c:ptCount val="12"/>
                <c:pt idx="0">
                  <c:v>71.812387581171066</c:v>
                </c:pt>
                <c:pt idx="1">
                  <c:v>79.15226920848994</c:v>
                </c:pt>
                <c:pt idx="2">
                  <c:v>77.619700871265195</c:v>
                </c:pt>
                <c:pt idx="3">
                  <c:v>76.804263181074191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71.030135400472687</c:v>
                </c:pt>
                <c:pt idx="1">
                  <c:v>75.185240765321609</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3.4413406307550343</c:v>
                </c:pt>
                <c:pt idx="1">
                  <c:v>3.6426514242161949</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25.114923632834888</c:v>
                </c:pt>
                <c:pt idx="1">
                  <c:v>21.172107810462194</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0.41360033593739587</c:v>
                </c:pt>
                <c:pt idx="1">
                  <c:v>0</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77.140393739022826</c:v>
                </c:pt>
                <c:pt idx="1">
                  <c:v>83.928467995660469</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1.9889668872421644</c:v>
                </c:pt>
                <c:pt idx="1">
                  <c:v>2.1639887437583489</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20.870639373735003</c:v>
                </c:pt>
                <c:pt idx="1">
                  <c:v>13.907543260581178</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73.278605569596834</c:v>
                </c:pt>
                <c:pt idx="1">
                  <c:v>83.462994032768165</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0.7454258154883725</c:v>
                </c:pt>
                <c:pt idx="1">
                  <c:v>0.84902639599067997</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25.975968614914791</c:v>
                </c:pt>
                <c:pt idx="1">
                  <c:v>15.687979571241158</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74.083269089097712</c:v>
                </c:pt>
                <c:pt idx="1">
                  <c:v>80.846776054894931</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1.0057463912260121</c:v>
                </c:pt>
                <c:pt idx="1">
                  <c:v>1.0975670250414764</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24.910984519676276</c:v>
                </c:pt>
                <c:pt idx="1">
                  <c:v>18.055656920063598</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82.241513172058092</c:v>
                </c:pt>
                <c:pt idx="1">
                  <c:v>84.434540673920068</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0.3390597865589402</c:v>
                </c:pt>
                <c:pt idx="1">
                  <c:v>0.34810105304370909</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17.419427041382974</c:v>
                </c:pt>
                <c:pt idx="1">
                  <c:v>15.217358273036226</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71.030135400472687</c:v>
                </c:pt>
                <c:pt idx="1">
                  <c:v>75.185240765321609</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3.4413406307550343</c:v>
                </c:pt>
                <c:pt idx="1">
                  <c:v>3.6426514242161949</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25.114923632834888</c:v>
                </c:pt>
                <c:pt idx="1">
                  <c:v>21.172107810462194</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0.41360033593739587</c:v>
                </c:pt>
                <c:pt idx="1">
                  <c:v>0</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77.140393739022826</c:v>
                </c:pt>
                <c:pt idx="1">
                  <c:v>83.928467995660469</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1.9889668872421644</c:v>
                </c:pt>
                <c:pt idx="1">
                  <c:v>2.1639887437583489</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20.870639373735003</c:v>
                </c:pt>
                <c:pt idx="1">
                  <c:v>13.907543260581178</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73.278605569596834</c:v>
                </c:pt>
                <c:pt idx="1">
                  <c:v>83.462994032768165</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0.7454258154883725</c:v>
                </c:pt>
                <c:pt idx="1">
                  <c:v>0.84902639599067997</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25.975968614914791</c:v>
                </c:pt>
                <c:pt idx="1">
                  <c:v>15.687979571241158</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74.083269089097712</c:v>
                </c:pt>
                <c:pt idx="1">
                  <c:v>80.846776054894931</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1.0057463912260121</c:v>
                </c:pt>
                <c:pt idx="1">
                  <c:v>1.0975670250414764</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24.910984519676276</c:v>
                </c:pt>
                <c:pt idx="1">
                  <c:v>18.055656920063598</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82.241513172058092</c:v>
                </c:pt>
                <c:pt idx="1">
                  <c:v>84.434540673920068</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0.3390597865589402</c:v>
                </c:pt>
                <c:pt idx="1">
                  <c:v>0.34810105304370909</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17.419427041382974</c:v>
                </c:pt>
                <c:pt idx="1">
                  <c:v>15.217358273036226</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78.463583081183032</c:v>
                </c:pt>
                <c:pt idx="1">
                  <c:v>84.246758953291447</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3.111159137732352</c:v>
                </c:pt>
                <c:pt idx="1">
                  <c:v>3.3404678151223122</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18.129339681957148</c:v>
                </c:pt>
                <c:pt idx="1">
                  <c:v>12.408596582811214</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0.29591809912746214</c:v>
                </c:pt>
                <c:pt idx="1">
                  <c:v>4.17664877503654E-3</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81.200124903235704</c:v>
                </c:pt>
                <c:pt idx="1">
                  <c:v>89.814502512966612</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0.86634684776428217</c:v>
                </c:pt>
                <c:pt idx="1">
                  <c:v>0.95825605229487976</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17.93352824900002</c:v>
                </c:pt>
                <c:pt idx="1">
                  <c:v>9.2272414347385023</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87.151118669196876</c:v>
                </c:pt>
                <c:pt idx="1">
                  <c:v>93.523044937231376</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0.72228293042473946</c:v>
                </c:pt>
                <c:pt idx="1">
                  <c:v>0.77509158793372224</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12.076182089077349</c:v>
                </c:pt>
                <c:pt idx="1">
                  <c:v>5.7018634748349086</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5.0416311301040295E-2</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96.248290978077691</c:v>
                </c:pt>
                <c:pt idx="1">
                  <c:v>95.123790379928039</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0.59764512380058832</c:v>
                </c:pt>
                <c:pt idx="1">
                  <c:v>0.59066263826899523</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3.1540638981217199</c:v>
                </c:pt>
                <c:pt idx="1">
                  <c:v>4.2855469818029661</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99.143744347338739</c:v>
                </c:pt>
                <c:pt idx="1">
                  <c:v>96.774888944276711</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0.55709974727254785</c:v>
                </c:pt>
                <c:pt idx="1">
                  <c:v>0.54378888479646781</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0.29915590538871584</c:v>
                </c:pt>
                <c:pt idx="1">
                  <c:v>2.6813221709268191</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92.337959984481174</c:v>
                </c:pt>
                <c:pt idx="1">
                  <c:v>96.219269090423211</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2.3015631418753344</c:v>
                </c:pt>
                <c:pt idx="1">
                  <c:v>2.3983064312220197</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5.1643464754137653</c:v>
                </c:pt>
                <c:pt idx="1">
                  <c:v>1.2832132520456412</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0.19613039822972134</c:v>
                </c:pt>
                <c:pt idx="1">
                  <c:v>9.9211226309124712E-2</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97.96280436487929</c:v>
                </c:pt>
                <c:pt idx="1">
                  <c:v>98.391263193117908</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0.77576429913206357</c:v>
                </c:pt>
                <c:pt idx="1">
                  <c:v>0.77915725082174214</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1.2614313359886467</c:v>
                </c:pt>
                <c:pt idx="1">
                  <c:v>0.82957955606035227</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98.713445374694643</c:v>
                </c:pt>
                <c:pt idx="1">
                  <c:v>99.113423439786459</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0.48445970752474771</c:v>
                </c:pt>
                <c:pt idx="1">
                  <c:v>0.48642269499514934</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0.80209491778060737</c:v>
                </c:pt>
                <c:pt idx="1">
                  <c:v>0.40015386521838536</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98.292311616196869</c:v>
                </c:pt>
                <c:pt idx="1">
                  <c:v>98.784883060630435</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0.67054525282568578</c:v>
                </c:pt>
                <c:pt idx="1">
                  <c:v>0.67390555067921587</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0.94956916143179626</c:v>
                </c:pt>
                <c:pt idx="1">
                  <c:v>0.54121138869034269</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8.7573969545648112E-2</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99.433899231562052</c:v>
                </c:pt>
                <c:pt idx="1">
                  <c:v>98.859459105172377</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0.56610076843794843</c:v>
                </c:pt>
                <c:pt idx="1">
                  <c:v>0.56283034457361336</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0.57771055025401097</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77.723584162957366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12.753700233234696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9.5227156038077503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88.180384860183409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7.8049818726823856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4.0146332671343101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94.344348026030417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4.3518205025176862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1.3038314714518737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95.690115903983965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3.721783483690285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0.58810061232586053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99.139648673147519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0.45342660013758956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0.40692472671485524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85.409198372568625</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8.6562570572264494</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5.9345445702046122</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94.115019083497756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4.1339697886526254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1.7510111278496956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96.914632710531706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2.3536363191218816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0.73173097034641432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98.467854800614546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0.81443597688968528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0.71770922249579006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99.087507037425965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0.61324179703555848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0.29925116553848291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93.820261248635063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3.93698116664847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2.2427575847164429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97.258501108185925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1.9701977497483698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0.77130114206568323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97.856020754670581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0.78497240812062197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1.3590068372087367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99.480813194750965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0.21446514191775121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0.30472166333127698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98.636487348388059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1.0121756610954451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0.35133699051652711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DHS00!$M$18:$Q$18</c:f>
              <c:numCache>
                <c:formatCode>###0.0</c:formatCode>
                <c:ptCount val="5"/>
                <c:pt idx="0">
                  <c:v>88.390936385999098</c:v>
                </c:pt>
                <c:pt idx="1">
                  <c:v>91.751078434759165</c:v>
                </c:pt>
                <c:pt idx="2">
                  <c:v>92.658307593651855</c:v>
                </c:pt>
                <c:pt idx="3">
                  <c:v>97.133315574309847</c:v>
                </c:pt>
                <c:pt idx="4">
                  <c:v>97.9139599406939</c:v>
                </c:pt>
              </c:numCache>
            </c:numRef>
          </c:val>
          <c:extLst>
            <c:ext xmlns:c16="http://schemas.microsoft.com/office/drawing/2014/chart" uri="{C3380CC4-5D6E-409C-BE32-E72D297353CC}">
              <c16:uniqueId val="{00000000-427A-4512-93FF-B58A1F075F02}"/>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DHS00!$M$19:$Q$19</c:f>
              <c:numCache>
                <c:formatCode>###0.0</c:formatCode>
                <c:ptCount val="5"/>
                <c:pt idx="0">
                  <c:v>3.098982043022311</c:v>
                </c:pt>
                <c:pt idx="1">
                  <c:v>3.8857448622675741</c:v>
                </c:pt>
                <c:pt idx="2">
                  <c:v>2.4874812194604505</c:v>
                </c:pt>
                <c:pt idx="3">
                  <c:v>1.4654907783764086</c:v>
                </c:pt>
                <c:pt idx="4">
                  <c:v>1.0434353371173242</c:v>
                </c:pt>
              </c:numCache>
            </c:numRef>
          </c:val>
          <c:extLst>
            <c:ext xmlns:c16="http://schemas.microsoft.com/office/drawing/2014/chart" uri="{C3380CC4-5D6E-409C-BE32-E72D297353CC}">
              <c16:uniqueId val="{00000001-427A-4512-93FF-B58A1F075F02}"/>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DHS00!$M$20:$Q$20</c:f>
              <c:numCache>
                <c:formatCode>###0.0</c:formatCode>
                <c:ptCount val="5"/>
                <c:pt idx="0">
                  <c:v>7.5173576011321188</c:v>
                </c:pt>
                <c:pt idx="1">
                  <c:v>4.2292945599088654</c:v>
                </c:pt>
                <c:pt idx="2">
                  <c:v>4.4356333155831322</c:v>
                </c:pt>
                <c:pt idx="3">
                  <c:v>1.4011936473137467</c:v>
                </c:pt>
                <c:pt idx="4">
                  <c:v>1.04260472218877</c:v>
                </c:pt>
              </c:numCache>
            </c:numRef>
          </c:val>
          <c:extLst>
            <c:ext xmlns:c16="http://schemas.microsoft.com/office/drawing/2014/chart" uri="{C3380CC4-5D6E-409C-BE32-E72D297353CC}">
              <c16:uniqueId val="{00000002-427A-4512-93FF-B58A1F075F02}"/>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DHS00!$M$21:$Q$21</c:f>
              <c:numCache>
                <c:formatCode>###0.0</c:formatCode>
                <c:ptCount val="5"/>
                <c:pt idx="0">
                  <c:v>0.99272396984647926</c:v>
                </c:pt>
                <c:pt idx="1">
                  <c:v>0.13388214306439675</c:v>
                </c:pt>
                <c:pt idx="2">
                  <c:v>0.41857787130456764</c:v>
                </c:pt>
                <c:pt idx="3">
                  <c:v>0</c:v>
                </c:pt>
                <c:pt idx="4">
                  <c:v>0</c:v>
                </c:pt>
              </c:numCache>
            </c:numRef>
          </c:val>
          <c:extLst>
            <c:ext xmlns:c16="http://schemas.microsoft.com/office/drawing/2014/chart" uri="{C3380CC4-5D6E-409C-BE32-E72D297353CC}">
              <c16:uniqueId val="{00000003-427A-4512-93FF-B58A1F075F02}"/>
            </c:ext>
          </c:extLst>
        </c:ser>
        <c:dLbls>
          <c:showLegendKey val="0"/>
          <c:showVal val="0"/>
          <c:showCatName val="0"/>
          <c:showSerName val="0"/>
          <c:showPercent val="0"/>
          <c:showBubbleSize val="0"/>
        </c:dLbls>
        <c:gapWidth val="50"/>
        <c:overlap val="100"/>
        <c:axId val="164260480"/>
        <c:axId val="164684160"/>
      </c:barChart>
      <c:catAx>
        <c:axId val="164260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4684160"/>
        <c:crosses val="autoZero"/>
        <c:auto val="1"/>
        <c:lblAlgn val="ctr"/>
        <c:lblOffset val="100"/>
        <c:tickLblSkip val="1"/>
        <c:tickMarkSkip val="1"/>
        <c:noMultiLvlLbl val="0"/>
      </c:catAx>
      <c:valAx>
        <c:axId val="164684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4260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DHS00!$R$15:$AB$15</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DHS00!$R$18:$AB$18</c:f>
              <c:numCache>
                <c:formatCode>###0.0</c:formatCode>
                <c:ptCount val="11"/>
                <c:pt idx="0">
                  <c:v>93.609200337807621</c:v>
                </c:pt>
                <c:pt idx="1">
                  <c:v>96.533309770537102</c:v>
                </c:pt>
                <c:pt idx="2">
                  <c:v>98.351648351648365</c:v>
                </c:pt>
                <c:pt idx="3">
                  <c:v>93.352833182277379</c:v>
                </c:pt>
                <c:pt idx="4">
                  <c:v>99.022068524510573</c:v>
                </c:pt>
                <c:pt idx="5">
                  <c:v>96.877022154580075</c:v>
                </c:pt>
                <c:pt idx="6">
                  <c:v>95.026391830742483</c:v>
                </c:pt>
                <c:pt idx="7">
                  <c:v>95.873802102843257</c:v>
                </c:pt>
                <c:pt idx="8">
                  <c:v>95.920374094652018</c:v>
                </c:pt>
                <c:pt idx="9">
                  <c:v>98.291952728097456</c:v>
                </c:pt>
                <c:pt idx="10">
                  <c:v>99.616922051965446</c:v>
                </c:pt>
              </c:numCache>
            </c:numRef>
          </c:val>
          <c:extLst>
            <c:ext xmlns:c16="http://schemas.microsoft.com/office/drawing/2014/chart" uri="{C3380CC4-5D6E-409C-BE32-E72D297353CC}">
              <c16:uniqueId val="{00000000-39A4-4B8B-B3CE-9A595E24489A}"/>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DHS00!$R$15:$AB$15</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DHS00!$R$19:$AB$19</c:f>
              <c:numCache>
                <c:formatCode>###0.0</c:formatCode>
                <c:ptCount val="11"/>
                <c:pt idx="0">
                  <c:v>4.5694546386437125</c:v>
                </c:pt>
                <c:pt idx="1">
                  <c:v>3.4666902294629138</c:v>
                </c:pt>
                <c:pt idx="2">
                  <c:v>0</c:v>
                </c:pt>
                <c:pt idx="3">
                  <c:v>1.0817957929876105</c:v>
                </c:pt>
                <c:pt idx="4">
                  <c:v>0.48349389823349009</c:v>
                </c:pt>
                <c:pt idx="5">
                  <c:v>0.16046273054664187</c:v>
                </c:pt>
                <c:pt idx="6">
                  <c:v>2.6030802860924815</c:v>
                </c:pt>
                <c:pt idx="7">
                  <c:v>2.5276313744616443</c:v>
                </c:pt>
                <c:pt idx="8">
                  <c:v>1.3239422287261624</c:v>
                </c:pt>
                <c:pt idx="9">
                  <c:v>1.5058228027422542</c:v>
                </c:pt>
                <c:pt idx="10">
                  <c:v>0</c:v>
                </c:pt>
              </c:numCache>
            </c:numRef>
          </c:val>
          <c:extLst>
            <c:ext xmlns:c16="http://schemas.microsoft.com/office/drawing/2014/chart" uri="{C3380CC4-5D6E-409C-BE32-E72D297353CC}">
              <c16:uniqueId val="{00000001-39A4-4B8B-B3CE-9A595E24489A}"/>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DHS00!$R$15:$AB$15</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DHS00!$R$20:$AB$20</c:f>
              <c:numCache>
                <c:formatCode>###0.0</c:formatCode>
                <c:ptCount val="11"/>
                <c:pt idx="0">
                  <c:v>1.8213450235486732</c:v>
                </c:pt>
                <c:pt idx="1">
                  <c:v>0</c:v>
                </c:pt>
                <c:pt idx="2">
                  <c:v>1.6483516483516354</c:v>
                </c:pt>
                <c:pt idx="3">
                  <c:v>4.2402826855123976</c:v>
                </c:pt>
                <c:pt idx="4">
                  <c:v>0.49443757725593684</c:v>
                </c:pt>
                <c:pt idx="5">
                  <c:v>2.7206771463122266</c:v>
                </c:pt>
                <c:pt idx="6">
                  <c:v>2.3705278831650389</c:v>
                </c:pt>
                <c:pt idx="7">
                  <c:v>1.5985665226950942</c:v>
                </c:pt>
                <c:pt idx="8">
                  <c:v>2.755683676621814</c:v>
                </c:pt>
                <c:pt idx="9">
                  <c:v>0.20222446916028503</c:v>
                </c:pt>
                <c:pt idx="10">
                  <c:v>0.38307794803455408</c:v>
                </c:pt>
              </c:numCache>
            </c:numRef>
          </c:val>
          <c:extLst>
            <c:ext xmlns:c16="http://schemas.microsoft.com/office/drawing/2014/chart" uri="{C3380CC4-5D6E-409C-BE32-E72D297353CC}">
              <c16:uniqueId val="{00000002-39A4-4B8B-B3CE-9A595E24489A}"/>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DHS00!$R$15:$AB$15</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DHS00!$R$21:$AB$21</c:f>
              <c:numCache>
                <c:formatCode>###0.0</c:formatCode>
                <c:ptCount val="11"/>
                <c:pt idx="0">
                  <c:v>0</c:v>
                </c:pt>
                <c:pt idx="1">
                  <c:v>0</c:v>
                </c:pt>
                <c:pt idx="2">
                  <c:v>0</c:v>
                </c:pt>
                <c:pt idx="3">
                  <c:v>1.3250883392226145</c:v>
                </c:pt>
                <c:pt idx="4">
                  <c:v>0</c:v>
                </c:pt>
                <c:pt idx="5">
                  <c:v>0.24183796856106343</c:v>
                </c:pt>
                <c:pt idx="6">
                  <c:v>0</c:v>
                </c:pt>
                <c:pt idx="7">
                  <c:v>0</c:v>
                </c:pt>
                <c:pt idx="8">
                  <c:v>0</c:v>
                </c:pt>
                <c:pt idx="9">
                  <c:v>0</c:v>
                </c:pt>
                <c:pt idx="10">
                  <c:v>0</c:v>
                </c:pt>
              </c:numCache>
            </c:numRef>
          </c:val>
          <c:extLst>
            <c:ext xmlns:c16="http://schemas.microsoft.com/office/drawing/2014/chart" uri="{C3380CC4-5D6E-409C-BE32-E72D297353CC}">
              <c16:uniqueId val="{00000003-39A4-4B8B-B3CE-9A595E24489A}"/>
            </c:ext>
          </c:extLst>
        </c:ser>
        <c:dLbls>
          <c:showLegendKey val="0"/>
          <c:showVal val="0"/>
          <c:showCatName val="0"/>
          <c:showSerName val="0"/>
          <c:showPercent val="0"/>
          <c:showBubbleSize val="0"/>
        </c:dLbls>
        <c:gapWidth val="50"/>
        <c:overlap val="100"/>
        <c:axId val="164757888"/>
        <c:axId val="164759424"/>
      </c:barChart>
      <c:catAx>
        <c:axId val="164757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4759424"/>
        <c:crosses val="autoZero"/>
        <c:auto val="1"/>
        <c:lblAlgn val="ctr"/>
        <c:lblOffset val="100"/>
        <c:tickLblSkip val="1"/>
        <c:tickMarkSkip val="1"/>
        <c:noMultiLvlLbl val="0"/>
      </c:catAx>
      <c:valAx>
        <c:axId val="164759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4757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DHS00!$C$18:$G$18</c:f>
              <c:numCache>
                <c:formatCode>###0.0</c:formatCode>
                <c:ptCount val="5"/>
                <c:pt idx="0">
                  <c:v>92.603099064313554</c:v>
                </c:pt>
                <c:pt idx="1">
                  <c:v>95.63375908257774</c:v>
                </c:pt>
                <c:pt idx="2">
                  <c:v>98.517631965387665</c:v>
                </c:pt>
                <c:pt idx="3">
                  <c:v>99.199244571459602</c:v>
                </c:pt>
                <c:pt idx="4">
                  <c:v>99.684575398493266</c:v>
                </c:pt>
              </c:numCache>
            </c:numRef>
          </c:val>
          <c:extLst>
            <c:ext xmlns:c16="http://schemas.microsoft.com/office/drawing/2014/chart" uri="{C3380CC4-5D6E-409C-BE32-E72D297353CC}">
              <c16:uniqueId val="{00000000-E4E2-44F4-BC6D-41EE318CCA98}"/>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DHS00!$C$19:$G$19</c:f>
              <c:numCache>
                <c:formatCode>###0.0</c:formatCode>
                <c:ptCount val="5"/>
                <c:pt idx="0">
                  <c:v>2.3219913260126837</c:v>
                </c:pt>
                <c:pt idx="1">
                  <c:v>1.5895470684519688</c:v>
                </c:pt>
                <c:pt idx="2">
                  <c:v>0.61012394941126713</c:v>
                </c:pt>
                <c:pt idx="3">
                  <c:v>0.46364497342538818</c:v>
                </c:pt>
                <c:pt idx="4">
                  <c:v>5.3001937093385472E-2</c:v>
                </c:pt>
              </c:numCache>
            </c:numRef>
          </c:val>
          <c:extLst>
            <c:ext xmlns:c16="http://schemas.microsoft.com/office/drawing/2014/chart" uri="{C3380CC4-5D6E-409C-BE32-E72D297353CC}">
              <c16:uniqueId val="{00000001-E4E2-44F4-BC6D-41EE318CCA98}"/>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DHS00!$C$20:$G$20</c:f>
              <c:numCache>
                <c:formatCode>###0.0</c:formatCode>
                <c:ptCount val="5"/>
                <c:pt idx="0">
                  <c:v>4.6017509927655595</c:v>
                </c:pt>
                <c:pt idx="1">
                  <c:v>2.6039669972705042</c:v>
                </c:pt>
                <c:pt idx="2">
                  <c:v>0.87224408520107488</c:v>
                </c:pt>
                <c:pt idx="3">
                  <c:v>0.3371104551150097</c:v>
                </c:pt>
                <c:pt idx="4">
                  <c:v>0.26242266441335005</c:v>
                </c:pt>
              </c:numCache>
            </c:numRef>
          </c:val>
          <c:extLst>
            <c:ext xmlns:c16="http://schemas.microsoft.com/office/drawing/2014/chart" uri="{C3380CC4-5D6E-409C-BE32-E72D297353CC}">
              <c16:uniqueId val="{00000002-E4E2-44F4-BC6D-41EE318CCA98}"/>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DHS00!$C$21:$G$21</c:f>
              <c:numCache>
                <c:formatCode>###0.0</c:formatCode>
                <c:ptCount val="5"/>
                <c:pt idx="0">
                  <c:v>0.47315861690820293</c:v>
                </c:pt>
                <c:pt idx="1">
                  <c:v>0.1727268516997896</c:v>
                </c:pt>
                <c:pt idx="2">
                  <c:v>0</c:v>
                </c:pt>
                <c:pt idx="3">
                  <c:v>0</c:v>
                </c:pt>
                <c:pt idx="4">
                  <c:v>0</c:v>
                </c:pt>
              </c:numCache>
            </c:numRef>
          </c:val>
          <c:extLst>
            <c:ext xmlns:c16="http://schemas.microsoft.com/office/drawing/2014/chart" uri="{C3380CC4-5D6E-409C-BE32-E72D297353CC}">
              <c16:uniqueId val="{00000003-E4E2-44F4-BC6D-41EE318CCA98}"/>
            </c:ext>
          </c:extLst>
        </c:ser>
        <c:dLbls>
          <c:showLegendKey val="0"/>
          <c:showVal val="0"/>
          <c:showCatName val="0"/>
          <c:showSerName val="0"/>
          <c:showPercent val="0"/>
          <c:showBubbleSize val="0"/>
        </c:dLbls>
        <c:gapWidth val="50"/>
        <c:overlap val="100"/>
        <c:axId val="164841728"/>
        <c:axId val="164851712"/>
      </c:barChart>
      <c:catAx>
        <c:axId val="164841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4851712"/>
        <c:crosses val="autoZero"/>
        <c:auto val="1"/>
        <c:lblAlgn val="ctr"/>
        <c:lblOffset val="100"/>
        <c:tickLblSkip val="1"/>
        <c:tickMarkSkip val="1"/>
        <c:noMultiLvlLbl val="0"/>
      </c:catAx>
      <c:valAx>
        <c:axId val="1648517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4841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DHS00!$R$121:$AB$121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DHS00!$R$124:$AB$124</c:f>
              <c:numCache>
                <c:formatCode>###0.0</c:formatCode>
                <c:ptCount val="11"/>
                <c:pt idx="0">
                  <c:v>89.859186225087939</c:v>
                </c:pt>
                <c:pt idx="1">
                  <c:v>47.813887293377327</c:v>
                </c:pt>
                <c:pt idx="2">
                  <c:v>79.504882552083629</c:v>
                </c:pt>
                <c:pt idx="3">
                  <c:v>86.594599561177844</c:v>
                </c:pt>
                <c:pt idx="4">
                  <c:v>89.926921069986008</c:v>
                </c:pt>
                <c:pt idx="5">
                  <c:v>90.849651385564286</c:v>
                </c:pt>
                <c:pt idx="6">
                  <c:v>78.895767128855539</c:v>
                </c:pt>
                <c:pt idx="7">
                  <c:v>97.322791658252939</c:v>
                </c:pt>
                <c:pt idx="8">
                  <c:v>94.415079227918326</c:v>
                </c:pt>
                <c:pt idx="9">
                  <c:v>89.324356708676873</c:v>
                </c:pt>
                <c:pt idx="10">
                  <c:v>97.669038366677199</c:v>
                </c:pt>
              </c:numCache>
            </c:numRef>
          </c:val>
          <c:extLst>
            <c:ext xmlns:c16="http://schemas.microsoft.com/office/drawing/2014/chart" uri="{C3380CC4-5D6E-409C-BE32-E72D297353CC}">
              <c16:uniqueId val="{00000000-352C-49B3-AFA0-25B807EDBDE6}"/>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DHS00!$R$121:$AB$121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DHS00!$R$125:$AB$125</c:f>
              <c:numCache>
                <c:formatCode>###0.0</c:formatCode>
                <c:ptCount val="11"/>
                <c:pt idx="0">
                  <c:v>2.8614707531227599</c:v>
                </c:pt>
                <c:pt idx="1">
                  <c:v>3.7408603536730869</c:v>
                </c:pt>
                <c:pt idx="2">
                  <c:v>0.45241470120435012</c:v>
                </c:pt>
                <c:pt idx="3">
                  <c:v>1.832098971532873</c:v>
                </c:pt>
                <c:pt idx="4">
                  <c:v>1.6936821969342235</c:v>
                </c:pt>
                <c:pt idx="5">
                  <c:v>2.2832698279534913</c:v>
                </c:pt>
                <c:pt idx="6">
                  <c:v>1.0059643869733428</c:v>
                </c:pt>
                <c:pt idx="7">
                  <c:v>0.5581366897270682</c:v>
                </c:pt>
                <c:pt idx="8">
                  <c:v>1.4947830028996645</c:v>
                </c:pt>
                <c:pt idx="9">
                  <c:v>0.25749725104357585</c:v>
                </c:pt>
                <c:pt idx="10">
                  <c:v>1.7265115684240808</c:v>
                </c:pt>
              </c:numCache>
            </c:numRef>
          </c:val>
          <c:extLst>
            <c:ext xmlns:c16="http://schemas.microsoft.com/office/drawing/2014/chart" uri="{C3380CC4-5D6E-409C-BE32-E72D297353CC}">
              <c16:uniqueId val="{00000001-352C-49B3-AFA0-25B807EDBDE6}"/>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DHS00!$R$121:$AB$121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DHS00!$R$126:$AB$126</c:f>
              <c:numCache>
                <c:formatCode>###0.0</c:formatCode>
                <c:ptCount val="11"/>
                <c:pt idx="0">
                  <c:v>7.2326358755959319</c:v>
                </c:pt>
                <c:pt idx="1">
                  <c:v>48.214926057364174</c:v>
                </c:pt>
                <c:pt idx="2">
                  <c:v>19.992752696761968</c:v>
                </c:pt>
                <c:pt idx="3">
                  <c:v>11.352453410752176</c:v>
                </c:pt>
                <c:pt idx="4">
                  <c:v>8.3793967330797727</c:v>
                </c:pt>
                <c:pt idx="5">
                  <c:v>6.8670787864822245</c:v>
                </c:pt>
                <c:pt idx="6">
                  <c:v>19.94354955688901</c:v>
                </c:pt>
                <c:pt idx="7">
                  <c:v>2.119071652019997</c:v>
                </c:pt>
                <c:pt idx="8">
                  <c:v>4.0901377691820073</c:v>
                </c:pt>
                <c:pt idx="9">
                  <c:v>10.418146040279552</c:v>
                </c:pt>
                <c:pt idx="10">
                  <c:v>0.60445006489871389</c:v>
                </c:pt>
              </c:numCache>
            </c:numRef>
          </c:val>
          <c:extLst>
            <c:ext xmlns:c16="http://schemas.microsoft.com/office/drawing/2014/chart" uri="{C3380CC4-5D6E-409C-BE32-E72D297353CC}">
              <c16:uniqueId val="{00000002-352C-49B3-AFA0-25B807EDBDE6}"/>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DHS00!$R$121:$AB$121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DHS00!$R$127:$AB$127</c:f>
              <c:numCache>
                <c:formatCode>###0.0</c:formatCode>
                <c:ptCount val="11"/>
                <c:pt idx="0">
                  <c:v>4.6707146193367632E-2</c:v>
                </c:pt>
                <c:pt idx="1">
                  <c:v>0.23032629558541254</c:v>
                </c:pt>
                <c:pt idx="2">
                  <c:v>4.9950049950049973E-2</c:v>
                </c:pt>
                <c:pt idx="3">
                  <c:v>0.22084805653710241</c:v>
                </c:pt>
                <c:pt idx="4">
                  <c:v>0</c:v>
                </c:pt>
                <c:pt idx="5">
                  <c:v>0</c:v>
                </c:pt>
                <c:pt idx="6">
                  <c:v>0.15471892728210332</c:v>
                </c:pt>
                <c:pt idx="7">
                  <c:v>0</c:v>
                </c:pt>
                <c:pt idx="8">
                  <c:v>0</c:v>
                </c:pt>
                <c:pt idx="9">
                  <c:v>0</c:v>
                </c:pt>
                <c:pt idx="10">
                  <c:v>0</c:v>
                </c:pt>
              </c:numCache>
            </c:numRef>
          </c:val>
          <c:extLst>
            <c:ext xmlns:c16="http://schemas.microsoft.com/office/drawing/2014/chart" uri="{C3380CC4-5D6E-409C-BE32-E72D297353CC}">
              <c16:uniqueId val="{00000003-352C-49B3-AFA0-25B807EDBDE6}"/>
            </c:ext>
          </c:extLst>
        </c:ser>
        <c:dLbls>
          <c:showLegendKey val="0"/>
          <c:showVal val="0"/>
          <c:showCatName val="0"/>
          <c:showSerName val="0"/>
          <c:showPercent val="0"/>
          <c:showBubbleSize val="0"/>
        </c:dLbls>
        <c:gapWidth val="50"/>
        <c:overlap val="100"/>
        <c:axId val="168171008"/>
        <c:axId val="168172544"/>
      </c:barChart>
      <c:catAx>
        <c:axId val="16817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8172544"/>
        <c:crosses val="autoZero"/>
        <c:auto val="1"/>
        <c:lblAlgn val="ctr"/>
        <c:lblOffset val="100"/>
        <c:tickLblSkip val="1"/>
        <c:tickMarkSkip val="1"/>
        <c:noMultiLvlLbl val="0"/>
      </c:catAx>
      <c:valAx>
        <c:axId val="16817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817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098-4CDB-9B32-F05143C11443}"/>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098-4CDB-9B32-F05143C11443}"/>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098-4CDB-9B32-F05143C11443}"/>
            </c:ext>
          </c:extLst>
        </c:ser>
        <c:dLbls>
          <c:showLegendKey val="0"/>
          <c:showVal val="0"/>
          <c:showCatName val="0"/>
          <c:showSerName val="0"/>
          <c:showPercent val="0"/>
          <c:showBubbleSize val="0"/>
        </c:dLbls>
        <c:gapWidth val="50"/>
        <c:overlap val="100"/>
        <c:axId val="168275328"/>
        <c:axId val="168301696"/>
      </c:barChart>
      <c:catAx>
        <c:axId val="168275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8301696"/>
        <c:crosses val="autoZero"/>
        <c:auto val="1"/>
        <c:lblAlgn val="ctr"/>
        <c:lblOffset val="100"/>
        <c:tickLblSkip val="1"/>
        <c:tickMarkSkip val="1"/>
        <c:noMultiLvlLbl val="0"/>
      </c:catAx>
      <c:valAx>
        <c:axId val="168301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8275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DHS00!$R$221:$AB$221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DHS00!$R$222:$AB$222</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763F-4BAC-9061-5F19DCFCB545}"/>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DHS00!$R$221:$AB$221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DHS00!$R$223:$AB$223</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763F-4BAC-9061-5F19DCFCB545}"/>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DHS00!$R$221:$AB$221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DHS00!$R$224:$AB$224</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763F-4BAC-9061-5F19DCFCB545}"/>
            </c:ext>
          </c:extLst>
        </c:ser>
        <c:dLbls>
          <c:showLegendKey val="0"/>
          <c:showVal val="0"/>
          <c:showCatName val="0"/>
          <c:showSerName val="0"/>
          <c:showPercent val="0"/>
          <c:showBubbleSize val="0"/>
        </c:dLbls>
        <c:gapWidth val="50"/>
        <c:overlap val="100"/>
        <c:axId val="168370176"/>
        <c:axId val="168371712"/>
      </c:barChart>
      <c:catAx>
        <c:axId val="1683701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8371712"/>
        <c:crosses val="autoZero"/>
        <c:auto val="1"/>
        <c:lblAlgn val="ctr"/>
        <c:lblOffset val="100"/>
        <c:tickLblSkip val="1"/>
        <c:tickMarkSkip val="1"/>
        <c:noMultiLvlLbl val="0"/>
      </c:catAx>
      <c:valAx>
        <c:axId val="1683717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83701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C7D-45D4-A7B8-93AFAF15CB79}"/>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C7D-45D4-A7B8-93AFAF15CB79}"/>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C7D-45D4-A7B8-93AFAF15CB79}"/>
            </c:ext>
          </c:extLst>
        </c:ser>
        <c:dLbls>
          <c:showLegendKey val="0"/>
          <c:showVal val="0"/>
          <c:showCatName val="0"/>
          <c:showSerName val="0"/>
          <c:showPercent val="0"/>
          <c:showBubbleSize val="0"/>
        </c:dLbls>
        <c:gapWidth val="50"/>
        <c:overlap val="100"/>
        <c:axId val="169243008"/>
        <c:axId val="169244544"/>
      </c:barChart>
      <c:catAx>
        <c:axId val="169243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9244544"/>
        <c:crosses val="autoZero"/>
        <c:auto val="1"/>
        <c:lblAlgn val="ctr"/>
        <c:lblOffset val="100"/>
        <c:tickLblSkip val="1"/>
        <c:tickMarkSkip val="1"/>
        <c:noMultiLvlLbl val="0"/>
      </c:catAx>
      <c:valAx>
        <c:axId val="169244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9243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DHS00!$H$18:$L$18</c:f>
              <c:numCache>
                <c:formatCode>###0.0</c:formatCode>
                <c:ptCount val="5"/>
                <c:pt idx="0">
                  <c:v>99.113889280659663</c:v>
                </c:pt>
                <c:pt idx="1">
                  <c:v>99.914114519632093</c:v>
                </c:pt>
                <c:pt idx="2">
                  <c:v>99.722384245302436</c:v>
                </c:pt>
                <c:pt idx="3">
                  <c:v>98.949411509326879</c:v>
                </c:pt>
                <c:pt idx="4">
                  <c:v>98.84267034324975</c:v>
                </c:pt>
              </c:numCache>
            </c:numRef>
          </c:val>
          <c:extLst>
            <c:ext xmlns:c16="http://schemas.microsoft.com/office/drawing/2014/chart" uri="{C3380CC4-5D6E-409C-BE32-E72D297353CC}">
              <c16:uniqueId val="{00000000-7740-4B71-BC27-AD4F6CB2B657}"/>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DHS00!$H$19:$L$19</c:f>
              <c:numCache>
                <c:formatCode>###0.0</c:formatCode>
                <c:ptCount val="5"/>
                <c:pt idx="0">
                  <c:v>0.44612540580143284</c:v>
                </c:pt>
                <c:pt idx="1">
                  <c:v>8.5885480367858896E-2</c:v>
                </c:pt>
                <c:pt idx="2">
                  <c:v>0.20151995508196788</c:v>
                </c:pt>
                <c:pt idx="3">
                  <c:v>6.5208884587312388E-2</c:v>
                </c:pt>
                <c:pt idx="4">
                  <c:v>0</c:v>
                </c:pt>
              </c:numCache>
            </c:numRef>
          </c:val>
          <c:extLst>
            <c:ext xmlns:c16="http://schemas.microsoft.com/office/drawing/2014/chart" uri="{C3380CC4-5D6E-409C-BE32-E72D297353CC}">
              <c16:uniqueId val="{00000001-7740-4B71-BC27-AD4F6CB2B657}"/>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DHS00!$H$20:$L$20</c:f>
              <c:numCache>
                <c:formatCode>###0.0</c:formatCode>
                <c:ptCount val="5"/>
                <c:pt idx="0">
                  <c:v>0.43998531353889803</c:v>
                </c:pt>
                <c:pt idx="1">
                  <c:v>0</c:v>
                </c:pt>
                <c:pt idx="2">
                  <c:v>7.6095799615600868E-2</c:v>
                </c:pt>
                <c:pt idx="3">
                  <c:v>0.98537960608581443</c:v>
                </c:pt>
                <c:pt idx="4">
                  <c:v>1.1573296567502496</c:v>
                </c:pt>
              </c:numCache>
            </c:numRef>
          </c:val>
          <c:extLst>
            <c:ext xmlns:c16="http://schemas.microsoft.com/office/drawing/2014/chart" uri="{C3380CC4-5D6E-409C-BE32-E72D297353CC}">
              <c16:uniqueId val="{00000002-7740-4B71-BC27-AD4F6CB2B657}"/>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7740-4B71-BC27-AD4F6CB2B657}"/>
            </c:ext>
          </c:extLst>
        </c:ser>
        <c:dLbls>
          <c:showLegendKey val="0"/>
          <c:showVal val="0"/>
          <c:showCatName val="0"/>
          <c:showSerName val="0"/>
          <c:showPercent val="0"/>
          <c:showBubbleSize val="0"/>
        </c:dLbls>
        <c:gapWidth val="50"/>
        <c:overlap val="100"/>
        <c:axId val="169351040"/>
        <c:axId val="169352576"/>
      </c:barChart>
      <c:catAx>
        <c:axId val="169351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9352576"/>
        <c:crosses val="autoZero"/>
        <c:auto val="1"/>
        <c:lblAlgn val="ctr"/>
        <c:lblOffset val="100"/>
        <c:tickLblSkip val="1"/>
        <c:tickMarkSkip val="1"/>
        <c:noMultiLvlLbl val="0"/>
      </c:catAx>
      <c:valAx>
        <c:axId val="169352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9351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DHS00!$H$124:$L$124</c:f>
              <c:numCache>
                <c:formatCode>###0.0</c:formatCode>
                <c:ptCount val="5"/>
                <c:pt idx="0">
                  <c:v>90.442737969433509</c:v>
                </c:pt>
                <c:pt idx="1">
                  <c:v>97.16068951561185</c:v>
                </c:pt>
                <c:pt idx="2">
                  <c:v>98.155181982635554</c:v>
                </c:pt>
                <c:pt idx="3">
                  <c:v>97.515358956923549</c:v>
                </c:pt>
                <c:pt idx="4">
                  <c:v>99.802081928844586</c:v>
                </c:pt>
              </c:numCache>
            </c:numRef>
          </c:val>
          <c:extLst>
            <c:ext xmlns:c16="http://schemas.microsoft.com/office/drawing/2014/chart" uri="{C3380CC4-5D6E-409C-BE32-E72D297353CC}">
              <c16:uniqueId val="{00000000-6655-4E07-9675-6EB72586D0E1}"/>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DHS00!$H$125:$L$125</c:f>
              <c:numCache>
                <c:formatCode>###0.0</c:formatCode>
                <c:ptCount val="5"/>
                <c:pt idx="0">
                  <c:v>4.2846864450602347</c:v>
                </c:pt>
                <c:pt idx="1">
                  <c:v>1.0785787092479653</c:v>
                </c:pt>
                <c:pt idx="2">
                  <c:v>0.52341792355960715</c:v>
                </c:pt>
                <c:pt idx="3">
                  <c:v>0.62850796735628145</c:v>
                </c:pt>
                <c:pt idx="4">
                  <c:v>0</c:v>
                </c:pt>
              </c:numCache>
            </c:numRef>
          </c:val>
          <c:extLst>
            <c:ext xmlns:c16="http://schemas.microsoft.com/office/drawing/2014/chart" uri="{C3380CC4-5D6E-409C-BE32-E72D297353CC}">
              <c16:uniqueId val="{00000001-6655-4E07-9675-6EB72586D0E1}"/>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DHS00!$H$126:$L$126</c:f>
              <c:numCache>
                <c:formatCode>###0.0</c:formatCode>
                <c:ptCount val="5"/>
                <c:pt idx="0">
                  <c:v>5.2725755855062602</c:v>
                </c:pt>
                <c:pt idx="1">
                  <c:v>1.7607317751401865</c:v>
                </c:pt>
                <c:pt idx="2">
                  <c:v>1.32140009380484</c:v>
                </c:pt>
                <c:pt idx="3">
                  <c:v>1.7267258713784344</c:v>
                </c:pt>
                <c:pt idx="4">
                  <c:v>0.1979180711554136</c:v>
                </c:pt>
              </c:numCache>
            </c:numRef>
          </c:val>
          <c:extLst>
            <c:ext xmlns:c16="http://schemas.microsoft.com/office/drawing/2014/chart" uri="{C3380CC4-5D6E-409C-BE32-E72D297353CC}">
              <c16:uniqueId val="{00000002-6655-4E07-9675-6EB72586D0E1}"/>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DHS00!$H$127:$L$127</c:f>
              <c:numCache>
                <c:formatCode>###0.0</c:formatCode>
                <c:ptCount val="5"/>
                <c:pt idx="0">
                  <c:v>0</c:v>
                </c:pt>
                <c:pt idx="1">
                  <c:v>0</c:v>
                </c:pt>
                <c:pt idx="2">
                  <c:v>0</c:v>
                </c:pt>
                <c:pt idx="3">
                  <c:v>0.12940720434173225</c:v>
                </c:pt>
                <c:pt idx="4">
                  <c:v>0</c:v>
                </c:pt>
              </c:numCache>
            </c:numRef>
          </c:val>
          <c:extLst>
            <c:ext xmlns:c16="http://schemas.microsoft.com/office/drawing/2014/chart" uri="{C3380CC4-5D6E-409C-BE32-E72D297353CC}">
              <c16:uniqueId val="{00000003-6655-4E07-9675-6EB72586D0E1}"/>
            </c:ext>
          </c:extLst>
        </c:ser>
        <c:dLbls>
          <c:showLegendKey val="0"/>
          <c:showVal val="0"/>
          <c:showCatName val="0"/>
          <c:showSerName val="0"/>
          <c:showPercent val="0"/>
          <c:showBubbleSize val="0"/>
        </c:dLbls>
        <c:gapWidth val="50"/>
        <c:overlap val="100"/>
        <c:axId val="169401728"/>
        <c:axId val="182088832"/>
      </c:barChart>
      <c:catAx>
        <c:axId val="169401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2088832"/>
        <c:crosses val="autoZero"/>
        <c:auto val="1"/>
        <c:lblAlgn val="ctr"/>
        <c:lblOffset val="100"/>
        <c:tickLblSkip val="1"/>
        <c:tickMarkSkip val="1"/>
        <c:noMultiLvlLbl val="0"/>
      </c:catAx>
      <c:valAx>
        <c:axId val="182088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9401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304-4C94-9D80-382C1906C547}"/>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304-4C94-9D80-382C1906C547}"/>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304-4C94-9D80-382C1906C547}"/>
            </c:ext>
          </c:extLst>
        </c:ser>
        <c:dLbls>
          <c:showLegendKey val="0"/>
          <c:showVal val="0"/>
          <c:showCatName val="0"/>
          <c:showSerName val="0"/>
          <c:showPercent val="0"/>
          <c:showBubbleSize val="0"/>
        </c:dLbls>
        <c:gapWidth val="50"/>
        <c:overlap val="100"/>
        <c:axId val="182460416"/>
        <c:axId val="182461952"/>
      </c:barChart>
      <c:catAx>
        <c:axId val="182460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2461952"/>
        <c:crosses val="autoZero"/>
        <c:auto val="1"/>
        <c:lblAlgn val="ctr"/>
        <c:lblOffset val="100"/>
        <c:tickLblSkip val="1"/>
        <c:tickMarkSkip val="1"/>
        <c:noMultiLvlLbl val="0"/>
      </c:catAx>
      <c:valAx>
        <c:axId val="182461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2460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DHS00!$C$124:$G$124</c:f>
              <c:numCache>
                <c:formatCode>###0.0</c:formatCode>
                <c:ptCount val="5"/>
                <c:pt idx="0">
                  <c:v>74.999160761517373</c:v>
                </c:pt>
                <c:pt idx="1">
                  <c:v>77.770752910937773</c:v>
                </c:pt>
                <c:pt idx="2">
                  <c:v>84.02488391004286</c:v>
                </c:pt>
                <c:pt idx="3">
                  <c:v>94.864643821566631</c:v>
                </c:pt>
                <c:pt idx="4">
                  <c:v>98.634444068778265</c:v>
                </c:pt>
              </c:numCache>
            </c:numRef>
          </c:val>
          <c:extLst>
            <c:ext xmlns:c16="http://schemas.microsoft.com/office/drawing/2014/chart" uri="{C3380CC4-5D6E-409C-BE32-E72D297353CC}">
              <c16:uniqueId val="{00000000-88E0-4210-9912-7257D5956812}"/>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DHS00!$C$125:$G$125</c:f>
              <c:numCache>
                <c:formatCode>###0.0</c:formatCode>
                <c:ptCount val="5"/>
                <c:pt idx="0">
                  <c:v>4.8823554817421657</c:v>
                </c:pt>
                <c:pt idx="1">
                  <c:v>1.7263632565679792</c:v>
                </c:pt>
                <c:pt idx="2">
                  <c:v>1.0184878988661508</c:v>
                </c:pt>
                <c:pt idx="3">
                  <c:v>0.60367205096978727</c:v>
                </c:pt>
                <c:pt idx="4">
                  <c:v>0.16384025953203848</c:v>
                </c:pt>
              </c:numCache>
            </c:numRef>
          </c:val>
          <c:extLst>
            <c:ext xmlns:c16="http://schemas.microsoft.com/office/drawing/2014/chart" uri="{C3380CC4-5D6E-409C-BE32-E72D297353CC}">
              <c16:uniqueId val="{00000001-88E0-4210-9912-7257D5956812}"/>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DHS00!$C$126:$G$126</c:f>
              <c:numCache>
                <c:formatCode>###0.0</c:formatCode>
                <c:ptCount val="5"/>
                <c:pt idx="0">
                  <c:v>19.871190864662637</c:v>
                </c:pt>
                <c:pt idx="1">
                  <c:v>20.502883832494248</c:v>
                </c:pt>
                <c:pt idx="2">
                  <c:v>14.882128497488665</c:v>
                </c:pt>
                <c:pt idx="3">
                  <c:v>4.5316841274635777</c:v>
                </c:pt>
                <c:pt idx="4">
                  <c:v>1.2017156716896977</c:v>
                </c:pt>
              </c:numCache>
            </c:numRef>
          </c:val>
          <c:extLst>
            <c:ext xmlns:c16="http://schemas.microsoft.com/office/drawing/2014/chart" uri="{C3380CC4-5D6E-409C-BE32-E72D297353CC}">
              <c16:uniqueId val="{00000002-88E0-4210-9912-7257D5956812}"/>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DHS00!$C$127:$G$127</c:f>
              <c:numCache>
                <c:formatCode>###0.0</c:formatCode>
                <c:ptCount val="5"/>
                <c:pt idx="0">
                  <c:v>0.24729289207782909</c:v>
                </c:pt>
                <c:pt idx="1">
                  <c:v>0</c:v>
                </c:pt>
                <c:pt idx="2">
                  <c:v>7.449969360232564E-2</c:v>
                </c:pt>
                <c:pt idx="3">
                  <c:v>0</c:v>
                </c:pt>
                <c:pt idx="4">
                  <c:v>0</c:v>
                </c:pt>
              </c:numCache>
            </c:numRef>
          </c:val>
          <c:extLst>
            <c:ext xmlns:c16="http://schemas.microsoft.com/office/drawing/2014/chart" uri="{C3380CC4-5D6E-409C-BE32-E72D297353CC}">
              <c16:uniqueId val="{00000003-88E0-4210-9912-7257D5956812}"/>
            </c:ext>
          </c:extLst>
        </c:ser>
        <c:dLbls>
          <c:showLegendKey val="0"/>
          <c:showVal val="0"/>
          <c:showCatName val="0"/>
          <c:showSerName val="0"/>
          <c:showPercent val="0"/>
          <c:showBubbleSize val="0"/>
        </c:dLbls>
        <c:gapWidth val="50"/>
        <c:overlap val="100"/>
        <c:axId val="168229888"/>
        <c:axId val="168243968"/>
      </c:barChart>
      <c:catAx>
        <c:axId val="168229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8243968"/>
        <c:crosses val="autoZero"/>
        <c:auto val="1"/>
        <c:lblAlgn val="ctr"/>
        <c:lblOffset val="100"/>
        <c:tickLblSkip val="1"/>
        <c:tickMarkSkip val="1"/>
        <c:noMultiLvlLbl val="0"/>
      </c:catAx>
      <c:valAx>
        <c:axId val="168243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8229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DHS00!$M$124:$Q$124</c:f>
              <c:numCache>
                <c:formatCode>###0.0</c:formatCode>
                <c:ptCount val="5"/>
                <c:pt idx="0">
                  <c:v>66.971634247644531</c:v>
                </c:pt>
                <c:pt idx="1">
                  <c:v>73.064203281801724</c:v>
                </c:pt>
                <c:pt idx="2">
                  <c:v>69.35683007510093</c:v>
                </c:pt>
                <c:pt idx="3">
                  <c:v>70.65593737718136</c:v>
                </c:pt>
                <c:pt idx="4">
                  <c:v>78.27693338065211</c:v>
                </c:pt>
              </c:numCache>
            </c:numRef>
          </c:val>
          <c:extLst>
            <c:ext xmlns:c16="http://schemas.microsoft.com/office/drawing/2014/chart" uri="{C3380CC4-5D6E-409C-BE32-E72D297353CC}">
              <c16:uniqueId val="{00000000-2A17-42A9-B3EB-02387B8F0ABC}"/>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DHS00!$M$125:$Q$125</c:f>
              <c:numCache>
                <c:formatCode>###0.0</c:formatCode>
                <c:ptCount val="5"/>
                <c:pt idx="0">
                  <c:v>4.8407533335265329</c:v>
                </c:pt>
                <c:pt idx="1">
                  <c:v>3.1956621108287702</c:v>
                </c:pt>
                <c:pt idx="2">
                  <c:v>1.4899485903911687</c:v>
                </c:pt>
                <c:pt idx="3">
                  <c:v>2.3156746424473171</c:v>
                </c:pt>
                <c:pt idx="4">
                  <c:v>0.11633395834075813</c:v>
                </c:pt>
              </c:numCache>
            </c:numRef>
          </c:val>
          <c:extLst>
            <c:ext xmlns:c16="http://schemas.microsoft.com/office/drawing/2014/chart" uri="{C3380CC4-5D6E-409C-BE32-E72D297353CC}">
              <c16:uniqueId val="{00000001-2A17-42A9-B3EB-02387B8F0ABC}"/>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DHS00!$M$126:$Q$126</c:f>
              <c:numCache>
                <c:formatCode>###0.0</c:formatCode>
                <c:ptCount val="5"/>
                <c:pt idx="0">
                  <c:v>27.601129641485159</c:v>
                </c:pt>
                <c:pt idx="1">
                  <c:v>23.740134607369512</c:v>
                </c:pt>
                <c:pt idx="2">
                  <c:v>29.153221334507904</c:v>
                </c:pt>
                <c:pt idx="3">
                  <c:v>27.028387980371321</c:v>
                </c:pt>
                <c:pt idx="4">
                  <c:v>21.606732661007129</c:v>
                </c:pt>
              </c:numCache>
            </c:numRef>
          </c:val>
          <c:extLst>
            <c:ext xmlns:c16="http://schemas.microsoft.com/office/drawing/2014/chart" uri="{C3380CC4-5D6E-409C-BE32-E72D297353CC}">
              <c16:uniqueId val="{00000002-2A17-42A9-B3EB-02387B8F0ABC}"/>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DHS00!$M$127:$Q$127</c:f>
              <c:numCache>
                <c:formatCode>###0.0</c:formatCode>
                <c:ptCount val="5"/>
                <c:pt idx="0">
                  <c:v>0.58648277734377519</c:v>
                </c:pt>
                <c:pt idx="1">
                  <c:v>0</c:v>
                </c:pt>
                <c:pt idx="2">
                  <c:v>0</c:v>
                </c:pt>
                <c:pt idx="3">
                  <c:v>0</c:v>
                </c:pt>
                <c:pt idx="4">
                  <c:v>0</c:v>
                </c:pt>
              </c:numCache>
            </c:numRef>
          </c:val>
          <c:extLst>
            <c:ext xmlns:c16="http://schemas.microsoft.com/office/drawing/2014/chart" uri="{C3380CC4-5D6E-409C-BE32-E72D297353CC}">
              <c16:uniqueId val="{00000003-2A17-42A9-B3EB-02387B8F0ABC}"/>
            </c:ext>
          </c:extLst>
        </c:ser>
        <c:dLbls>
          <c:showLegendKey val="0"/>
          <c:showVal val="0"/>
          <c:showCatName val="0"/>
          <c:showSerName val="0"/>
          <c:showPercent val="0"/>
          <c:showBubbleSize val="0"/>
        </c:dLbls>
        <c:gapWidth val="50"/>
        <c:overlap val="100"/>
        <c:axId val="167952384"/>
        <c:axId val="167953920"/>
      </c:barChart>
      <c:catAx>
        <c:axId val="167952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7953920"/>
        <c:crosses val="autoZero"/>
        <c:auto val="1"/>
        <c:lblAlgn val="ctr"/>
        <c:lblOffset val="100"/>
        <c:tickLblSkip val="1"/>
        <c:tickMarkSkip val="1"/>
        <c:noMultiLvlLbl val="0"/>
      </c:catAx>
      <c:valAx>
        <c:axId val="167953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7952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'DHS05'!$M$18:$Q$18</c:f>
              <c:numCache>
                <c:formatCode>###0.0</c:formatCode>
                <c:ptCount val="5"/>
                <c:pt idx="0">
                  <c:v>93.85464071192176</c:v>
                </c:pt>
                <c:pt idx="1">
                  <c:v>95.194503671757587</c:v>
                </c:pt>
                <c:pt idx="2">
                  <c:v>96.895120188165492</c:v>
                </c:pt>
                <c:pt idx="3">
                  <c:v>97.276836808013272</c:v>
                </c:pt>
                <c:pt idx="4">
                  <c:v>98.641424028277356</c:v>
                </c:pt>
              </c:numCache>
            </c:numRef>
          </c:val>
          <c:extLst>
            <c:ext xmlns:c16="http://schemas.microsoft.com/office/drawing/2014/chart" uri="{C3380CC4-5D6E-409C-BE32-E72D297353CC}">
              <c16:uniqueId val="{00000000-FB2B-423D-9D6F-883B888035F2}"/>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'DHS05'!$M$19:$Q$19</c:f>
              <c:numCache>
                <c:formatCode>###0.0</c:formatCode>
                <c:ptCount val="5"/>
                <c:pt idx="0">
                  <c:v>3.2905392578986952</c:v>
                </c:pt>
                <c:pt idx="1">
                  <c:v>4.0315771745578699</c:v>
                </c:pt>
                <c:pt idx="2">
                  <c:v>2.6012216064038904</c:v>
                </c:pt>
                <c:pt idx="3">
                  <c:v>1.4676561429915251</c:v>
                </c:pt>
                <c:pt idx="4">
                  <c:v>1.0511876712679209</c:v>
                </c:pt>
              </c:numCache>
            </c:numRef>
          </c:val>
          <c:extLst>
            <c:ext xmlns:c16="http://schemas.microsoft.com/office/drawing/2014/chart" uri="{C3380CC4-5D6E-409C-BE32-E72D297353CC}">
              <c16:uniqueId val="{00000001-FB2B-423D-9D6F-883B888035F2}"/>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'DHS05'!$M$20:$Q$20</c:f>
              <c:numCache>
                <c:formatCode>###0.0</c:formatCode>
                <c:ptCount val="5"/>
                <c:pt idx="0">
                  <c:v>2.8548200301795443</c:v>
                </c:pt>
                <c:pt idx="1">
                  <c:v>0.77391915368454267</c:v>
                </c:pt>
                <c:pt idx="2">
                  <c:v>0.50365820543061712</c:v>
                </c:pt>
                <c:pt idx="3">
                  <c:v>1.2555070489952032</c:v>
                </c:pt>
                <c:pt idx="4">
                  <c:v>0.30738830045472287</c:v>
                </c:pt>
              </c:numCache>
            </c:numRef>
          </c:val>
          <c:extLst>
            <c:ext xmlns:c16="http://schemas.microsoft.com/office/drawing/2014/chart" uri="{C3380CC4-5D6E-409C-BE32-E72D297353CC}">
              <c16:uniqueId val="{00000002-FB2B-423D-9D6F-883B888035F2}"/>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FB2B-423D-9D6F-883B888035F2}"/>
            </c:ext>
          </c:extLst>
        </c:ser>
        <c:dLbls>
          <c:showLegendKey val="0"/>
          <c:showVal val="0"/>
          <c:showCatName val="0"/>
          <c:showSerName val="0"/>
          <c:showPercent val="0"/>
          <c:showBubbleSize val="0"/>
        </c:dLbls>
        <c:gapWidth val="50"/>
        <c:overlap val="100"/>
        <c:axId val="161655808"/>
        <c:axId val="162403072"/>
      </c:barChart>
      <c:catAx>
        <c:axId val="161655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403072"/>
        <c:crosses val="autoZero"/>
        <c:auto val="1"/>
        <c:lblAlgn val="ctr"/>
        <c:lblOffset val="100"/>
        <c:tickLblSkip val="1"/>
        <c:tickMarkSkip val="1"/>
        <c:noMultiLvlLbl val="0"/>
      </c:catAx>
      <c:valAx>
        <c:axId val="162403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1655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'DHS05'!$R$15:$AB$15</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'DHS05'!$R$18:$AB$18</c:f>
              <c:numCache>
                <c:formatCode>###0.0</c:formatCode>
                <c:ptCount val="11"/>
                <c:pt idx="0">
                  <c:v>93.261735876531077</c:v>
                </c:pt>
                <c:pt idx="1">
                  <c:v>96.533309770537073</c:v>
                </c:pt>
                <c:pt idx="2">
                  <c:v>99.649384954544033</c:v>
                </c:pt>
                <c:pt idx="3">
                  <c:v>98.637469446934787</c:v>
                </c:pt>
                <c:pt idx="4">
                  <c:v>98.791243418767536</c:v>
                </c:pt>
                <c:pt idx="5">
                  <c:v>98.657202955232194</c:v>
                </c:pt>
                <c:pt idx="6">
                  <c:v>95.238416765652275</c:v>
                </c:pt>
                <c:pt idx="7">
                  <c:v>97.431306348758966</c:v>
                </c:pt>
                <c:pt idx="8">
                  <c:v>97.377935432510881</c:v>
                </c:pt>
                <c:pt idx="9">
                  <c:v>98.466737753085269</c:v>
                </c:pt>
                <c:pt idx="10">
                  <c:v>99.479384662891718</c:v>
                </c:pt>
              </c:numCache>
            </c:numRef>
          </c:val>
          <c:extLst>
            <c:ext xmlns:c16="http://schemas.microsoft.com/office/drawing/2014/chart" uri="{C3380CC4-5D6E-409C-BE32-E72D297353CC}">
              <c16:uniqueId val="{00000000-882D-486F-82B4-22C5A8DFD926}"/>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'DHS05'!$R$15:$AB$15</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'DHS05'!$R$19:$AB$19</c:f>
              <c:numCache>
                <c:formatCode>###0.0</c:formatCode>
                <c:ptCount val="11"/>
                <c:pt idx="0">
                  <c:v>4.5524934522580329</c:v>
                </c:pt>
                <c:pt idx="1">
                  <c:v>3.4666902294629121</c:v>
                </c:pt>
                <c:pt idx="2">
                  <c:v>0</c:v>
                </c:pt>
                <c:pt idx="3">
                  <c:v>1.143035469210544</c:v>
                </c:pt>
                <c:pt idx="4">
                  <c:v>0.48236685118378886</c:v>
                </c:pt>
                <c:pt idx="5">
                  <c:v>0.1634113417424273</c:v>
                </c:pt>
                <c:pt idx="6">
                  <c:v>2.6088883349680692</c:v>
                </c:pt>
                <c:pt idx="7">
                  <c:v>2.5686936512409755</c:v>
                </c:pt>
                <c:pt idx="8">
                  <c:v>1.3440602383186371</c:v>
                </c:pt>
                <c:pt idx="9">
                  <c:v>1.5085004916974487</c:v>
                </c:pt>
                <c:pt idx="10">
                  <c:v>0</c:v>
                </c:pt>
              </c:numCache>
            </c:numRef>
          </c:val>
          <c:extLst>
            <c:ext xmlns:c16="http://schemas.microsoft.com/office/drawing/2014/chart" uri="{C3380CC4-5D6E-409C-BE32-E72D297353CC}">
              <c16:uniqueId val="{00000001-882D-486F-82B4-22C5A8DFD926}"/>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'DHS05'!$R$15:$AB$15</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'DHS05'!$R$20:$AB$20</c:f>
              <c:numCache>
                <c:formatCode>###0.0</c:formatCode>
                <c:ptCount val="11"/>
                <c:pt idx="0">
                  <c:v>2.1857706712108902</c:v>
                </c:pt>
                <c:pt idx="1">
                  <c:v>1.4654943925052066E-14</c:v>
                </c:pt>
                <c:pt idx="2">
                  <c:v>0.35061504545596733</c:v>
                </c:pt>
                <c:pt idx="3">
                  <c:v>0.21949508385466876</c:v>
                </c:pt>
                <c:pt idx="4">
                  <c:v>0.72638973004867524</c:v>
                </c:pt>
                <c:pt idx="5">
                  <c:v>0.84521133698216788</c:v>
                </c:pt>
                <c:pt idx="6">
                  <c:v>2.152694899379656</c:v>
                </c:pt>
                <c:pt idx="7">
                  <c:v>5.8619775700208265E-14</c:v>
                </c:pt>
                <c:pt idx="8">
                  <c:v>1.1531174871822236</c:v>
                </c:pt>
                <c:pt idx="9">
                  <c:v>2.47617552172823E-2</c:v>
                </c:pt>
                <c:pt idx="10">
                  <c:v>0.52061533710828201</c:v>
                </c:pt>
              </c:numCache>
            </c:numRef>
          </c:val>
          <c:extLst>
            <c:ext xmlns:c16="http://schemas.microsoft.com/office/drawing/2014/chart" uri="{C3380CC4-5D6E-409C-BE32-E72D297353CC}">
              <c16:uniqueId val="{00000002-882D-486F-82B4-22C5A8DFD926}"/>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'DHS05'!$R$15:$AB$15</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'DHS05'!$R$21:$AB$21</c:f>
              <c:numCache>
                <c:formatCode>###0.0</c:formatCode>
                <c:ptCount val="11"/>
                <c:pt idx="0">
                  <c:v>0</c:v>
                </c:pt>
                <c:pt idx="1">
                  <c:v>0</c:v>
                </c:pt>
                <c:pt idx="2">
                  <c:v>0</c:v>
                </c:pt>
                <c:pt idx="3">
                  <c:v>0</c:v>
                </c:pt>
                <c:pt idx="4">
                  <c:v>0</c:v>
                </c:pt>
                <c:pt idx="5">
                  <c:v>0.33417436604321132</c:v>
                </c:pt>
                <c:pt idx="6">
                  <c:v>0</c:v>
                </c:pt>
                <c:pt idx="7">
                  <c:v>0</c:v>
                </c:pt>
                <c:pt idx="8">
                  <c:v>0.12488684198825815</c:v>
                </c:pt>
                <c:pt idx="9">
                  <c:v>0</c:v>
                </c:pt>
                <c:pt idx="10">
                  <c:v>0</c:v>
                </c:pt>
              </c:numCache>
            </c:numRef>
          </c:val>
          <c:extLst>
            <c:ext xmlns:c16="http://schemas.microsoft.com/office/drawing/2014/chart" uri="{C3380CC4-5D6E-409C-BE32-E72D297353CC}">
              <c16:uniqueId val="{00000003-882D-486F-82B4-22C5A8DFD926}"/>
            </c:ext>
          </c:extLst>
        </c:ser>
        <c:dLbls>
          <c:showLegendKey val="0"/>
          <c:showVal val="0"/>
          <c:showCatName val="0"/>
          <c:showSerName val="0"/>
          <c:showPercent val="0"/>
          <c:showBubbleSize val="0"/>
        </c:dLbls>
        <c:gapWidth val="50"/>
        <c:overlap val="100"/>
        <c:axId val="162452224"/>
        <c:axId val="162453760"/>
      </c:barChart>
      <c:catAx>
        <c:axId val="162452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453760"/>
        <c:crosses val="autoZero"/>
        <c:auto val="1"/>
        <c:lblAlgn val="ctr"/>
        <c:lblOffset val="100"/>
        <c:tickLblSkip val="1"/>
        <c:tickMarkSkip val="1"/>
        <c:noMultiLvlLbl val="0"/>
      </c:catAx>
      <c:valAx>
        <c:axId val="1624537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452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'DHS05'!$C$18:$G$18</c:f>
              <c:numCache>
                <c:formatCode>###0.0</c:formatCode>
                <c:ptCount val="5"/>
                <c:pt idx="0">
                  <c:v>95.796648538094558</c:v>
                </c:pt>
                <c:pt idx="1">
                  <c:v>97.236134330911568</c:v>
                </c:pt>
                <c:pt idx="2">
                  <c:v>98.939289092247407</c:v>
                </c:pt>
                <c:pt idx="3">
                  <c:v>99.275019562382909</c:v>
                </c:pt>
                <c:pt idx="4">
                  <c:v>99.946858607849421</c:v>
                </c:pt>
              </c:numCache>
            </c:numRef>
          </c:val>
          <c:extLst>
            <c:ext xmlns:c16="http://schemas.microsoft.com/office/drawing/2014/chart" uri="{C3380CC4-5D6E-409C-BE32-E72D297353CC}">
              <c16:uniqueId val="{00000000-C9C7-4620-A3E8-A834CD04FF85}"/>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'DHS05'!$C$19:$G$19</c:f>
              <c:numCache>
                <c:formatCode>###0.0</c:formatCode>
                <c:ptCount val="5"/>
                <c:pt idx="0">
                  <c:v>2.4020684967795263</c:v>
                </c:pt>
                <c:pt idx="1">
                  <c:v>1.6161804550612906</c:v>
                </c:pt>
                <c:pt idx="2">
                  <c:v>0.61273529020788164</c:v>
                </c:pt>
                <c:pt idx="3">
                  <c:v>0.46399913634068779</c:v>
                </c:pt>
                <c:pt idx="4">
                  <c:v>5.3141392150573348E-2</c:v>
                </c:pt>
              </c:numCache>
            </c:numRef>
          </c:val>
          <c:extLst>
            <c:ext xmlns:c16="http://schemas.microsoft.com/office/drawing/2014/chart" uri="{C3380CC4-5D6E-409C-BE32-E72D297353CC}">
              <c16:uniqueId val="{00000001-C9C7-4620-A3E8-A834CD04FF85}"/>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'DHS05'!$C$20:$G$20</c:f>
              <c:numCache>
                <c:formatCode>###0.0</c:formatCode>
                <c:ptCount val="5"/>
                <c:pt idx="0">
                  <c:v>1.8012829651259152</c:v>
                </c:pt>
                <c:pt idx="1">
                  <c:v>1.1476852140271412</c:v>
                </c:pt>
                <c:pt idx="2">
                  <c:v>0.41964337485992009</c:v>
                </c:pt>
                <c:pt idx="3">
                  <c:v>0.11534430545449115</c:v>
                </c:pt>
                <c:pt idx="4">
                  <c:v>5.4331539267593598E-15</c:v>
                </c:pt>
              </c:numCache>
            </c:numRef>
          </c:val>
          <c:extLst>
            <c:ext xmlns:c16="http://schemas.microsoft.com/office/drawing/2014/chart" uri="{C3380CC4-5D6E-409C-BE32-E72D297353CC}">
              <c16:uniqueId val="{00000002-C9C7-4620-A3E8-A834CD04FF85}"/>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'DHS05'!$C$21:$G$21</c:f>
              <c:numCache>
                <c:formatCode>###0.0</c:formatCode>
                <c:ptCount val="5"/>
                <c:pt idx="0">
                  <c:v>0</c:v>
                </c:pt>
                <c:pt idx="1">
                  <c:v>0</c:v>
                </c:pt>
                <c:pt idx="2">
                  <c:v>2.8332242684791609E-2</c:v>
                </c:pt>
                <c:pt idx="3">
                  <c:v>0.14563699582191247</c:v>
                </c:pt>
                <c:pt idx="4">
                  <c:v>0</c:v>
                </c:pt>
              </c:numCache>
            </c:numRef>
          </c:val>
          <c:extLst>
            <c:ext xmlns:c16="http://schemas.microsoft.com/office/drawing/2014/chart" uri="{C3380CC4-5D6E-409C-BE32-E72D297353CC}">
              <c16:uniqueId val="{00000003-C9C7-4620-A3E8-A834CD04FF85}"/>
            </c:ext>
          </c:extLst>
        </c:ser>
        <c:dLbls>
          <c:showLegendKey val="0"/>
          <c:showVal val="0"/>
          <c:showCatName val="0"/>
          <c:showSerName val="0"/>
          <c:showPercent val="0"/>
          <c:showBubbleSize val="0"/>
        </c:dLbls>
        <c:gapWidth val="50"/>
        <c:overlap val="100"/>
        <c:axId val="162527872"/>
        <c:axId val="162619776"/>
      </c:barChart>
      <c:catAx>
        <c:axId val="162527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619776"/>
        <c:crosses val="autoZero"/>
        <c:auto val="1"/>
        <c:lblAlgn val="ctr"/>
        <c:lblOffset val="100"/>
        <c:tickLblSkip val="1"/>
        <c:tickMarkSkip val="1"/>
        <c:noMultiLvlLbl val="0"/>
      </c:catAx>
      <c:valAx>
        <c:axId val="162619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527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'DHS05'!$R$121:$AB$121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'DHS05'!$R$124:$AB$124</c:f>
              <c:numCache>
                <c:formatCode>###0.0</c:formatCode>
                <c:ptCount val="11"/>
                <c:pt idx="0">
                  <c:v>94.594109563137351</c:v>
                </c:pt>
                <c:pt idx="1">
                  <c:v>53.024982554644765</c:v>
                </c:pt>
                <c:pt idx="2">
                  <c:v>80.797517294104651</c:v>
                </c:pt>
                <c:pt idx="3">
                  <c:v>96.963967917230278</c:v>
                </c:pt>
                <c:pt idx="4">
                  <c:v>92.795963756076048</c:v>
                </c:pt>
                <c:pt idx="5">
                  <c:v>93.962982163460936</c:v>
                </c:pt>
                <c:pt idx="6">
                  <c:v>84.018681125846072</c:v>
                </c:pt>
                <c:pt idx="7">
                  <c:v>99.014965179236825</c:v>
                </c:pt>
                <c:pt idx="8">
                  <c:v>98.067189980273</c:v>
                </c:pt>
                <c:pt idx="9">
                  <c:v>99.402800394044789</c:v>
                </c:pt>
                <c:pt idx="10">
                  <c:v>97.983538903645126</c:v>
                </c:pt>
              </c:numCache>
            </c:numRef>
          </c:val>
          <c:extLst>
            <c:ext xmlns:c16="http://schemas.microsoft.com/office/drawing/2014/chart" uri="{C3380CC4-5D6E-409C-BE32-E72D297353CC}">
              <c16:uniqueId val="{00000000-BBFA-42A6-A592-6DAF1F7E7C70}"/>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'DHS05'!$R$121:$AB$121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'DHS05'!$R$125:$AB$125</c:f>
              <c:numCache>
                <c:formatCode>###0.0</c:formatCode>
                <c:ptCount val="11"/>
                <c:pt idx="0">
                  <c:v>3.0122493793187322</c:v>
                </c:pt>
                <c:pt idx="1">
                  <c:v>4.1485657456751532</c:v>
                </c:pt>
                <c:pt idx="2">
                  <c:v>0.45977031185121442</c:v>
                </c:pt>
                <c:pt idx="3">
                  <c:v>2.0514857369528987</c:v>
                </c:pt>
                <c:pt idx="4">
                  <c:v>1.7477177011175966</c:v>
                </c:pt>
                <c:pt idx="5">
                  <c:v>2.3615153040912231</c:v>
                </c:pt>
                <c:pt idx="6">
                  <c:v>1.0712843556616869</c:v>
                </c:pt>
                <c:pt idx="7">
                  <c:v>0.56784113933597591</c:v>
                </c:pt>
                <c:pt idx="8">
                  <c:v>1.5526033544999478</c:v>
                </c:pt>
                <c:pt idx="9">
                  <c:v>0.28655059818654643</c:v>
                </c:pt>
                <c:pt idx="10">
                  <c:v>1.7320710458637194</c:v>
                </c:pt>
              </c:numCache>
            </c:numRef>
          </c:val>
          <c:extLst>
            <c:ext xmlns:c16="http://schemas.microsoft.com/office/drawing/2014/chart" uri="{C3380CC4-5D6E-409C-BE32-E72D297353CC}">
              <c16:uniqueId val="{00000001-BBFA-42A6-A592-6DAF1F7E7C70}"/>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'DHS05'!$R$121:$AB$121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'DHS05'!$R$126:$AB$126</c:f>
              <c:numCache>
                <c:formatCode>###0.0</c:formatCode>
                <c:ptCount val="11"/>
                <c:pt idx="0">
                  <c:v>2.3936410575439164</c:v>
                </c:pt>
                <c:pt idx="1">
                  <c:v>42.826451699680078</c:v>
                </c:pt>
                <c:pt idx="2">
                  <c:v>18.742712394044133</c:v>
                </c:pt>
                <c:pt idx="3">
                  <c:v>0.98454634581682354</c:v>
                </c:pt>
                <c:pt idx="4">
                  <c:v>5.456318542806355</c:v>
                </c:pt>
                <c:pt idx="5">
                  <c:v>3.4716973707225596</c:v>
                </c:pt>
                <c:pt idx="6">
                  <c:v>14.468122182082698</c:v>
                </c:pt>
                <c:pt idx="7">
                  <c:v>0.41719368142719948</c:v>
                </c:pt>
                <c:pt idx="8">
                  <c:v>0.3802066652270526</c:v>
                </c:pt>
                <c:pt idx="9">
                  <c:v>0.31064900776866472</c:v>
                </c:pt>
                <c:pt idx="10">
                  <c:v>0.28439005049115451</c:v>
                </c:pt>
              </c:numCache>
            </c:numRef>
          </c:val>
          <c:extLst>
            <c:ext xmlns:c16="http://schemas.microsoft.com/office/drawing/2014/chart" uri="{C3380CC4-5D6E-409C-BE32-E72D297353CC}">
              <c16:uniqueId val="{00000002-BBFA-42A6-A592-6DAF1F7E7C70}"/>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'DHS05'!$R$121:$AB$121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'DHS05'!$R$127:$AB$127</c:f>
              <c:numCache>
                <c:formatCode>###0.0</c:formatCode>
                <c:ptCount val="11"/>
                <c:pt idx="0">
                  <c:v>0</c:v>
                </c:pt>
                <c:pt idx="1">
                  <c:v>0</c:v>
                </c:pt>
                <c:pt idx="2">
                  <c:v>0</c:v>
                </c:pt>
                <c:pt idx="3">
                  <c:v>0</c:v>
                </c:pt>
                <c:pt idx="4">
                  <c:v>0</c:v>
                </c:pt>
                <c:pt idx="5">
                  <c:v>0.20380516172528151</c:v>
                </c:pt>
                <c:pt idx="6">
                  <c:v>0.44191233640954281</c:v>
                </c:pt>
                <c:pt idx="7">
                  <c:v>0</c:v>
                </c:pt>
                <c:pt idx="8">
                  <c:v>0</c:v>
                </c:pt>
                <c:pt idx="9">
                  <c:v>0</c:v>
                </c:pt>
                <c:pt idx="10">
                  <c:v>0</c:v>
                </c:pt>
              </c:numCache>
            </c:numRef>
          </c:val>
          <c:extLst>
            <c:ext xmlns:c16="http://schemas.microsoft.com/office/drawing/2014/chart" uri="{C3380CC4-5D6E-409C-BE32-E72D297353CC}">
              <c16:uniqueId val="{00000003-BBFA-42A6-A592-6DAF1F7E7C70}"/>
            </c:ext>
          </c:extLst>
        </c:ser>
        <c:dLbls>
          <c:showLegendKey val="0"/>
          <c:showVal val="0"/>
          <c:showCatName val="0"/>
          <c:showSerName val="0"/>
          <c:showPercent val="0"/>
          <c:showBubbleSize val="0"/>
        </c:dLbls>
        <c:gapWidth val="50"/>
        <c:overlap val="100"/>
        <c:axId val="162768768"/>
        <c:axId val="162770304"/>
      </c:barChart>
      <c:catAx>
        <c:axId val="162768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770304"/>
        <c:crosses val="autoZero"/>
        <c:auto val="1"/>
        <c:lblAlgn val="ctr"/>
        <c:lblOffset val="100"/>
        <c:tickLblSkip val="1"/>
        <c:tickMarkSkip val="1"/>
        <c:noMultiLvlLbl val="0"/>
      </c:catAx>
      <c:valAx>
        <c:axId val="162770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768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5A0-4FE8-9061-6A35284351D2}"/>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5A0-4FE8-9061-6A35284351D2}"/>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5A0-4FE8-9061-6A35284351D2}"/>
            </c:ext>
          </c:extLst>
        </c:ser>
        <c:dLbls>
          <c:showLegendKey val="0"/>
          <c:showVal val="0"/>
          <c:showCatName val="0"/>
          <c:showSerName val="0"/>
          <c:showPercent val="0"/>
          <c:showBubbleSize val="0"/>
        </c:dLbls>
        <c:gapWidth val="50"/>
        <c:overlap val="100"/>
        <c:axId val="162930688"/>
        <c:axId val="162932224"/>
      </c:barChart>
      <c:catAx>
        <c:axId val="162930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932224"/>
        <c:crosses val="autoZero"/>
        <c:auto val="1"/>
        <c:lblAlgn val="ctr"/>
        <c:lblOffset val="100"/>
        <c:tickLblSkip val="1"/>
        <c:tickMarkSkip val="1"/>
        <c:noMultiLvlLbl val="0"/>
      </c:catAx>
      <c:valAx>
        <c:axId val="162932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930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'DHS05'!$R$221:$AB$221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'DHS05'!$R$222:$AB$222</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C14E-4EDB-A409-B1E354D6BCAD}"/>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'DHS05'!$R$221:$AB$221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'DHS05'!$R$223:$AB$223</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C14E-4EDB-A409-B1E354D6BCAD}"/>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'DHS05'!$R$221:$AB$221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'DHS05'!$R$224:$AB$224</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C14E-4EDB-A409-B1E354D6BCAD}"/>
            </c:ext>
          </c:extLst>
        </c:ser>
        <c:dLbls>
          <c:showLegendKey val="0"/>
          <c:showVal val="0"/>
          <c:showCatName val="0"/>
          <c:showSerName val="0"/>
          <c:showPercent val="0"/>
          <c:showBubbleSize val="0"/>
        </c:dLbls>
        <c:gapWidth val="50"/>
        <c:overlap val="100"/>
        <c:axId val="162992512"/>
        <c:axId val="162994048"/>
      </c:barChart>
      <c:catAx>
        <c:axId val="162992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994048"/>
        <c:crosses val="autoZero"/>
        <c:auto val="1"/>
        <c:lblAlgn val="ctr"/>
        <c:lblOffset val="100"/>
        <c:tickLblSkip val="1"/>
        <c:tickMarkSkip val="1"/>
        <c:noMultiLvlLbl val="0"/>
      </c:catAx>
      <c:valAx>
        <c:axId val="162994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992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86B-44B3-9BDC-2311B57FF560}"/>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86B-44B3-9BDC-2311B57FF560}"/>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86B-44B3-9BDC-2311B57FF560}"/>
            </c:ext>
          </c:extLst>
        </c:ser>
        <c:dLbls>
          <c:showLegendKey val="0"/>
          <c:showVal val="0"/>
          <c:showCatName val="0"/>
          <c:showSerName val="0"/>
          <c:showPercent val="0"/>
          <c:showBubbleSize val="0"/>
        </c:dLbls>
        <c:gapWidth val="50"/>
        <c:overlap val="100"/>
        <c:axId val="163078912"/>
        <c:axId val="163080448"/>
      </c:barChart>
      <c:catAx>
        <c:axId val="163078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3080448"/>
        <c:crosses val="autoZero"/>
        <c:auto val="1"/>
        <c:lblAlgn val="ctr"/>
        <c:lblOffset val="100"/>
        <c:tickLblSkip val="1"/>
        <c:tickMarkSkip val="1"/>
        <c:noMultiLvlLbl val="0"/>
      </c:catAx>
      <c:valAx>
        <c:axId val="163080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3078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'DHS05'!$H$18:$L$18</c:f>
              <c:numCache>
                <c:formatCode>###0.0</c:formatCode>
                <c:ptCount val="5"/>
                <c:pt idx="0">
                  <c:v>98.133925822923004</c:v>
                </c:pt>
                <c:pt idx="1">
                  <c:v>99.147653917266069</c:v>
                </c:pt>
                <c:pt idx="2">
                  <c:v>99.566483521351032</c:v>
                </c:pt>
                <c:pt idx="3">
                  <c:v>99.934142165744944</c:v>
                </c:pt>
                <c:pt idx="4">
                  <c:v>100</c:v>
                </c:pt>
              </c:numCache>
            </c:numRef>
          </c:val>
          <c:extLst>
            <c:ext xmlns:c16="http://schemas.microsoft.com/office/drawing/2014/chart" uri="{C3380CC4-5D6E-409C-BE32-E72D297353CC}">
              <c16:uniqueId val="{00000000-4CA3-4412-9ACD-B391C0632676}"/>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'DHS05'!$H$19:$L$19</c:f>
              <c:numCache>
                <c:formatCode>###0.0</c:formatCode>
                <c:ptCount val="5"/>
                <c:pt idx="0">
                  <c:v>0.44171445393155551</c:v>
                </c:pt>
                <c:pt idx="1">
                  <c:v>8.5226636146161758E-2</c:v>
                </c:pt>
                <c:pt idx="2">
                  <c:v>0.2012049093966316</c:v>
                </c:pt>
                <c:pt idx="3">
                  <c:v>6.5857834255071662E-2</c:v>
                </c:pt>
                <c:pt idx="4">
                  <c:v>0</c:v>
                </c:pt>
              </c:numCache>
            </c:numRef>
          </c:val>
          <c:extLst>
            <c:ext xmlns:c16="http://schemas.microsoft.com/office/drawing/2014/chart" uri="{C3380CC4-5D6E-409C-BE32-E72D297353CC}">
              <c16:uniqueId val="{00000001-4CA3-4412-9ACD-B391C0632676}"/>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'DHS05'!$H$20:$L$20</c:f>
              <c:numCache>
                <c:formatCode>###0.0</c:formatCode>
                <c:ptCount val="5"/>
                <c:pt idx="0">
                  <c:v>1.4243597231454403</c:v>
                </c:pt>
                <c:pt idx="1">
                  <c:v>0.72188207300655927</c:v>
                </c:pt>
                <c:pt idx="2">
                  <c:v>-1.0341239408375169E-3</c:v>
                </c:pt>
                <c:pt idx="3">
                  <c:v>-1.6125989432680399E-14</c:v>
                </c:pt>
                <c:pt idx="4">
                  <c:v>0</c:v>
                </c:pt>
              </c:numCache>
            </c:numRef>
          </c:val>
          <c:extLst>
            <c:ext xmlns:c16="http://schemas.microsoft.com/office/drawing/2014/chart" uri="{C3380CC4-5D6E-409C-BE32-E72D297353CC}">
              <c16:uniqueId val="{00000002-4CA3-4412-9ACD-B391C0632676}"/>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'DHS05'!$H$21:$L$21</c:f>
              <c:numCache>
                <c:formatCode>###0.0</c:formatCode>
                <c:ptCount val="5"/>
                <c:pt idx="0">
                  <c:v>0</c:v>
                </c:pt>
                <c:pt idx="1">
                  <c:v>4.5237373581209606E-2</c:v>
                </c:pt>
                <c:pt idx="2">
                  <c:v>0.23334569319317439</c:v>
                </c:pt>
                <c:pt idx="3">
                  <c:v>0</c:v>
                </c:pt>
                <c:pt idx="4">
                  <c:v>0</c:v>
                </c:pt>
              </c:numCache>
            </c:numRef>
          </c:val>
          <c:extLst>
            <c:ext xmlns:c16="http://schemas.microsoft.com/office/drawing/2014/chart" uri="{C3380CC4-5D6E-409C-BE32-E72D297353CC}">
              <c16:uniqueId val="{00000003-4CA3-4412-9ACD-B391C0632676}"/>
            </c:ext>
          </c:extLst>
        </c:ser>
        <c:dLbls>
          <c:showLegendKey val="0"/>
          <c:showVal val="0"/>
          <c:showCatName val="0"/>
          <c:showSerName val="0"/>
          <c:showPercent val="0"/>
          <c:showBubbleSize val="0"/>
        </c:dLbls>
        <c:gapWidth val="50"/>
        <c:overlap val="100"/>
        <c:axId val="163260672"/>
        <c:axId val="163274752"/>
      </c:barChart>
      <c:catAx>
        <c:axId val="16326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3274752"/>
        <c:crosses val="autoZero"/>
        <c:auto val="1"/>
        <c:lblAlgn val="ctr"/>
        <c:lblOffset val="100"/>
        <c:tickLblSkip val="1"/>
        <c:tickMarkSkip val="1"/>
        <c:noMultiLvlLbl val="0"/>
      </c:catAx>
      <c:valAx>
        <c:axId val="163274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3260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'DHS05'!$H$124:$L$124</c:f>
              <c:numCache>
                <c:formatCode>###0.0</c:formatCode>
                <c:ptCount val="5"/>
                <c:pt idx="0">
                  <c:v>91.327654543229244</c:v>
                </c:pt>
                <c:pt idx="1">
                  <c:v>98.2002003093111</c:v>
                </c:pt>
                <c:pt idx="2">
                  <c:v>99.240111726929484</c:v>
                </c:pt>
                <c:pt idx="3">
                  <c:v>99.236838417184131</c:v>
                </c:pt>
                <c:pt idx="4">
                  <c:v>100</c:v>
                </c:pt>
              </c:numCache>
            </c:numRef>
          </c:val>
          <c:extLst>
            <c:ext xmlns:c16="http://schemas.microsoft.com/office/drawing/2014/chart" uri="{C3380CC4-5D6E-409C-BE32-E72D297353CC}">
              <c16:uniqueId val="{00000000-F3C4-4887-9B92-D6D69360A62F}"/>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'DHS05'!$H$125:$L$125</c:f>
              <c:numCache>
                <c:formatCode>###0.0</c:formatCode>
                <c:ptCount val="5"/>
                <c:pt idx="0">
                  <c:v>4.3266089933363956</c:v>
                </c:pt>
                <c:pt idx="1">
                  <c:v>1.0901182960469793</c:v>
                </c:pt>
                <c:pt idx="2">
                  <c:v>0.52920337128122463</c:v>
                </c:pt>
                <c:pt idx="3">
                  <c:v>0.63960328165330327</c:v>
                </c:pt>
                <c:pt idx="4">
                  <c:v>0</c:v>
                </c:pt>
              </c:numCache>
            </c:numRef>
          </c:val>
          <c:extLst>
            <c:ext xmlns:c16="http://schemas.microsoft.com/office/drawing/2014/chart" uri="{C3380CC4-5D6E-409C-BE32-E72D297353CC}">
              <c16:uniqueId val="{00000001-F3C4-4887-9B92-D6D69360A62F}"/>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'DHS05'!$H$126:$L$126</c:f>
              <c:numCache>
                <c:formatCode>###0.0</c:formatCode>
                <c:ptCount val="5"/>
                <c:pt idx="0">
                  <c:v>3.8968361399051474</c:v>
                </c:pt>
                <c:pt idx="1">
                  <c:v>0.7096813946419207</c:v>
                </c:pt>
                <c:pt idx="2">
                  <c:v>0.23068490178929102</c:v>
                </c:pt>
                <c:pt idx="3">
                  <c:v>0.12355830116256539</c:v>
                </c:pt>
                <c:pt idx="4">
                  <c:v>0</c:v>
                </c:pt>
              </c:numCache>
            </c:numRef>
          </c:val>
          <c:extLst>
            <c:ext xmlns:c16="http://schemas.microsoft.com/office/drawing/2014/chart" uri="{C3380CC4-5D6E-409C-BE32-E72D297353CC}">
              <c16:uniqueId val="{00000002-F3C4-4887-9B92-D6D69360A62F}"/>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'DHS05'!$H$127:$L$127</c:f>
              <c:numCache>
                <c:formatCode>###0.0</c:formatCode>
                <c:ptCount val="5"/>
                <c:pt idx="0">
                  <c:v>0.44890032352921339</c:v>
                </c:pt>
                <c:pt idx="1">
                  <c:v>0</c:v>
                </c:pt>
                <c:pt idx="2">
                  <c:v>0</c:v>
                </c:pt>
                <c:pt idx="3">
                  <c:v>0</c:v>
                </c:pt>
                <c:pt idx="4">
                  <c:v>0</c:v>
                </c:pt>
              </c:numCache>
            </c:numRef>
          </c:val>
          <c:extLst>
            <c:ext xmlns:c16="http://schemas.microsoft.com/office/drawing/2014/chart" uri="{C3380CC4-5D6E-409C-BE32-E72D297353CC}">
              <c16:uniqueId val="{00000003-F3C4-4887-9B92-D6D69360A62F}"/>
            </c:ext>
          </c:extLst>
        </c:ser>
        <c:dLbls>
          <c:showLegendKey val="0"/>
          <c:showVal val="0"/>
          <c:showCatName val="0"/>
          <c:showSerName val="0"/>
          <c:showPercent val="0"/>
          <c:showBubbleSize val="0"/>
        </c:dLbls>
        <c:gapWidth val="50"/>
        <c:overlap val="100"/>
        <c:axId val="163606528"/>
        <c:axId val="163608064"/>
      </c:barChart>
      <c:catAx>
        <c:axId val="163606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3608064"/>
        <c:crosses val="autoZero"/>
        <c:auto val="1"/>
        <c:lblAlgn val="ctr"/>
        <c:lblOffset val="100"/>
        <c:tickLblSkip val="1"/>
        <c:tickMarkSkip val="1"/>
        <c:noMultiLvlLbl val="0"/>
      </c:catAx>
      <c:valAx>
        <c:axId val="163608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3606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EF9-4489-86CA-8140AFAF4134}"/>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EF9-4489-86CA-8140AFAF4134}"/>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EF9-4489-86CA-8140AFAF4134}"/>
            </c:ext>
          </c:extLst>
        </c:ser>
        <c:dLbls>
          <c:showLegendKey val="0"/>
          <c:showVal val="0"/>
          <c:showCatName val="0"/>
          <c:showSerName val="0"/>
          <c:showPercent val="0"/>
          <c:showBubbleSize val="0"/>
        </c:dLbls>
        <c:gapWidth val="50"/>
        <c:overlap val="100"/>
        <c:axId val="163856768"/>
        <c:axId val="163858304"/>
      </c:barChart>
      <c:catAx>
        <c:axId val="163856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3858304"/>
        <c:crosses val="autoZero"/>
        <c:auto val="1"/>
        <c:lblAlgn val="ctr"/>
        <c:lblOffset val="100"/>
        <c:tickLblSkip val="1"/>
        <c:tickMarkSkip val="1"/>
        <c:noMultiLvlLbl val="0"/>
      </c:catAx>
      <c:valAx>
        <c:axId val="163858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3856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'DHS05'!$C$124:$G$124</c:f>
              <c:numCache>
                <c:formatCode>###0.0</c:formatCode>
                <c:ptCount val="5"/>
                <c:pt idx="0">
                  <c:v>81.03340058834219</c:v>
                </c:pt>
                <c:pt idx="1">
                  <c:v>86.709800991020657</c:v>
                </c:pt>
                <c:pt idx="2">
                  <c:v>90.045534850027494</c:v>
                </c:pt>
                <c:pt idx="3">
                  <c:v>95.962754548287833</c:v>
                </c:pt>
                <c:pt idx="4">
                  <c:v>99.301951887702586</c:v>
                </c:pt>
              </c:numCache>
            </c:numRef>
          </c:val>
          <c:extLst>
            <c:ext xmlns:c16="http://schemas.microsoft.com/office/drawing/2014/chart" uri="{C3380CC4-5D6E-409C-BE32-E72D297353CC}">
              <c16:uniqueId val="{00000000-DD05-4DB2-8628-45D1AA68E060}"/>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'DHS05'!$C$125:$G$125</c:f>
              <c:numCache>
                <c:formatCode>###0.0</c:formatCode>
                <c:ptCount val="5"/>
                <c:pt idx="0">
                  <c:v>5.2751772626461717</c:v>
                </c:pt>
                <c:pt idx="1">
                  <c:v>1.9247931749695955</c:v>
                </c:pt>
                <c:pt idx="2">
                  <c:v>1.0914658054138864</c:v>
                </c:pt>
                <c:pt idx="3">
                  <c:v>0.61065988888165024</c:v>
                </c:pt>
                <c:pt idx="4">
                  <c:v>0.16494904719059683</c:v>
                </c:pt>
              </c:numCache>
            </c:numRef>
          </c:val>
          <c:extLst>
            <c:ext xmlns:c16="http://schemas.microsoft.com/office/drawing/2014/chart" uri="{C3380CC4-5D6E-409C-BE32-E72D297353CC}">
              <c16:uniqueId val="{00000001-DD05-4DB2-8628-45D1AA68E060}"/>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'DHS05'!$C$126:$G$126</c:f>
              <c:numCache>
                <c:formatCode>###0.0</c:formatCode>
                <c:ptCount val="5"/>
                <c:pt idx="0">
                  <c:v>13.41177060474846</c:v>
                </c:pt>
                <c:pt idx="1">
                  <c:v>11.365405834009747</c:v>
                </c:pt>
                <c:pt idx="2">
                  <c:v>8.8629993445586202</c:v>
                </c:pt>
                <c:pt idx="3">
                  <c:v>3.4265855628305166</c:v>
                </c:pt>
                <c:pt idx="4">
                  <c:v>0.53309906510681726</c:v>
                </c:pt>
              </c:numCache>
            </c:numRef>
          </c:val>
          <c:extLst>
            <c:ext xmlns:c16="http://schemas.microsoft.com/office/drawing/2014/chart" uri="{C3380CC4-5D6E-409C-BE32-E72D297353CC}">
              <c16:uniqueId val="{00000002-DD05-4DB2-8628-45D1AA68E060}"/>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'DHS05'!$C$127:$G$127</c:f>
              <c:numCache>
                <c:formatCode>###0.0</c:formatCode>
                <c:ptCount val="5"/>
                <c:pt idx="0">
                  <c:v>0.2796515442631789</c:v>
                </c:pt>
                <c:pt idx="1">
                  <c:v>0</c:v>
                </c:pt>
                <c:pt idx="2">
                  <c:v>0</c:v>
                </c:pt>
                <c:pt idx="3">
                  <c:v>0</c:v>
                </c:pt>
                <c:pt idx="4">
                  <c:v>0</c:v>
                </c:pt>
              </c:numCache>
            </c:numRef>
          </c:val>
          <c:extLst>
            <c:ext xmlns:c16="http://schemas.microsoft.com/office/drawing/2014/chart" uri="{C3380CC4-5D6E-409C-BE32-E72D297353CC}">
              <c16:uniqueId val="{00000003-DD05-4DB2-8628-45D1AA68E060}"/>
            </c:ext>
          </c:extLst>
        </c:ser>
        <c:dLbls>
          <c:showLegendKey val="0"/>
          <c:showVal val="0"/>
          <c:showCatName val="0"/>
          <c:showSerName val="0"/>
          <c:showPercent val="0"/>
          <c:showBubbleSize val="0"/>
        </c:dLbls>
        <c:gapWidth val="50"/>
        <c:overlap val="100"/>
        <c:axId val="162852224"/>
        <c:axId val="162870400"/>
      </c:barChart>
      <c:catAx>
        <c:axId val="162852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870400"/>
        <c:crosses val="autoZero"/>
        <c:auto val="1"/>
        <c:lblAlgn val="ctr"/>
        <c:lblOffset val="100"/>
        <c:tickLblSkip val="1"/>
        <c:tickMarkSkip val="1"/>
        <c:noMultiLvlLbl val="0"/>
      </c:catAx>
      <c:valAx>
        <c:axId val="162870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852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'DHS05'!$M$124:$Q$124</c:f>
              <c:numCache>
                <c:formatCode>###0.0</c:formatCode>
                <c:ptCount val="5"/>
                <c:pt idx="0">
                  <c:v>73.816746690260103</c:v>
                </c:pt>
                <c:pt idx="1">
                  <c:v>80.926630135285947</c:v>
                </c:pt>
                <c:pt idx="2">
                  <c:v>77.736893548300529</c:v>
                </c:pt>
                <c:pt idx="3">
                  <c:v>75.87741597549774</c:v>
                </c:pt>
                <c:pt idx="4">
                  <c:v>87.037988324101022</c:v>
                </c:pt>
              </c:numCache>
            </c:numRef>
          </c:val>
          <c:extLst>
            <c:ext xmlns:c16="http://schemas.microsoft.com/office/drawing/2014/chart" uri="{C3380CC4-5D6E-409C-BE32-E72D297353CC}">
              <c16:uniqueId val="{00000000-B8E6-4AFD-B1EA-9BC3C4708F6E}"/>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'DHS05'!$M$125:$Q$125</c:f>
              <c:numCache>
                <c:formatCode>###0.0</c:formatCode>
                <c:ptCount val="5"/>
                <c:pt idx="0">
                  <c:v>5.3355225182298422</c:v>
                </c:pt>
                <c:pt idx="1">
                  <c:v>3.5395467830250151</c:v>
                </c:pt>
                <c:pt idx="2">
                  <c:v>1.669972154700009</c:v>
                </c:pt>
                <c:pt idx="3">
                  <c:v>2.4868031566959652</c:v>
                </c:pt>
                <c:pt idx="4">
                  <c:v>0.12935450164507978</c:v>
                </c:pt>
              </c:numCache>
            </c:numRef>
          </c:val>
          <c:extLst>
            <c:ext xmlns:c16="http://schemas.microsoft.com/office/drawing/2014/chart" uri="{C3380CC4-5D6E-409C-BE32-E72D297353CC}">
              <c16:uniqueId val="{00000001-B8E6-4AFD-B1EA-9BC3C4708F6E}"/>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'DHS05'!$M$126:$Q$126</c:f>
              <c:numCache>
                <c:formatCode>###0.0</c:formatCode>
                <c:ptCount val="5"/>
                <c:pt idx="0">
                  <c:v>20.847730791510052</c:v>
                </c:pt>
                <c:pt idx="1">
                  <c:v>15.533823081689038</c:v>
                </c:pt>
                <c:pt idx="2">
                  <c:v>20.593134296999462</c:v>
                </c:pt>
                <c:pt idx="3">
                  <c:v>21.635780867806293</c:v>
                </c:pt>
                <c:pt idx="4">
                  <c:v>12.832657174253898</c:v>
                </c:pt>
              </c:numCache>
            </c:numRef>
          </c:val>
          <c:extLst>
            <c:ext xmlns:c16="http://schemas.microsoft.com/office/drawing/2014/chart" uri="{C3380CC4-5D6E-409C-BE32-E72D297353CC}">
              <c16:uniqueId val="{00000002-B8E6-4AFD-B1EA-9BC3C4708F6E}"/>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B8E6-4AFD-B1EA-9BC3C4708F6E}"/>
            </c:ext>
          </c:extLst>
        </c:ser>
        <c:dLbls>
          <c:showLegendKey val="0"/>
          <c:showVal val="0"/>
          <c:showCatName val="0"/>
          <c:showSerName val="0"/>
          <c:showPercent val="0"/>
          <c:showBubbleSize val="0"/>
        </c:dLbls>
        <c:gapWidth val="50"/>
        <c:overlap val="100"/>
        <c:axId val="162705792"/>
        <c:axId val="162707328"/>
      </c:barChart>
      <c:catAx>
        <c:axId val="162705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707328"/>
        <c:crosses val="autoZero"/>
        <c:auto val="1"/>
        <c:lblAlgn val="ctr"/>
        <c:lblOffset val="100"/>
        <c:tickLblSkip val="1"/>
        <c:tickMarkSkip val="1"/>
        <c:noMultiLvlLbl val="0"/>
      </c:catAx>
      <c:valAx>
        <c:axId val="162707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2705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'DHS10'!$M$18:$Q$18</c:f>
              <c:numCache>
                <c:formatCode>###0.0</c:formatCode>
                <c:ptCount val="5"/>
                <c:pt idx="0">
                  <c:v>96.16692074217579</c:v>
                </c:pt>
                <c:pt idx="1">
                  <c:v>99.213791496334835</c:v>
                </c:pt>
                <c:pt idx="2">
                  <c:v>98.928385808818177</c:v>
                </c:pt>
                <c:pt idx="3">
                  <c:v>98.978425432427272</c:v>
                </c:pt>
                <c:pt idx="4">
                  <c:v>99.761776060049542</c:v>
                </c:pt>
              </c:numCache>
            </c:numRef>
          </c:val>
          <c:extLst>
            <c:ext xmlns:c16="http://schemas.microsoft.com/office/drawing/2014/chart" uri="{C3380CC4-5D6E-409C-BE32-E72D297353CC}">
              <c16:uniqueId val="{00000000-7430-446C-AFFA-9DE1F69CED8E}"/>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'DHS10'!$M$19:$Q$19</c:f>
              <c:numCache>
                <c:formatCode>###0.0</c:formatCode>
                <c:ptCount val="5"/>
                <c:pt idx="0">
                  <c:v>0.21927654000595603</c:v>
                </c:pt>
                <c:pt idx="1">
                  <c:v>0.12503936293320547</c:v>
                </c:pt>
                <c:pt idx="2">
                  <c:v>0</c:v>
                </c:pt>
                <c:pt idx="3">
                  <c:v>0.53873263227610269</c:v>
                </c:pt>
                <c:pt idx="4">
                  <c:v>0.23822393995045549</c:v>
                </c:pt>
              </c:numCache>
            </c:numRef>
          </c:val>
          <c:extLst>
            <c:ext xmlns:c16="http://schemas.microsoft.com/office/drawing/2014/chart" uri="{C3380CC4-5D6E-409C-BE32-E72D297353CC}">
              <c16:uniqueId val="{00000001-7430-446C-AFFA-9DE1F69CED8E}"/>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'DHS10'!$M$20:$Q$20</c:f>
              <c:numCache>
                <c:formatCode>###0.0</c:formatCode>
                <c:ptCount val="5"/>
                <c:pt idx="0">
                  <c:v>3.6138027178182535</c:v>
                </c:pt>
                <c:pt idx="1">
                  <c:v>0.66116914073195943</c:v>
                </c:pt>
                <c:pt idx="2">
                  <c:v>1.0716141911818227</c:v>
                </c:pt>
                <c:pt idx="3">
                  <c:v>0.482841935296625</c:v>
                </c:pt>
                <c:pt idx="4">
                  <c:v>2.9420910152566648E-15</c:v>
                </c:pt>
              </c:numCache>
            </c:numRef>
          </c:val>
          <c:extLst>
            <c:ext xmlns:c16="http://schemas.microsoft.com/office/drawing/2014/chart" uri="{C3380CC4-5D6E-409C-BE32-E72D297353CC}">
              <c16:uniqueId val="{00000002-7430-446C-AFFA-9DE1F69CED8E}"/>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7430-446C-AFFA-9DE1F69CED8E}"/>
            </c:ext>
          </c:extLst>
        </c:ser>
        <c:dLbls>
          <c:showLegendKey val="0"/>
          <c:showVal val="0"/>
          <c:showCatName val="0"/>
          <c:showSerName val="0"/>
          <c:showPercent val="0"/>
          <c:showBubbleSize val="0"/>
        </c:dLbls>
        <c:gapWidth val="50"/>
        <c:overlap val="100"/>
        <c:axId val="159468928"/>
        <c:axId val="159478912"/>
      </c:barChart>
      <c:catAx>
        <c:axId val="159468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9478912"/>
        <c:crosses val="autoZero"/>
        <c:auto val="1"/>
        <c:lblAlgn val="ctr"/>
        <c:lblOffset val="100"/>
        <c:tickLblSkip val="1"/>
        <c:tickMarkSkip val="1"/>
        <c:noMultiLvlLbl val="0"/>
      </c:catAx>
      <c:valAx>
        <c:axId val="1594789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9468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'DHS10'!$R$15:$AB$15</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'DHS10'!$R$18:$AB$18</c:f>
              <c:numCache>
                <c:formatCode>###0.0</c:formatCode>
                <c:ptCount val="11"/>
                <c:pt idx="0">
                  <c:v>99.428050485501529</c:v>
                </c:pt>
                <c:pt idx="1">
                  <c:v>99.072366699471914</c:v>
                </c:pt>
                <c:pt idx="2">
                  <c:v>99.87410251472221</c:v>
                </c:pt>
                <c:pt idx="3">
                  <c:v>99.32637945760321</c:v>
                </c:pt>
                <c:pt idx="4">
                  <c:v>99.954048254430916</c:v>
                </c:pt>
                <c:pt idx="5">
                  <c:v>99.465819689598362</c:v>
                </c:pt>
                <c:pt idx="6">
                  <c:v>98.982036569787383</c:v>
                </c:pt>
                <c:pt idx="7">
                  <c:v>96.676080091326554</c:v>
                </c:pt>
                <c:pt idx="8">
                  <c:v>96.960283562539388</c:v>
                </c:pt>
                <c:pt idx="9">
                  <c:v>98.323035391488332</c:v>
                </c:pt>
                <c:pt idx="10">
                  <c:v>100</c:v>
                </c:pt>
              </c:numCache>
            </c:numRef>
          </c:val>
          <c:extLst>
            <c:ext xmlns:c16="http://schemas.microsoft.com/office/drawing/2014/chart" uri="{C3380CC4-5D6E-409C-BE32-E72D297353CC}">
              <c16:uniqueId val="{00000000-79A4-46D6-8ACD-C345CAC6795A}"/>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'DHS10'!$R$15:$AB$15</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'DHS10'!$R$19:$AB$19</c:f>
              <c:numCache>
                <c:formatCode>###0.0</c:formatCode>
                <c:ptCount val="11"/>
                <c:pt idx="0">
                  <c:v>0</c:v>
                </c:pt>
                <c:pt idx="1">
                  <c:v>0</c:v>
                </c:pt>
                <c:pt idx="2">
                  <c:v>0</c:v>
                </c:pt>
                <c:pt idx="3">
                  <c:v>0.59839887461999897</c:v>
                </c:pt>
                <c:pt idx="4">
                  <c:v>0</c:v>
                </c:pt>
                <c:pt idx="5">
                  <c:v>0</c:v>
                </c:pt>
                <c:pt idx="6">
                  <c:v>0.20729308454793249</c:v>
                </c:pt>
                <c:pt idx="7">
                  <c:v>0</c:v>
                </c:pt>
                <c:pt idx="8">
                  <c:v>0.4857367409982094</c:v>
                </c:pt>
                <c:pt idx="9">
                  <c:v>1.1348802515240362</c:v>
                </c:pt>
                <c:pt idx="10">
                  <c:v>0</c:v>
                </c:pt>
              </c:numCache>
            </c:numRef>
          </c:val>
          <c:extLst>
            <c:ext xmlns:c16="http://schemas.microsoft.com/office/drawing/2014/chart" uri="{C3380CC4-5D6E-409C-BE32-E72D297353CC}">
              <c16:uniqueId val="{00000001-79A4-46D6-8ACD-C345CAC6795A}"/>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'DHS10'!$R$15:$AB$15</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'DHS10'!$R$20:$AB$20</c:f>
              <c:numCache>
                <c:formatCode>###0.0</c:formatCode>
                <c:ptCount val="11"/>
                <c:pt idx="0">
                  <c:v>0.57194951449847053</c:v>
                </c:pt>
                <c:pt idx="1">
                  <c:v>0.92763330052808612</c:v>
                </c:pt>
                <c:pt idx="2">
                  <c:v>-4.4108341729931499E-4</c:v>
                </c:pt>
                <c:pt idx="3">
                  <c:v>7.522166777679129E-2</c:v>
                </c:pt>
                <c:pt idx="4">
                  <c:v>4.5951745569084324E-2</c:v>
                </c:pt>
                <c:pt idx="5">
                  <c:v>0.53418031040163783</c:v>
                </c:pt>
                <c:pt idx="6">
                  <c:v>0.81067034566468499</c:v>
                </c:pt>
                <c:pt idx="7">
                  <c:v>3.3239199086734459</c:v>
                </c:pt>
                <c:pt idx="8">
                  <c:v>2.5539796964624024</c:v>
                </c:pt>
                <c:pt idx="9">
                  <c:v>0.54208435698763147</c:v>
                </c:pt>
                <c:pt idx="10">
                  <c:v>0</c:v>
                </c:pt>
              </c:numCache>
            </c:numRef>
          </c:val>
          <c:extLst>
            <c:ext xmlns:c16="http://schemas.microsoft.com/office/drawing/2014/chart" uri="{C3380CC4-5D6E-409C-BE32-E72D297353CC}">
              <c16:uniqueId val="{00000002-79A4-46D6-8ACD-C345CAC6795A}"/>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'DHS10'!$R$15:$AB$15</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'DHS10'!$R$21:$AB$21</c:f>
              <c:numCache>
                <c:formatCode>###0.0</c:formatCode>
                <c:ptCount val="11"/>
                <c:pt idx="0">
                  <c:v>0</c:v>
                </c:pt>
                <c:pt idx="1">
                  <c:v>0</c:v>
                </c:pt>
                <c:pt idx="2">
                  <c:v>0.12633856869508897</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3-79A4-46D6-8ACD-C345CAC6795A}"/>
            </c:ext>
          </c:extLst>
        </c:ser>
        <c:dLbls>
          <c:showLegendKey val="0"/>
          <c:showVal val="0"/>
          <c:showCatName val="0"/>
          <c:showSerName val="0"/>
          <c:showPercent val="0"/>
          <c:showBubbleSize val="0"/>
        </c:dLbls>
        <c:gapWidth val="50"/>
        <c:overlap val="100"/>
        <c:axId val="159532160"/>
        <c:axId val="159533696"/>
      </c:barChart>
      <c:catAx>
        <c:axId val="159532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9533696"/>
        <c:crosses val="autoZero"/>
        <c:auto val="1"/>
        <c:lblAlgn val="ctr"/>
        <c:lblOffset val="100"/>
        <c:tickLblSkip val="1"/>
        <c:tickMarkSkip val="1"/>
        <c:noMultiLvlLbl val="0"/>
      </c:catAx>
      <c:valAx>
        <c:axId val="159533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9532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'DHS10'!$C$18:$G$18</c:f>
              <c:numCache>
                <c:formatCode>###0.0</c:formatCode>
                <c:ptCount val="5"/>
                <c:pt idx="0">
                  <c:v>98.084482694763011</c:v>
                </c:pt>
                <c:pt idx="1">
                  <c:v>99.132646549136354</c:v>
                </c:pt>
                <c:pt idx="2">
                  <c:v>99.82269534902872</c:v>
                </c:pt>
                <c:pt idx="3">
                  <c:v>99.908179732836459</c:v>
                </c:pt>
                <c:pt idx="4">
                  <c:v>100</c:v>
                </c:pt>
              </c:numCache>
            </c:numRef>
          </c:val>
          <c:extLst>
            <c:ext xmlns:c16="http://schemas.microsoft.com/office/drawing/2014/chart" uri="{C3380CC4-5D6E-409C-BE32-E72D297353CC}">
              <c16:uniqueId val="{00000000-902A-4B01-B5B0-F0C7C81BD700}"/>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'DHS10'!$C$19:$G$19</c:f>
              <c:numCache>
                <c:formatCode>###0.0</c:formatCode>
                <c:ptCount val="5"/>
                <c:pt idx="0">
                  <c:v>0.15713521772146868</c:v>
                </c:pt>
                <c:pt idx="1">
                  <c:v>0.34782224605265988</c:v>
                </c:pt>
                <c:pt idx="2">
                  <c:v>0</c:v>
                </c:pt>
                <c:pt idx="3">
                  <c:v>3.6228185760281188E-2</c:v>
                </c:pt>
                <c:pt idx="4">
                  <c:v>0</c:v>
                </c:pt>
              </c:numCache>
            </c:numRef>
          </c:val>
          <c:extLst>
            <c:ext xmlns:c16="http://schemas.microsoft.com/office/drawing/2014/chart" uri="{C3380CC4-5D6E-409C-BE32-E72D297353CC}">
              <c16:uniqueId val="{00000001-902A-4B01-B5B0-F0C7C81BD700}"/>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'DHS10'!$C$20:$G$20</c:f>
              <c:numCache>
                <c:formatCode>###0.0</c:formatCode>
                <c:ptCount val="5"/>
                <c:pt idx="0">
                  <c:v>1.7583820875155203</c:v>
                </c:pt>
                <c:pt idx="1">
                  <c:v>0.51953120481098658</c:v>
                </c:pt>
                <c:pt idx="2">
                  <c:v>0.1773046509712799</c:v>
                </c:pt>
                <c:pt idx="3">
                  <c:v>-5.0371767243054255E-5</c:v>
                </c:pt>
                <c:pt idx="4">
                  <c:v>0</c:v>
                </c:pt>
              </c:numCache>
            </c:numRef>
          </c:val>
          <c:extLst>
            <c:ext xmlns:c16="http://schemas.microsoft.com/office/drawing/2014/chart" uri="{C3380CC4-5D6E-409C-BE32-E72D297353CC}">
              <c16:uniqueId val="{00000002-902A-4B01-B5B0-F0C7C81BD700}"/>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'DHS10'!$C$21:$G$21</c:f>
              <c:numCache>
                <c:formatCode>###0.0</c:formatCode>
                <c:ptCount val="5"/>
                <c:pt idx="0">
                  <c:v>0</c:v>
                </c:pt>
                <c:pt idx="1">
                  <c:v>0</c:v>
                </c:pt>
                <c:pt idx="2">
                  <c:v>0</c:v>
                </c:pt>
                <c:pt idx="3">
                  <c:v>5.5642453170503169E-2</c:v>
                </c:pt>
                <c:pt idx="4">
                  <c:v>0</c:v>
                </c:pt>
              </c:numCache>
            </c:numRef>
          </c:val>
          <c:extLst>
            <c:ext xmlns:c16="http://schemas.microsoft.com/office/drawing/2014/chart" uri="{C3380CC4-5D6E-409C-BE32-E72D297353CC}">
              <c16:uniqueId val="{00000003-902A-4B01-B5B0-F0C7C81BD700}"/>
            </c:ext>
          </c:extLst>
        </c:ser>
        <c:dLbls>
          <c:showLegendKey val="0"/>
          <c:showVal val="0"/>
          <c:showCatName val="0"/>
          <c:showSerName val="0"/>
          <c:showPercent val="0"/>
          <c:showBubbleSize val="0"/>
        </c:dLbls>
        <c:gapWidth val="50"/>
        <c:overlap val="100"/>
        <c:axId val="159579136"/>
        <c:axId val="159605504"/>
      </c:barChart>
      <c:catAx>
        <c:axId val="159579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9605504"/>
        <c:crosses val="autoZero"/>
        <c:auto val="1"/>
        <c:lblAlgn val="ctr"/>
        <c:lblOffset val="100"/>
        <c:tickLblSkip val="1"/>
        <c:tickMarkSkip val="1"/>
        <c:noMultiLvlLbl val="0"/>
      </c:catAx>
      <c:valAx>
        <c:axId val="159605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9579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'DHS10'!$R$121:$AB$121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'DHS10'!$R$124:$AB$124</c:f>
              <c:numCache>
                <c:formatCode>###0.0</c:formatCode>
                <c:ptCount val="11"/>
                <c:pt idx="0">
                  <c:v>97.658570398264274</c:v>
                </c:pt>
                <c:pt idx="1">
                  <c:v>51.655098489297316</c:v>
                </c:pt>
                <c:pt idx="2">
                  <c:v>84.916670296470699</c:v>
                </c:pt>
                <c:pt idx="3">
                  <c:v>99.131416124212848</c:v>
                </c:pt>
                <c:pt idx="4">
                  <c:v>95.65900155148492</c:v>
                </c:pt>
                <c:pt idx="5">
                  <c:v>98.28368000820079</c:v>
                </c:pt>
                <c:pt idx="6">
                  <c:v>85.16213684875629</c:v>
                </c:pt>
                <c:pt idx="7">
                  <c:v>98.821721641113612</c:v>
                </c:pt>
                <c:pt idx="8">
                  <c:v>99.500789534512677</c:v>
                </c:pt>
                <c:pt idx="9">
                  <c:v>99.63997178682861</c:v>
                </c:pt>
                <c:pt idx="10">
                  <c:v>98.39664394892894</c:v>
                </c:pt>
              </c:numCache>
            </c:numRef>
          </c:val>
          <c:extLst>
            <c:ext xmlns:c16="http://schemas.microsoft.com/office/drawing/2014/chart" uri="{C3380CC4-5D6E-409C-BE32-E72D297353CC}">
              <c16:uniqueId val="{00000000-9B3D-42CC-AB12-27384AE8D6C6}"/>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'DHS10'!$R$121:$AB$121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'DHS10'!$R$125:$AB$125</c:f>
              <c:numCache>
                <c:formatCode>###0.0</c:formatCode>
                <c:ptCount val="11"/>
                <c:pt idx="0">
                  <c:v>0.2619977374706266</c:v>
                </c:pt>
                <c:pt idx="1">
                  <c:v>5.6277832384433415</c:v>
                </c:pt>
                <c:pt idx="2">
                  <c:v>0.22678110511986665</c:v>
                </c:pt>
                <c:pt idx="3">
                  <c:v>0.14936131314024301</c:v>
                </c:pt>
                <c:pt idx="4">
                  <c:v>0.24223849799663072</c:v>
                </c:pt>
                <c:pt idx="5">
                  <c:v>0</c:v>
                </c:pt>
                <c:pt idx="6">
                  <c:v>0.8424927555410836</c:v>
                </c:pt>
                <c:pt idx="7">
                  <c:v>1.1782783588863313</c:v>
                </c:pt>
                <c:pt idx="8">
                  <c:v>6.0512508618201746E-2</c:v>
                </c:pt>
                <c:pt idx="9">
                  <c:v>5.0597039130554862E-2</c:v>
                </c:pt>
                <c:pt idx="10">
                  <c:v>1.3342701142584199</c:v>
                </c:pt>
              </c:numCache>
            </c:numRef>
          </c:val>
          <c:extLst>
            <c:ext xmlns:c16="http://schemas.microsoft.com/office/drawing/2014/chart" uri="{C3380CC4-5D6E-409C-BE32-E72D297353CC}">
              <c16:uniqueId val="{00000001-9B3D-42CC-AB12-27384AE8D6C6}"/>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'DHS10'!$R$121:$AB$121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'DHS10'!$R$126:$AB$126</c:f>
              <c:numCache>
                <c:formatCode>###0.0</c:formatCode>
                <c:ptCount val="11"/>
                <c:pt idx="0">
                  <c:v>2.0794318642650991</c:v>
                </c:pt>
                <c:pt idx="1">
                  <c:v>42.717118272259341</c:v>
                </c:pt>
                <c:pt idx="2">
                  <c:v>14.856548598409434</c:v>
                </c:pt>
                <c:pt idx="3">
                  <c:v>0.7192225626469092</c:v>
                </c:pt>
                <c:pt idx="4">
                  <c:v>4.0987599505184491</c:v>
                </c:pt>
                <c:pt idx="5">
                  <c:v>1.7163199917992102</c:v>
                </c:pt>
                <c:pt idx="6">
                  <c:v>13.669570470983027</c:v>
                </c:pt>
                <c:pt idx="7">
                  <c:v>5.6621374255882984E-14</c:v>
                </c:pt>
                <c:pt idx="8">
                  <c:v>0.43869795686912133</c:v>
                </c:pt>
                <c:pt idx="9">
                  <c:v>0.30943117404083481</c:v>
                </c:pt>
                <c:pt idx="10">
                  <c:v>0.26908593681264015</c:v>
                </c:pt>
              </c:numCache>
            </c:numRef>
          </c:val>
          <c:extLst>
            <c:ext xmlns:c16="http://schemas.microsoft.com/office/drawing/2014/chart" uri="{C3380CC4-5D6E-409C-BE32-E72D297353CC}">
              <c16:uniqueId val="{00000002-9B3D-42CC-AB12-27384AE8D6C6}"/>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'DHS10'!$R$121:$AB$121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'DHS10'!$R$127:$AB$127</c:f>
              <c:numCache>
                <c:formatCode>###0.0</c:formatCode>
                <c:ptCount val="11"/>
                <c:pt idx="0">
                  <c:v>0</c:v>
                </c:pt>
                <c:pt idx="1">
                  <c:v>0</c:v>
                </c:pt>
                <c:pt idx="2">
                  <c:v>0</c:v>
                </c:pt>
                <c:pt idx="3">
                  <c:v>0</c:v>
                </c:pt>
                <c:pt idx="4">
                  <c:v>0</c:v>
                </c:pt>
                <c:pt idx="5">
                  <c:v>0</c:v>
                </c:pt>
                <c:pt idx="6">
                  <c:v>0.32579992471959945</c:v>
                </c:pt>
                <c:pt idx="7">
                  <c:v>0</c:v>
                </c:pt>
                <c:pt idx="8">
                  <c:v>0</c:v>
                </c:pt>
                <c:pt idx="9">
                  <c:v>0</c:v>
                </c:pt>
                <c:pt idx="10">
                  <c:v>0</c:v>
                </c:pt>
              </c:numCache>
            </c:numRef>
          </c:val>
          <c:extLst>
            <c:ext xmlns:c16="http://schemas.microsoft.com/office/drawing/2014/chart" uri="{C3380CC4-5D6E-409C-BE32-E72D297353CC}">
              <c16:uniqueId val="{00000003-9B3D-42CC-AB12-27384AE8D6C6}"/>
            </c:ext>
          </c:extLst>
        </c:ser>
        <c:dLbls>
          <c:showLegendKey val="0"/>
          <c:showVal val="0"/>
          <c:showCatName val="0"/>
          <c:showSerName val="0"/>
          <c:showPercent val="0"/>
          <c:showBubbleSize val="0"/>
        </c:dLbls>
        <c:gapWidth val="50"/>
        <c:overlap val="100"/>
        <c:axId val="159725824"/>
        <c:axId val="159731712"/>
      </c:barChart>
      <c:catAx>
        <c:axId val="159725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9731712"/>
        <c:crosses val="autoZero"/>
        <c:auto val="1"/>
        <c:lblAlgn val="ctr"/>
        <c:lblOffset val="100"/>
        <c:tickLblSkip val="1"/>
        <c:tickMarkSkip val="1"/>
        <c:noMultiLvlLbl val="0"/>
      </c:catAx>
      <c:valAx>
        <c:axId val="1597317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9725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'DHS10'!$M$222:$Q$222</c:f>
              <c:numCache>
                <c:formatCode>###0.0</c:formatCode>
                <c:ptCount val="5"/>
                <c:pt idx="0">
                  <c:v>53.492542236245747</c:v>
                </c:pt>
                <c:pt idx="1">
                  <c:v>70.655121798848924</c:v>
                </c:pt>
                <c:pt idx="2">
                  <c:v>78.154899293412456</c:v>
                </c:pt>
                <c:pt idx="3">
                  <c:v>85.059579653389534</c:v>
                </c:pt>
                <c:pt idx="4">
                  <c:v>88.696680034665007</c:v>
                </c:pt>
              </c:numCache>
            </c:numRef>
          </c:val>
          <c:extLst>
            <c:ext xmlns:c16="http://schemas.microsoft.com/office/drawing/2014/chart" uri="{C3380CC4-5D6E-409C-BE32-E72D297353CC}">
              <c16:uniqueId val="{00000000-F207-4A08-9445-B4F7F1C5E9CF}"/>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'DHS10'!$M$223:$Q$223</c:f>
              <c:numCache>
                <c:formatCode>###0.0</c:formatCode>
                <c:ptCount val="5"/>
                <c:pt idx="0">
                  <c:v>9.0371478139121049</c:v>
                </c:pt>
                <c:pt idx="1">
                  <c:v>4.1540451932296492</c:v>
                </c:pt>
                <c:pt idx="2">
                  <c:v>4.7836363942867459</c:v>
                </c:pt>
                <c:pt idx="3">
                  <c:v>4.1373500881084793</c:v>
                </c:pt>
                <c:pt idx="4">
                  <c:v>1.9454647350457304</c:v>
                </c:pt>
              </c:numCache>
            </c:numRef>
          </c:val>
          <c:extLst>
            <c:ext xmlns:c16="http://schemas.microsoft.com/office/drawing/2014/chart" uri="{C3380CC4-5D6E-409C-BE32-E72D297353CC}">
              <c16:uniqueId val="{00000001-F207-4A08-9445-B4F7F1C5E9CF}"/>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'DHS10'!$M$224:$Q$224</c:f>
              <c:numCache>
                <c:formatCode>###0.0</c:formatCode>
                <c:ptCount val="5"/>
                <c:pt idx="0">
                  <c:v>37.470309949842203</c:v>
                </c:pt>
                <c:pt idx="1">
                  <c:v>25.190833007921377</c:v>
                </c:pt>
                <c:pt idx="2">
                  <c:v>17.061464312300728</c:v>
                </c:pt>
                <c:pt idx="3">
                  <c:v>10.80307025850197</c:v>
                </c:pt>
                <c:pt idx="4">
                  <c:v>9.3578552302892302</c:v>
                </c:pt>
              </c:numCache>
            </c:numRef>
          </c:val>
          <c:extLst>
            <c:ext xmlns:c16="http://schemas.microsoft.com/office/drawing/2014/chart" uri="{C3380CC4-5D6E-409C-BE32-E72D297353CC}">
              <c16:uniqueId val="{00000002-F207-4A08-9445-B4F7F1C5E9CF}"/>
            </c:ext>
          </c:extLst>
        </c:ser>
        <c:dLbls>
          <c:showLegendKey val="0"/>
          <c:showVal val="0"/>
          <c:showCatName val="0"/>
          <c:showSerName val="0"/>
          <c:showPercent val="0"/>
          <c:showBubbleSize val="0"/>
        </c:dLbls>
        <c:gapWidth val="50"/>
        <c:overlap val="100"/>
        <c:axId val="159838592"/>
        <c:axId val="159840128"/>
      </c:barChart>
      <c:catAx>
        <c:axId val="159838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9840128"/>
        <c:crosses val="autoZero"/>
        <c:auto val="1"/>
        <c:lblAlgn val="ctr"/>
        <c:lblOffset val="100"/>
        <c:tickLblSkip val="1"/>
        <c:tickMarkSkip val="1"/>
        <c:noMultiLvlLbl val="0"/>
      </c:catAx>
      <c:valAx>
        <c:axId val="159840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98385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'DHS10'!$R$221:$AB$221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'DHS10'!$R$222:$AB$222</c:f>
              <c:numCache>
                <c:formatCode>###0.0</c:formatCode>
                <c:ptCount val="11"/>
                <c:pt idx="0">
                  <c:v>61.572202784258259</c:v>
                </c:pt>
                <c:pt idx="1">
                  <c:v>83.459456878401667</c:v>
                </c:pt>
                <c:pt idx="2">
                  <c:v>74.919189482527685</c:v>
                </c:pt>
                <c:pt idx="3">
                  <c:v>98.388951682038623</c:v>
                </c:pt>
                <c:pt idx="4">
                  <c:v>90.60192869116257</c:v>
                </c:pt>
                <c:pt idx="5">
                  <c:v>86.082679887962271</c:v>
                </c:pt>
                <c:pt idx="6">
                  <c:v>77.936101159257859</c:v>
                </c:pt>
                <c:pt idx="7">
                  <c:v>96.059041237638382</c:v>
                </c:pt>
                <c:pt idx="8">
                  <c:v>79.821845090234405</c:v>
                </c:pt>
                <c:pt idx="9">
                  <c:v>66.51697143681551</c:v>
                </c:pt>
                <c:pt idx="10">
                  <c:v>92.935409477609696</c:v>
                </c:pt>
              </c:numCache>
            </c:numRef>
          </c:val>
          <c:extLst>
            <c:ext xmlns:c16="http://schemas.microsoft.com/office/drawing/2014/chart" uri="{C3380CC4-5D6E-409C-BE32-E72D297353CC}">
              <c16:uniqueId val="{00000000-64CC-46B2-9E4A-0666EF8AE8F1}"/>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'DHS10'!$R$221:$AB$221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'DHS10'!$R$223:$AB$223</c:f>
              <c:numCache>
                <c:formatCode>###0.0</c:formatCode>
                <c:ptCount val="11"/>
                <c:pt idx="0">
                  <c:v>1.4613231237458768</c:v>
                </c:pt>
                <c:pt idx="1">
                  <c:v>5.2481664023981178</c:v>
                </c:pt>
                <c:pt idx="2">
                  <c:v>3.57419692860607</c:v>
                </c:pt>
                <c:pt idx="3">
                  <c:v>9.5974914566705524E-2</c:v>
                </c:pt>
                <c:pt idx="4">
                  <c:v>5.1288196604664806</c:v>
                </c:pt>
                <c:pt idx="5">
                  <c:v>0.30077322705581888</c:v>
                </c:pt>
                <c:pt idx="6">
                  <c:v>3.192462574097374</c:v>
                </c:pt>
                <c:pt idx="7">
                  <c:v>3.9409587623615878</c:v>
                </c:pt>
                <c:pt idx="8">
                  <c:v>3.3997498749270876</c:v>
                </c:pt>
                <c:pt idx="9">
                  <c:v>16.869887643963622</c:v>
                </c:pt>
                <c:pt idx="10">
                  <c:v>4.3533412938291205</c:v>
                </c:pt>
              </c:numCache>
            </c:numRef>
          </c:val>
          <c:extLst>
            <c:ext xmlns:c16="http://schemas.microsoft.com/office/drawing/2014/chart" uri="{C3380CC4-5D6E-409C-BE32-E72D297353CC}">
              <c16:uniqueId val="{00000001-64CC-46B2-9E4A-0666EF8AE8F1}"/>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'DHS10'!$R$221:$AB$221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'DHS10'!$R$224:$AB$224</c:f>
              <c:numCache>
                <c:formatCode>###0.0</c:formatCode>
                <c:ptCount val="11"/>
                <c:pt idx="0">
                  <c:v>36.966474091995885</c:v>
                </c:pt>
                <c:pt idx="1">
                  <c:v>11.292376719200286</c:v>
                </c:pt>
                <c:pt idx="2">
                  <c:v>21.506613588866191</c:v>
                </c:pt>
                <c:pt idx="3">
                  <c:v>1.515073403394666</c:v>
                </c:pt>
                <c:pt idx="4">
                  <c:v>4.2692516483709326</c:v>
                </c:pt>
                <c:pt idx="5">
                  <c:v>13.616546884981842</c:v>
                </c:pt>
                <c:pt idx="6">
                  <c:v>18.871436266644622</c:v>
                </c:pt>
                <c:pt idx="7">
                  <c:v>0</c:v>
                </c:pt>
                <c:pt idx="8">
                  <c:v>16.778405034838411</c:v>
                </c:pt>
                <c:pt idx="9">
                  <c:v>16.613140919220871</c:v>
                </c:pt>
                <c:pt idx="10">
                  <c:v>2.71124922856115</c:v>
                </c:pt>
              </c:numCache>
            </c:numRef>
          </c:val>
          <c:extLst>
            <c:ext xmlns:c16="http://schemas.microsoft.com/office/drawing/2014/chart" uri="{C3380CC4-5D6E-409C-BE32-E72D297353CC}">
              <c16:uniqueId val="{00000002-64CC-46B2-9E4A-0666EF8AE8F1}"/>
            </c:ext>
          </c:extLst>
        </c:ser>
        <c:dLbls>
          <c:showLegendKey val="0"/>
          <c:showVal val="0"/>
          <c:showCatName val="0"/>
          <c:showSerName val="0"/>
          <c:showPercent val="0"/>
          <c:showBubbleSize val="0"/>
        </c:dLbls>
        <c:gapWidth val="50"/>
        <c:overlap val="100"/>
        <c:axId val="160707328"/>
        <c:axId val="160708864"/>
      </c:barChart>
      <c:catAx>
        <c:axId val="160707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0708864"/>
        <c:crosses val="autoZero"/>
        <c:auto val="1"/>
        <c:lblAlgn val="ctr"/>
        <c:lblOffset val="100"/>
        <c:tickLblSkip val="1"/>
        <c:tickMarkSkip val="1"/>
        <c:noMultiLvlLbl val="0"/>
      </c:catAx>
      <c:valAx>
        <c:axId val="1607088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0707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'DHS10'!$C$222:$G$222</c:f>
              <c:numCache>
                <c:formatCode>###0.0</c:formatCode>
                <c:ptCount val="5"/>
                <c:pt idx="0">
                  <c:v>64.474429722167841</c:v>
                </c:pt>
                <c:pt idx="1">
                  <c:v>84.310077717887339</c:v>
                </c:pt>
                <c:pt idx="2">
                  <c:v>92.468377695917681</c:v>
                </c:pt>
                <c:pt idx="3">
                  <c:v>96.192417943769897</c:v>
                </c:pt>
                <c:pt idx="4">
                  <c:v>94.952573168417075</c:v>
                </c:pt>
              </c:numCache>
            </c:numRef>
          </c:val>
          <c:extLst>
            <c:ext xmlns:c16="http://schemas.microsoft.com/office/drawing/2014/chart" uri="{C3380CC4-5D6E-409C-BE32-E72D297353CC}">
              <c16:uniqueId val="{00000000-4B0B-4715-92C5-972DBECDF6B5}"/>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'DHS10'!$C$223:$G$223</c:f>
              <c:numCache>
                <c:formatCode>###0.0</c:formatCode>
                <c:ptCount val="5"/>
                <c:pt idx="0">
                  <c:v>7.1982067263996097</c:v>
                </c:pt>
                <c:pt idx="1">
                  <c:v>3.6036730569332516</c:v>
                </c:pt>
                <c:pt idx="2">
                  <c:v>3.3880992571059836</c:v>
                </c:pt>
                <c:pt idx="3">
                  <c:v>1.8500919854013587</c:v>
                </c:pt>
                <c:pt idx="4">
                  <c:v>2.9093372938192394</c:v>
                </c:pt>
              </c:numCache>
            </c:numRef>
          </c:val>
          <c:extLst>
            <c:ext xmlns:c16="http://schemas.microsoft.com/office/drawing/2014/chart" uri="{C3380CC4-5D6E-409C-BE32-E72D297353CC}">
              <c16:uniqueId val="{00000001-4B0B-4715-92C5-972DBECDF6B5}"/>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'DHS10'!$C$224:$G$224</c:f>
              <c:numCache>
                <c:formatCode>###0.0</c:formatCode>
                <c:ptCount val="5"/>
                <c:pt idx="0">
                  <c:v>28.327363551432711</c:v>
                </c:pt>
                <c:pt idx="1">
                  <c:v>12.086249225179611</c:v>
                </c:pt>
                <c:pt idx="2">
                  <c:v>4.1435230469761146</c:v>
                </c:pt>
                <c:pt idx="3">
                  <c:v>1.9574900708286949</c:v>
                </c:pt>
                <c:pt idx="4">
                  <c:v>2.1380895377636775</c:v>
                </c:pt>
              </c:numCache>
            </c:numRef>
          </c:val>
          <c:extLst>
            <c:ext xmlns:c16="http://schemas.microsoft.com/office/drawing/2014/chart" uri="{C3380CC4-5D6E-409C-BE32-E72D297353CC}">
              <c16:uniqueId val="{00000002-4B0B-4715-92C5-972DBECDF6B5}"/>
            </c:ext>
          </c:extLst>
        </c:ser>
        <c:dLbls>
          <c:showLegendKey val="0"/>
          <c:showVal val="0"/>
          <c:showCatName val="0"/>
          <c:showSerName val="0"/>
          <c:showPercent val="0"/>
          <c:showBubbleSize val="0"/>
        </c:dLbls>
        <c:gapWidth val="50"/>
        <c:overlap val="100"/>
        <c:axId val="160740480"/>
        <c:axId val="160742016"/>
      </c:barChart>
      <c:catAx>
        <c:axId val="160740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0742016"/>
        <c:crosses val="autoZero"/>
        <c:auto val="1"/>
        <c:lblAlgn val="ctr"/>
        <c:lblOffset val="100"/>
        <c:tickLblSkip val="1"/>
        <c:tickMarkSkip val="1"/>
        <c:noMultiLvlLbl val="0"/>
      </c:catAx>
      <c:valAx>
        <c:axId val="160742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0740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'DHS10'!$H$18:$L$18</c:f>
              <c:numCache>
                <c:formatCode>###0.0</c:formatCode>
                <c:ptCount val="5"/>
                <c:pt idx="0">
                  <c:v>99.736025079798111</c:v>
                </c:pt>
                <c:pt idx="1">
                  <c:v>99.699696201593071</c:v>
                </c:pt>
                <c:pt idx="2">
                  <c:v>99.91055820888802</c:v>
                </c:pt>
                <c:pt idx="3">
                  <c:v>100</c:v>
                </c:pt>
                <c:pt idx="4">
                  <c:v>100</c:v>
                </c:pt>
              </c:numCache>
            </c:numRef>
          </c:val>
          <c:extLst>
            <c:ext xmlns:c16="http://schemas.microsoft.com/office/drawing/2014/chart" uri="{C3380CC4-5D6E-409C-BE32-E72D297353CC}">
              <c16:uniqueId val="{00000000-858F-411C-B861-2D32A534411B}"/>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'DHS10'!$H$19:$L$19</c:f>
              <c:numCache>
                <c:formatCode>###0.0</c:formatCode>
                <c:ptCount val="5"/>
                <c:pt idx="0">
                  <c:v>0.12593068857968742</c:v>
                </c:pt>
                <c:pt idx="1">
                  <c:v>5.843262910249819E-2</c:v>
                </c:pt>
                <c:pt idx="2">
                  <c:v>0</c:v>
                </c:pt>
                <c:pt idx="3">
                  <c:v>0</c:v>
                </c:pt>
                <c:pt idx="4">
                  <c:v>0</c:v>
                </c:pt>
              </c:numCache>
            </c:numRef>
          </c:val>
          <c:extLst>
            <c:ext xmlns:c16="http://schemas.microsoft.com/office/drawing/2014/chart" uri="{C3380CC4-5D6E-409C-BE32-E72D297353CC}">
              <c16:uniqueId val="{00000001-858F-411C-B861-2D32A534411B}"/>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'DHS10'!$H$20:$L$20</c:f>
              <c:numCache>
                <c:formatCode>###0.0</c:formatCode>
                <c:ptCount val="5"/>
                <c:pt idx="0">
                  <c:v>0.13804423162220164</c:v>
                </c:pt>
                <c:pt idx="1">
                  <c:v>0.24187116930443125</c:v>
                </c:pt>
                <c:pt idx="2">
                  <c:v>-7.1147659344322767E-5</c:v>
                </c:pt>
                <c:pt idx="3">
                  <c:v>0</c:v>
                </c:pt>
                <c:pt idx="4">
                  <c:v>0</c:v>
                </c:pt>
              </c:numCache>
            </c:numRef>
          </c:val>
          <c:extLst>
            <c:ext xmlns:c16="http://schemas.microsoft.com/office/drawing/2014/chart" uri="{C3380CC4-5D6E-409C-BE32-E72D297353CC}">
              <c16:uniqueId val="{00000002-858F-411C-B861-2D32A534411B}"/>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'DHS10'!$H$21:$L$21</c:f>
              <c:numCache>
                <c:formatCode>###0.0</c:formatCode>
                <c:ptCount val="5"/>
                <c:pt idx="0">
                  <c:v>0</c:v>
                </c:pt>
                <c:pt idx="1">
                  <c:v>0</c:v>
                </c:pt>
                <c:pt idx="2">
                  <c:v>8.9512938771324574E-2</c:v>
                </c:pt>
                <c:pt idx="3">
                  <c:v>0</c:v>
                </c:pt>
                <c:pt idx="4">
                  <c:v>0</c:v>
                </c:pt>
              </c:numCache>
            </c:numRef>
          </c:val>
          <c:extLst>
            <c:ext xmlns:c16="http://schemas.microsoft.com/office/drawing/2014/chart" uri="{C3380CC4-5D6E-409C-BE32-E72D297353CC}">
              <c16:uniqueId val="{00000003-858F-411C-B861-2D32A534411B}"/>
            </c:ext>
          </c:extLst>
        </c:ser>
        <c:dLbls>
          <c:showLegendKey val="0"/>
          <c:showVal val="0"/>
          <c:showCatName val="0"/>
          <c:showSerName val="0"/>
          <c:showPercent val="0"/>
          <c:showBubbleSize val="0"/>
        </c:dLbls>
        <c:gapWidth val="50"/>
        <c:overlap val="100"/>
        <c:axId val="160881280"/>
        <c:axId val="161223040"/>
      </c:barChart>
      <c:catAx>
        <c:axId val="160881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1223040"/>
        <c:crosses val="autoZero"/>
        <c:auto val="1"/>
        <c:lblAlgn val="ctr"/>
        <c:lblOffset val="100"/>
        <c:tickLblSkip val="1"/>
        <c:tickMarkSkip val="1"/>
        <c:noMultiLvlLbl val="0"/>
      </c:catAx>
      <c:valAx>
        <c:axId val="161223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08812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'DHS10'!$H$124:$L$124</c:f>
              <c:numCache>
                <c:formatCode>###0.0</c:formatCode>
                <c:ptCount val="5"/>
                <c:pt idx="0">
                  <c:v>95.086285736418745</c:v>
                </c:pt>
                <c:pt idx="1">
                  <c:v>99.157385774249093</c:v>
                </c:pt>
                <c:pt idx="2">
                  <c:v>99.351111969070203</c:v>
                </c:pt>
                <c:pt idx="3">
                  <c:v>98.656129982063788</c:v>
                </c:pt>
                <c:pt idx="4">
                  <c:v>98.807645896690303</c:v>
                </c:pt>
              </c:numCache>
            </c:numRef>
          </c:val>
          <c:extLst>
            <c:ext xmlns:c16="http://schemas.microsoft.com/office/drawing/2014/chart" uri="{C3380CC4-5D6E-409C-BE32-E72D297353CC}">
              <c16:uniqueId val="{00000000-97C2-47C7-AF32-19B06C1EF133}"/>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'DHS10'!$H$125:$L$125</c:f>
              <c:numCache>
                <c:formatCode>###0.0</c:formatCode>
                <c:ptCount val="5"/>
                <c:pt idx="0">
                  <c:v>1.6943656608015021</c:v>
                </c:pt>
                <c:pt idx="1">
                  <c:v>0.36095134143600249</c:v>
                </c:pt>
                <c:pt idx="2">
                  <c:v>0.61201467401372212</c:v>
                </c:pt>
                <c:pt idx="3">
                  <c:v>1.3438700179361935</c:v>
                </c:pt>
                <c:pt idx="4">
                  <c:v>1.1923541033097023</c:v>
                </c:pt>
              </c:numCache>
            </c:numRef>
          </c:val>
          <c:extLst>
            <c:ext xmlns:c16="http://schemas.microsoft.com/office/drawing/2014/chart" uri="{C3380CC4-5D6E-409C-BE32-E72D297353CC}">
              <c16:uniqueId val="{00000001-97C2-47C7-AF32-19B06C1EF133}"/>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'DHS10'!$H$126:$L$126</c:f>
              <c:numCache>
                <c:formatCode>###0.0</c:formatCode>
                <c:ptCount val="5"/>
                <c:pt idx="0">
                  <c:v>3.0668163090871419</c:v>
                </c:pt>
                <c:pt idx="1">
                  <c:v>0.48166288431490456</c:v>
                </c:pt>
                <c:pt idx="2">
                  <c:v>3.687335691607474E-2</c:v>
                </c:pt>
                <c:pt idx="3">
                  <c:v>1.7985612998927536E-14</c:v>
                </c:pt>
                <c:pt idx="4">
                  <c:v>-5.5511151231257827E-15</c:v>
                </c:pt>
              </c:numCache>
            </c:numRef>
          </c:val>
          <c:extLst>
            <c:ext xmlns:c16="http://schemas.microsoft.com/office/drawing/2014/chart" uri="{C3380CC4-5D6E-409C-BE32-E72D297353CC}">
              <c16:uniqueId val="{00000002-97C2-47C7-AF32-19B06C1EF133}"/>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'DHS10'!$H$127:$L$127</c:f>
              <c:numCache>
                <c:formatCode>###0.0</c:formatCode>
                <c:ptCount val="5"/>
                <c:pt idx="0">
                  <c:v>0.15253229369261123</c:v>
                </c:pt>
                <c:pt idx="1">
                  <c:v>0</c:v>
                </c:pt>
                <c:pt idx="2">
                  <c:v>0</c:v>
                </c:pt>
                <c:pt idx="3">
                  <c:v>0</c:v>
                </c:pt>
                <c:pt idx="4">
                  <c:v>0</c:v>
                </c:pt>
              </c:numCache>
            </c:numRef>
          </c:val>
          <c:extLst>
            <c:ext xmlns:c16="http://schemas.microsoft.com/office/drawing/2014/chart" uri="{C3380CC4-5D6E-409C-BE32-E72D297353CC}">
              <c16:uniqueId val="{00000003-97C2-47C7-AF32-19B06C1EF133}"/>
            </c:ext>
          </c:extLst>
        </c:ser>
        <c:dLbls>
          <c:showLegendKey val="0"/>
          <c:showVal val="0"/>
          <c:showCatName val="0"/>
          <c:showSerName val="0"/>
          <c:showPercent val="0"/>
          <c:showBubbleSize val="0"/>
        </c:dLbls>
        <c:gapWidth val="50"/>
        <c:overlap val="100"/>
        <c:axId val="161296768"/>
        <c:axId val="161298304"/>
      </c:barChart>
      <c:catAx>
        <c:axId val="161296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1298304"/>
        <c:crosses val="autoZero"/>
        <c:auto val="1"/>
        <c:lblAlgn val="ctr"/>
        <c:lblOffset val="100"/>
        <c:tickLblSkip val="1"/>
        <c:tickMarkSkip val="1"/>
        <c:noMultiLvlLbl val="0"/>
      </c:catAx>
      <c:valAx>
        <c:axId val="161298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1296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'DHS10'!$H$222:$L$222</c:f>
              <c:numCache>
                <c:formatCode>###0.0</c:formatCode>
                <c:ptCount val="5"/>
                <c:pt idx="0">
                  <c:v>86.616761905305736</c:v>
                </c:pt>
                <c:pt idx="1">
                  <c:v>93.854071230536192</c:v>
                </c:pt>
                <c:pt idx="2">
                  <c:v>96.277744809178614</c:v>
                </c:pt>
                <c:pt idx="3">
                  <c:v>94.359147590922959</c:v>
                </c:pt>
                <c:pt idx="4">
                  <c:v>95.88962585012554</c:v>
                </c:pt>
              </c:numCache>
            </c:numRef>
          </c:val>
          <c:extLst>
            <c:ext xmlns:c16="http://schemas.microsoft.com/office/drawing/2014/chart" uri="{C3380CC4-5D6E-409C-BE32-E72D297353CC}">
              <c16:uniqueId val="{00000000-A17F-4C53-B921-4D36A720FAFE}"/>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'DHS10'!$H$223:$L$223</c:f>
              <c:numCache>
                <c:formatCode>###0.0</c:formatCode>
                <c:ptCount val="5"/>
                <c:pt idx="0">
                  <c:v>5.2801908490153506</c:v>
                </c:pt>
                <c:pt idx="1">
                  <c:v>3.1297984397633023</c:v>
                </c:pt>
                <c:pt idx="2">
                  <c:v>2.2549296013099065</c:v>
                </c:pt>
                <c:pt idx="3">
                  <c:v>3.1612954735030638</c:v>
                </c:pt>
                <c:pt idx="4">
                  <c:v>2.0243983103199925</c:v>
                </c:pt>
              </c:numCache>
            </c:numRef>
          </c:val>
          <c:extLst>
            <c:ext xmlns:c16="http://schemas.microsoft.com/office/drawing/2014/chart" uri="{C3380CC4-5D6E-409C-BE32-E72D297353CC}">
              <c16:uniqueId val="{00000001-A17F-4C53-B921-4D36A720FAFE}"/>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'DHS10'!$H$224:$L$224</c:f>
              <c:numCache>
                <c:formatCode>###0.0</c:formatCode>
                <c:ptCount val="5"/>
                <c:pt idx="0">
                  <c:v>8.1030472456789049</c:v>
                </c:pt>
                <c:pt idx="1">
                  <c:v>3.016130329700621</c:v>
                </c:pt>
                <c:pt idx="2">
                  <c:v>1.4673255895115245</c:v>
                </c:pt>
                <c:pt idx="3">
                  <c:v>2.4795569355739864</c:v>
                </c:pt>
                <c:pt idx="4">
                  <c:v>2.085975839554473</c:v>
                </c:pt>
              </c:numCache>
            </c:numRef>
          </c:val>
          <c:extLst>
            <c:ext xmlns:c16="http://schemas.microsoft.com/office/drawing/2014/chart" uri="{C3380CC4-5D6E-409C-BE32-E72D297353CC}">
              <c16:uniqueId val="{00000002-A17F-4C53-B921-4D36A720FAFE}"/>
            </c:ext>
          </c:extLst>
        </c:ser>
        <c:dLbls>
          <c:showLegendKey val="0"/>
          <c:showVal val="0"/>
          <c:showCatName val="0"/>
          <c:showSerName val="0"/>
          <c:showPercent val="0"/>
          <c:showBubbleSize val="0"/>
        </c:dLbls>
        <c:gapWidth val="50"/>
        <c:overlap val="100"/>
        <c:axId val="161334016"/>
        <c:axId val="161335552"/>
      </c:barChart>
      <c:catAx>
        <c:axId val="161334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1335552"/>
        <c:crosses val="autoZero"/>
        <c:auto val="1"/>
        <c:lblAlgn val="ctr"/>
        <c:lblOffset val="100"/>
        <c:tickLblSkip val="1"/>
        <c:tickMarkSkip val="1"/>
        <c:noMultiLvlLbl val="0"/>
      </c:catAx>
      <c:valAx>
        <c:axId val="161335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1334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'DHS10'!$C$124:$G$124</c:f>
              <c:numCache>
                <c:formatCode>###0.0</c:formatCode>
                <c:ptCount val="5"/>
                <c:pt idx="0">
                  <c:v>80.179405999008239</c:v>
                </c:pt>
                <c:pt idx="1">
                  <c:v>85.493898832997843</c:v>
                </c:pt>
                <c:pt idx="2">
                  <c:v>95.737152736360301</c:v>
                </c:pt>
                <c:pt idx="3">
                  <c:v>98.910531371267041</c:v>
                </c:pt>
                <c:pt idx="4">
                  <c:v>98.954417743355791</c:v>
                </c:pt>
              </c:numCache>
            </c:numRef>
          </c:val>
          <c:extLst>
            <c:ext xmlns:c16="http://schemas.microsoft.com/office/drawing/2014/chart" uri="{C3380CC4-5D6E-409C-BE32-E72D297353CC}">
              <c16:uniqueId val="{00000000-9CB5-49E5-A4F0-A3ECAA23DE75}"/>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'DHS10'!$C$125:$G$125</c:f>
              <c:numCache>
                <c:formatCode>###0.0</c:formatCode>
                <c:ptCount val="5"/>
                <c:pt idx="0">
                  <c:v>3.6340894516732636</c:v>
                </c:pt>
                <c:pt idx="1">
                  <c:v>0.65321322835684714</c:v>
                </c:pt>
                <c:pt idx="2">
                  <c:v>0.54088296613573739</c:v>
                </c:pt>
                <c:pt idx="3">
                  <c:v>0.90386177727285866</c:v>
                </c:pt>
                <c:pt idx="4">
                  <c:v>1.0455822566441058</c:v>
                </c:pt>
              </c:numCache>
            </c:numRef>
          </c:val>
          <c:extLst>
            <c:ext xmlns:c16="http://schemas.microsoft.com/office/drawing/2014/chart" uri="{C3380CC4-5D6E-409C-BE32-E72D297353CC}">
              <c16:uniqueId val="{00000001-9CB5-49E5-A4F0-A3ECAA23DE75}"/>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'DHS10'!$C$126:$G$126</c:f>
              <c:numCache>
                <c:formatCode>###0.0</c:formatCode>
                <c:ptCount val="5"/>
                <c:pt idx="0">
                  <c:v>16.04174783257168</c:v>
                </c:pt>
                <c:pt idx="1">
                  <c:v>13.85288793864531</c:v>
                </c:pt>
                <c:pt idx="2">
                  <c:v>3.7219642975039617</c:v>
                </c:pt>
                <c:pt idx="3">
                  <c:v>0.18560685146010047</c:v>
                </c:pt>
                <c:pt idx="4">
                  <c:v>1.0369483049998962E-13</c:v>
                </c:pt>
              </c:numCache>
            </c:numRef>
          </c:val>
          <c:extLst>
            <c:ext xmlns:c16="http://schemas.microsoft.com/office/drawing/2014/chart" uri="{C3380CC4-5D6E-409C-BE32-E72D297353CC}">
              <c16:uniqueId val="{00000002-9CB5-49E5-A4F0-A3ECAA23DE75}"/>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'DHS10'!$C$127:$G$127</c:f>
              <c:numCache>
                <c:formatCode>###0.0</c:formatCode>
                <c:ptCount val="5"/>
                <c:pt idx="0">
                  <c:v>0.14475671674681981</c:v>
                </c:pt>
                <c:pt idx="1">
                  <c:v>0</c:v>
                </c:pt>
                <c:pt idx="2">
                  <c:v>0</c:v>
                </c:pt>
                <c:pt idx="3">
                  <c:v>0</c:v>
                </c:pt>
                <c:pt idx="4">
                  <c:v>0</c:v>
                </c:pt>
              </c:numCache>
            </c:numRef>
          </c:val>
          <c:extLst>
            <c:ext xmlns:c16="http://schemas.microsoft.com/office/drawing/2014/chart" uri="{C3380CC4-5D6E-409C-BE32-E72D297353CC}">
              <c16:uniqueId val="{00000003-9CB5-49E5-A4F0-A3ECAA23DE75}"/>
            </c:ext>
          </c:extLst>
        </c:ser>
        <c:dLbls>
          <c:showLegendKey val="0"/>
          <c:showVal val="0"/>
          <c:showCatName val="0"/>
          <c:showSerName val="0"/>
          <c:showPercent val="0"/>
          <c:showBubbleSize val="0"/>
        </c:dLbls>
        <c:gapWidth val="50"/>
        <c:overlap val="100"/>
        <c:axId val="159789056"/>
        <c:axId val="159790592"/>
      </c:barChart>
      <c:catAx>
        <c:axId val="1597890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9790592"/>
        <c:crosses val="autoZero"/>
        <c:auto val="1"/>
        <c:lblAlgn val="ctr"/>
        <c:lblOffset val="100"/>
        <c:tickLblSkip val="1"/>
        <c:tickMarkSkip val="1"/>
        <c:noMultiLvlLbl val="0"/>
      </c:catAx>
      <c:valAx>
        <c:axId val="159790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97890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'DHS10'!$M$124:$Q$124</c:f>
              <c:numCache>
                <c:formatCode>###0.0</c:formatCode>
                <c:ptCount val="5"/>
                <c:pt idx="0">
                  <c:v>72.635293319604301</c:v>
                </c:pt>
                <c:pt idx="1">
                  <c:v>81.583634585748726</c:v>
                </c:pt>
                <c:pt idx="2">
                  <c:v>82.81572236153697</c:v>
                </c:pt>
                <c:pt idx="3">
                  <c:v>81.600497800611421</c:v>
                </c:pt>
                <c:pt idx="4">
                  <c:v>87.506887782120543</c:v>
                </c:pt>
              </c:numCache>
            </c:numRef>
          </c:val>
          <c:extLst>
            <c:ext xmlns:c16="http://schemas.microsoft.com/office/drawing/2014/chart" uri="{C3380CC4-5D6E-409C-BE32-E72D297353CC}">
              <c16:uniqueId val="{00000000-C0AD-421C-BFA6-8DFE7789A8A2}"/>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'DHS10'!$M$125:$Q$125</c:f>
              <c:numCache>
                <c:formatCode>###0.0</c:formatCode>
                <c:ptCount val="5"/>
                <c:pt idx="0">
                  <c:v>4.9844075516609356</c:v>
                </c:pt>
                <c:pt idx="1">
                  <c:v>2.8279580263891084</c:v>
                </c:pt>
                <c:pt idx="2">
                  <c:v>0.76725650797460088</c:v>
                </c:pt>
                <c:pt idx="3">
                  <c:v>0.43004126828078326</c:v>
                </c:pt>
                <c:pt idx="4">
                  <c:v>0.1755508535342343</c:v>
                </c:pt>
              </c:numCache>
            </c:numRef>
          </c:val>
          <c:extLst>
            <c:ext xmlns:c16="http://schemas.microsoft.com/office/drawing/2014/chart" uri="{C3380CC4-5D6E-409C-BE32-E72D297353CC}">
              <c16:uniqueId val="{00000001-C0AD-421C-BFA6-8DFE7789A8A2}"/>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'DHS10'!$M$126:$Q$126</c:f>
              <c:numCache>
                <c:formatCode>###0.0</c:formatCode>
                <c:ptCount val="5"/>
                <c:pt idx="0">
                  <c:v>22.247805453174507</c:v>
                </c:pt>
                <c:pt idx="1">
                  <c:v>15.588407387862166</c:v>
                </c:pt>
                <c:pt idx="2">
                  <c:v>16.417021130488429</c:v>
                </c:pt>
                <c:pt idx="3">
                  <c:v>17.969460931107797</c:v>
                </c:pt>
                <c:pt idx="4">
                  <c:v>12.317561364345222</c:v>
                </c:pt>
              </c:numCache>
            </c:numRef>
          </c:val>
          <c:extLst>
            <c:ext xmlns:c16="http://schemas.microsoft.com/office/drawing/2014/chart" uri="{C3380CC4-5D6E-409C-BE32-E72D297353CC}">
              <c16:uniqueId val="{00000002-C0AD-421C-BFA6-8DFE7789A8A2}"/>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'DHS10'!$M$127:$Q$127</c:f>
              <c:numCache>
                <c:formatCode>###0.0</c:formatCode>
                <c:ptCount val="5"/>
                <c:pt idx="0">
                  <c:v>0.13249367556025574</c:v>
                </c:pt>
                <c:pt idx="1">
                  <c:v>0</c:v>
                </c:pt>
                <c:pt idx="2">
                  <c:v>0</c:v>
                </c:pt>
                <c:pt idx="3">
                  <c:v>0</c:v>
                </c:pt>
                <c:pt idx="4">
                  <c:v>0</c:v>
                </c:pt>
              </c:numCache>
            </c:numRef>
          </c:val>
          <c:extLst>
            <c:ext xmlns:c16="http://schemas.microsoft.com/office/drawing/2014/chart" uri="{C3380CC4-5D6E-409C-BE32-E72D297353CC}">
              <c16:uniqueId val="{00000003-C0AD-421C-BFA6-8DFE7789A8A2}"/>
            </c:ext>
          </c:extLst>
        </c:ser>
        <c:dLbls>
          <c:showLegendKey val="0"/>
          <c:showVal val="0"/>
          <c:showCatName val="0"/>
          <c:showSerName val="0"/>
          <c:showPercent val="0"/>
          <c:showBubbleSize val="0"/>
        </c:dLbls>
        <c:gapWidth val="50"/>
        <c:overlap val="100"/>
        <c:axId val="159650560"/>
        <c:axId val="159652096"/>
      </c:barChart>
      <c:catAx>
        <c:axId val="159650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9652096"/>
        <c:crosses val="autoZero"/>
        <c:auto val="1"/>
        <c:lblAlgn val="ctr"/>
        <c:lblOffset val="100"/>
        <c:tickLblSkip val="1"/>
        <c:tickMarkSkip val="1"/>
        <c:noMultiLvlLbl val="0"/>
      </c:catAx>
      <c:valAx>
        <c:axId val="159652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9650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'DHS16'!$M$18:$Q$18</c:f>
              <c:numCache>
                <c:formatCode>###0.0</c:formatCode>
                <c:ptCount val="5"/>
                <c:pt idx="0">
                  <c:v>98.874341643499193</c:v>
                </c:pt>
                <c:pt idx="1">
                  <c:v>99.576331153285224</c:v>
                </c:pt>
                <c:pt idx="2">
                  <c:v>99.557507800624663</c:v>
                </c:pt>
                <c:pt idx="3">
                  <c:v>99.875305727343715</c:v>
                </c:pt>
                <c:pt idx="4">
                  <c:v>99.065383189312726</c:v>
                </c:pt>
              </c:numCache>
            </c:numRef>
          </c:val>
          <c:extLst>
            <c:ext xmlns:c16="http://schemas.microsoft.com/office/drawing/2014/chart" uri="{C3380CC4-5D6E-409C-BE32-E72D297353CC}">
              <c16:uniqueId val="{00000000-5421-4EF2-B861-027A94969EE3}"/>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'DHS16'!$M$19:$Q$19</c:f>
              <c:numCache>
                <c:formatCode>###0.0</c:formatCode>
                <c:ptCount val="5"/>
                <c:pt idx="0">
                  <c:v>0.53578873585971754</c:v>
                </c:pt>
                <c:pt idx="1">
                  <c:v>0.20416964593636919</c:v>
                </c:pt>
                <c:pt idx="2">
                  <c:v>0</c:v>
                </c:pt>
                <c:pt idx="3">
                  <c:v>0</c:v>
                </c:pt>
                <c:pt idx="4">
                  <c:v>0.93461681068727642</c:v>
                </c:pt>
              </c:numCache>
            </c:numRef>
          </c:val>
          <c:extLst>
            <c:ext xmlns:c16="http://schemas.microsoft.com/office/drawing/2014/chart" uri="{C3380CC4-5D6E-409C-BE32-E72D297353CC}">
              <c16:uniqueId val="{00000001-5421-4EF2-B861-027A94969EE3}"/>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'DHS16'!$M$20:$Q$20</c:f>
              <c:numCache>
                <c:formatCode>###0.0</c:formatCode>
                <c:ptCount val="5"/>
                <c:pt idx="0">
                  <c:v>0.58986962064108961</c:v>
                </c:pt>
                <c:pt idx="1">
                  <c:v>0.21949920077840659</c:v>
                </c:pt>
                <c:pt idx="2">
                  <c:v>0.44249219937533724</c:v>
                </c:pt>
                <c:pt idx="3">
                  <c:v>0.12469427265628497</c:v>
                </c:pt>
                <c:pt idx="4">
                  <c:v>-2.55351295663786E-15</c:v>
                </c:pt>
              </c:numCache>
            </c:numRef>
          </c:val>
          <c:extLst>
            <c:ext xmlns:c16="http://schemas.microsoft.com/office/drawing/2014/chart" uri="{C3380CC4-5D6E-409C-BE32-E72D297353CC}">
              <c16:uniqueId val="{00000002-5421-4EF2-B861-027A94969EE3}"/>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5421-4EF2-B861-027A94969EE3}"/>
            </c:ext>
          </c:extLst>
        </c:ser>
        <c:dLbls>
          <c:showLegendKey val="0"/>
          <c:showVal val="0"/>
          <c:showCatName val="0"/>
          <c:showSerName val="0"/>
          <c:showPercent val="0"/>
          <c:showBubbleSize val="0"/>
        </c:dLbls>
        <c:gapWidth val="50"/>
        <c:overlap val="100"/>
        <c:axId val="150880256"/>
        <c:axId val="150881792"/>
      </c:barChart>
      <c:catAx>
        <c:axId val="150880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0881792"/>
        <c:crosses val="autoZero"/>
        <c:auto val="1"/>
        <c:lblAlgn val="ctr"/>
        <c:lblOffset val="100"/>
        <c:tickLblSkip val="1"/>
        <c:tickMarkSkip val="1"/>
        <c:noMultiLvlLbl val="0"/>
      </c:catAx>
      <c:valAx>
        <c:axId val="150881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0880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'DHS16'!$R$15:$AB$15</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'DHS16'!$R$18:$AB$18</c:f>
              <c:numCache>
                <c:formatCode>###0.0</c:formatCode>
                <c:ptCount val="11"/>
                <c:pt idx="0">
                  <c:v>100</c:v>
                </c:pt>
                <c:pt idx="1">
                  <c:v>100</c:v>
                </c:pt>
                <c:pt idx="2">
                  <c:v>99.405002465729751</c:v>
                </c:pt>
                <c:pt idx="3">
                  <c:v>100</c:v>
                </c:pt>
                <c:pt idx="4">
                  <c:v>99.657714582977803</c:v>
                </c:pt>
                <c:pt idx="5">
                  <c:v>99.435204460889011</c:v>
                </c:pt>
                <c:pt idx="6">
                  <c:v>99.096601241379545</c:v>
                </c:pt>
                <c:pt idx="7">
                  <c:v>100</c:v>
                </c:pt>
                <c:pt idx="8">
                  <c:v>98.958249628784557</c:v>
                </c:pt>
                <c:pt idx="9">
                  <c:v>100</c:v>
                </c:pt>
                <c:pt idx="10">
                  <c:v>100</c:v>
                </c:pt>
              </c:numCache>
            </c:numRef>
          </c:val>
          <c:extLst>
            <c:ext xmlns:c16="http://schemas.microsoft.com/office/drawing/2014/chart" uri="{C3380CC4-5D6E-409C-BE32-E72D297353CC}">
              <c16:uniqueId val="{00000000-EB04-4832-A57A-21FEC0686BDC}"/>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'DHS16'!$R$15:$AB$15</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'DHS16'!$R$19:$AB$19</c:f>
              <c:numCache>
                <c:formatCode>###0.0</c:formatCode>
                <c:ptCount val="11"/>
                <c:pt idx="0">
                  <c:v>0</c:v>
                </c:pt>
                <c:pt idx="1">
                  <c:v>0</c:v>
                </c:pt>
                <c:pt idx="2">
                  <c:v>0</c:v>
                </c:pt>
                <c:pt idx="3">
                  <c:v>0</c:v>
                </c:pt>
                <c:pt idx="4">
                  <c:v>0.26653025477242626</c:v>
                </c:pt>
                <c:pt idx="5">
                  <c:v>0.22280131567195005</c:v>
                </c:pt>
                <c:pt idx="6">
                  <c:v>0.90339875862043817</c:v>
                </c:pt>
                <c:pt idx="7">
                  <c:v>0</c:v>
                </c:pt>
                <c:pt idx="8">
                  <c:v>0.37324898703982934</c:v>
                </c:pt>
                <c:pt idx="9">
                  <c:v>0</c:v>
                </c:pt>
                <c:pt idx="10">
                  <c:v>0</c:v>
                </c:pt>
              </c:numCache>
            </c:numRef>
          </c:val>
          <c:extLst>
            <c:ext xmlns:c16="http://schemas.microsoft.com/office/drawing/2014/chart" uri="{C3380CC4-5D6E-409C-BE32-E72D297353CC}">
              <c16:uniqueId val="{00000001-EB04-4832-A57A-21FEC0686BDC}"/>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'DHS16'!$R$15:$AB$15</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'DHS16'!$R$20:$AB$20</c:f>
              <c:numCache>
                <c:formatCode>###0.0</c:formatCode>
                <c:ptCount val="11"/>
                <c:pt idx="0">
                  <c:v>0</c:v>
                </c:pt>
                <c:pt idx="1">
                  <c:v>0</c:v>
                </c:pt>
                <c:pt idx="2">
                  <c:v>0.59499753427024871</c:v>
                </c:pt>
                <c:pt idx="3">
                  <c:v>0</c:v>
                </c:pt>
                <c:pt idx="4">
                  <c:v>7.5755162249770469E-2</c:v>
                </c:pt>
                <c:pt idx="5">
                  <c:v>0.34199422343903885</c:v>
                </c:pt>
                <c:pt idx="6">
                  <c:v>1.6431300764452317E-14</c:v>
                </c:pt>
                <c:pt idx="7">
                  <c:v>0</c:v>
                </c:pt>
                <c:pt idx="8">
                  <c:v>0.66850138417561344</c:v>
                </c:pt>
                <c:pt idx="9">
                  <c:v>0</c:v>
                </c:pt>
                <c:pt idx="10">
                  <c:v>0</c:v>
                </c:pt>
              </c:numCache>
            </c:numRef>
          </c:val>
          <c:extLst>
            <c:ext xmlns:c16="http://schemas.microsoft.com/office/drawing/2014/chart" uri="{C3380CC4-5D6E-409C-BE32-E72D297353CC}">
              <c16:uniqueId val="{00000002-EB04-4832-A57A-21FEC0686BDC}"/>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'DHS16'!$R$15:$AB$15</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'DHS16'!$R$21:$AB$21</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3-EB04-4832-A57A-21FEC0686BDC}"/>
            </c:ext>
          </c:extLst>
        </c:ser>
        <c:dLbls>
          <c:showLegendKey val="0"/>
          <c:showVal val="0"/>
          <c:showCatName val="0"/>
          <c:showSerName val="0"/>
          <c:showPercent val="0"/>
          <c:showBubbleSize val="0"/>
        </c:dLbls>
        <c:gapWidth val="50"/>
        <c:overlap val="100"/>
        <c:axId val="150902272"/>
        <c:axId val="150903808"/>
      </c:barChart>
      <c:catAx>
        <c:axId val="150902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0903808"/>
        <c:crosses val="autoZero"/>
        <c:auto val="1"/>
        <c:lblAlgn val="ctr"/>
        <c:lblOffset val="100"/>
        <c:tickLblSkip val="1"/>
        <c:tickMarkSkip val="1"/>
        <c:noMultiLvlLbl val="0"/>
      </c:catAx>
      <c:valAx>
        <c:axId val="150903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0902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'DHS16'!$C$18:$G$18</c:f>
              <c:numCache>
                <c:formatCode>###0.0</c:formatCode>
                <c:ptCount val="5"/>
                <c:pt idx="0">
                  <c:v>99.498987171119083</c:v>
                </c:pt>
                <c:pt idx="1">
                  <c:v>99.657220875522412</c:v>
                </c:pt>
                <c:pt idx="2">
                  <c:v>99.948875715956632</c:v>
                </c:pt>
                <c:pt idx="3">
                  <c:v>99.89052319779222</c:v>
                </c:pt>
                <c:pt idx="4">
                  <c:v>99.712224371949233</c:v>
                </c:pt>
              </c:numCache>
            </c:numRef>
          </c:val>
          <c:extLst>
            <c:ext xmlns:c16="http://schemas.microsoft.com/office/drawing/2014/chart" uri="{C3380CC4-5D6E-409C-BE32-E72D297353CC}">
              <c16:uniqueId val="{00000000-9C6D-4921-97AE-3DC4219F7487}"/>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'DHS16'!$C$19:$G$19</c:f>
              <c:numCache>
                <c:formatCode>###0.0</c:formatCode>
                <c:ptCount val="5"/>
                <c:pt idx="0">
                  <c:v>0.21846601167943425</c:v>
                </c:pt>
                <c:pt idx="1">
                  <c:v>9.748902006291317E-2</c:v>
                </c:pt>
                <c:pt idx="2">
                  <c:v>0</c:v>
                </c:pt>
                <c:pt idx="3">
                  <c:v>0.10947680220776247</c:v>
                </c:pt>
                <c:pt idx="4">
                  <c:v>0.27368088921949485</c:v>
                </c:pt>
              </c:numCache>
            </c:numRef>
          </c:val>
          <c:extLst>
            <c:ext xmlns:c16="http://schemas.microsoft.com/office/drawing/2014/chart" uri="{C3380CC4-5D6E-409C-BE32-E72D297353CC}">
              <c16:uniqueId val="{00000001-9C6D-4921-97AE-3DC4219F7487}"/>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'DHS16'!$C$20:$G$20</c:f>
              <c:numCache>
                <c:formatCode>###0.0</c:formatCode>
                <c:ptCount val="5"/>
                <c:pt idx="0">
                  <c:v>0.28254681720148278</c:v>
                </c:pt>
                <c:pt idx="1">
                  <c:v>0.24529010441467436</c:v>
                </c:pt>
                <c:pt idx="2">
                  <c:v>5.1124284043368107E-2</c:v>
                </c:pt>
                <c:pt idx="3">
                  <c:v>1.7638668303732175E-14</c:v>
                </c:pt>
                <c:pt idx="4">
                  <c:v>1.4094738831271991E-2</c:v>
                </c:pt>
              </c:numCache>
            </c:numRef>
          </c:val>
          <c:extLst>
            <c:ext xmlns:c16="http://schemas.microsoft.com/office/drawing/2014/chart" uri="{C3380CC4-5D6E-409C-BE32-E72D297353CC}">
              <c16:uniqueId val="{00000002-9C6D-4921-97AE-3DC4219F7487}"/>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9C6D-4921-97AE-3DC4219F7487}"/>
            </c:ext>
          </c:extLst>
        </c:ser>
        <c:dLbls>
          <c:showLegendKey val="0"/>
          <c:showVal val="0"/>
          <c:showCatName val="0"/>
          <c:showSerName val="0"/>
          <c:showPercent val="0"/>
          <c:showBubbleSize val="0"/>
        </c:dLbls>
        <c:gapWidth val="50"/>
        <c:overlap val="100"/>
        <c:axId val="150945152"/>
        <c:axId val="150951040"/>
      </c:barChart>
      <c:catAx>
        <c:axId val="150945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0951040"/>
        <c:crosses val="autoZero"/>
        <c:auto val="1"/>
        <c:lblAlgn val="ctr"/>
        <c:lblOffset val="100"/>
        <c:tickLblSkip val="1"/>
        <c:tickMarkSkip val="1"/>
        <c:noMultiLvlLbl val="0"/>
      </c:catAx>
      <c:valAx>
        <c:axId val="150951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0945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'DHS16'!$R$121:$AB$121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'DHS16'!$R$124:$AB$124</c:f>
              <c:numCache>
                <c:formatCode>###0.0</c:formatCode>
                <c:ptCount val="11"/>
                <c:pt idx="0">
                  <c:v>85.925737307162834</c:v>
                </c:pt>
                <c:pt idx="1">
                  <c:v>62.835774549653131</c:v>
                </c:pt>
                <c:pt idx="2">
                  <c:v>85.731820278667669</c:v>
                </c:pt>
                <c:pt idx="3">
                  <c:v>92.558111442235784</c:v>
                </c:pt>
                <c:pt idx="4">
                  <c:v>86.816113807909801</c:v>
                </c:pt>
                <c:pt idx="5">
                  <c:v>97.21921693696477</c:v>
                </c:pt>
                <c:pt idx="6">
                  <c:v>89.233384858848098</c:v>
                </c:pt>
                <c:pt idx="7">
                  <c:v>91.137088715088865</c:v>
                </c:pt>
                <c:pt idx="8">
                  <c:v>99.954528581766112</c:v>
                </c:pt>
                <c:pt idx="9">
                  <c:v>99.709545779417695</c:v>
                </c:pt>
                <c:pt idx="10">
                  <c:v>99.253297716984164</c:v>
                </c:pt>
              </c:numCache>
            </c:numRef>
          </c:val>
          <c:extLst>
            <c:ext xmlns:c16="http://schemas.microsoft.com/office/drawing/2014/chart" uri="{C3380CC4-5D6E-409C-BE32-E72D297353CC}">
              <c16:uniqueId val="{00000000-9BD8-483B-806D-978044F2CEB9}"/>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'DHS16'!$R$121:$AB$121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'DHS16'!$R$125:$AB$125</c:f>
              <c:numCache>
                <c:formatCode>###0.0</c:formatCode>
                <c:ptCount val="11"/>
                <c:pt idx="0">
                  <c:v>1.3644081754575601</c:v>
                </c:pt>
                <c:pt idx="1">
                  <c:v>0.2862798401542439</c:v>
                </c:pt>
                <c:pt idx="2">
                  <c:v>0.47001902815131169</c:v>
                </c:pt>
                <c:pt idx="3">
                  <c:v>0.25432050084831048</c:v>
                </c:pt>
                <c:pt idx="4">
                  <c:v>0.56888298842330076</c:v>
                </c:pt>
                <c:pt idx="5">
                  <c:v>9.3297488953965446E-2</c:v>
                </c:pt>
                <c:pt idx="6">
                  <c:v>0.1474747893580528</c:v>
                </c:pt>
                <c:pt idx="7">
                  <c:v>0.17758219730776406</c:v>
                </c:pt>
                <c:pt idx="8">
                  <c:v>0</c:v>
                </c:pt>
                <c:pt idx="9">
                  <c:v>0</c:v>
                </c:pt>
                <c:pt idx="10">
                  <c:v>0.6801503091295884</c:v>
                </c:pt>
              </c:numCache>
            </c:numRef>
          </c:val>
          <c:extLst>
            <c:ext xmlns:c16="http://schemas.microsoft.com/office/drawing/2014/chart" uri="{C3380CC4-5D6E-409C-BE32-E72D297353CC}">
              <c16:uniqueId val="{00000001-9BD8-483B-806D-978044F2CEB9}"/>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'DHS16'!$R$121:$AB$121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'DHS16'!$R$126:$AB$126</c:f>
              <c:numCache>
                <c:formatCode>###0.0</c:formatCode>
                <c:ptCount val="11"/>
                <c:pt idx="0">
                  <c:v>12.709854517379606</c:v>
                </c:pt>
                <c:pt idx="1">
                  <c:v>36.857571523770879</c:v>
                </c:pt>
                <c:pt idx="2">
                  <c:v>13.798160693181019</c:v>
                </c:pt>
                <c:pt idx="3">
                  <c:v>7.1875680569159055</c:v>
                </c:pt>
                <c:pt idx="4">
                  <c:v>12.615003203666898</c:v>
                </c:pt>
                <c:pt idx="5">
                  <c:v>2.6874855740812644</c:v>
                </c:pt>
                <c:pt idx="6">
                  <c:v>10.619140351793849</c:v>
                </c:pt>
                <c:pt idx="7">
                  <c:v>8.6853290876033711</c:v>
                </c:pt>
                <c:pt idx="8">
                  <c:v>4.5471418233887562E-2</c:v>
                </c:pt>
                <c:pt idx="9">
                  <c:v>0.29045422058230486</c:v>
                </c:pt>
                <c:pt idx="10">
                  <c:v>6.6551973886247229E-2</c:v>
                </c:pt>
              </c:numCache>
            </c:numRef>
          </c:val>
          <c:extLst>
            <c:ext xmlns:c16="http://schemas.microsoft.com/office/drawing/2014/chart" uri="{C3380CC4-5D6E-409C-BE32-E72D297353CC}">
              <c16:uniqueId val="{00000002-9BD8-483B-806D-978044F2CEB9}"/>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'DHS16'!$R$121:$AB$121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'DHS16'!$R$127:$AB$127</c:f>
              <c:numCache>
                <c:formatCode>###0.0</c:formatCode>
                <c:ptCount val="11"/>
                <c:pt idx="0">
                  <c:v>0</c:v>
                </c:pt>
                <c:pt idx="1">
                  <c:v>2.037408642174381E-2</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3-9BD8-483B-806D-978044F2CEB9}"/>
            </c:ext>
          </c:extLst>
        </c:ser>
        <c:dLbls>
          <c:showLegendKey val="0"/>
          <c:showVal val="0"/>
          <c:showCatName val="0"/>
          <c:showSerName val="0"/>
          <c:showPercent val="0"/>
          <c:showBubbleSize val="0"/>
        </c:dLbls>
        <c:gapWidth val="50"/>
        <c:overlap val="100"/>
        <c:axId val="151009920"/>
        <c:axId val="151015808"/>
      </c:barChart>
      <c:catAx>
        <c:axId val="151009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1015808"/>
        <c:crosses val="autoZero"/>
        <c:auto val="1"/>
        <c:lblAlgn val="ctr"/>
        <c:lblOffset val="100"/>
        <c:tickLblSkip val="1"/>
        <c:tickMarkSkip val="1"/>
        <c:noMultiLvlLbl val="0"/>
      </c:catAx>
      <c:valAx>
        <c:axId val="15101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10099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'DHS16'!$M$222:$Q$222</c:f>
              <c:numCache>
                <c:formatCode>###0.0</c:formatCode>
                <c:ptCount val="5"/>
                <c:pt idx="0">
                  <c:v>77.723584162957366</c:v>
                </c:pt>
                <c:pt idx="1">
                  <c:v>88.180384860183409</c:v>
                </c:pt>
                <c:pt idx="2">
                  <c:v>94.344348026030417</c:v>
                </c:pt>
                <c:pt idx="3">
                  <c:v>95.690115903983965</c:v>
                </c:pt>
                <c:pt idx="4">
                  <c:v>99.139648673147519</c:v>
                </c:pt>
              </c:numCache>
            </c:numRef>
          </c:val>
          <c:extLst>
            <c:ext xmlns:c16="http://schemas.microsoft.com/office/drawing/2014/chart" uri="{C3380CC4-5D6E-409C-BE32-E72D297353CC}">
              <c16:uniqueId val="{00000000-4E4D-41AD-8D0A-C516A8D69312}"/>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'DHS16'!$M$223:$Q$223</c:f>
              <c:numCache>
                <c:formatCode>###0.0</c:formatCode>
                <c:ptCount val="5"/>
                <c:pt idx="0">
                  <c:v>12.753700233234696</c:v>
                </c:pt>
                <c:pt idx="1">
                  <c:v>7.8049818726823856</c:v>
                </c:pt>
                <c:pt idx="2">
                  <c:v>4.3518205025176862</c:v>
                </c:pt>
                <c:pt idx="3">
                  <c:v>3.721783483690285</c:v>
                </c:pt>
                <c:pt idx="4">
                  <c:v>0.45342660013758956</c:v>
                </c:pt>
              </c:numCache>
            </c:numRef>
          </c:val>
          <c:extLst>
            <c:ext xmlns:c16="http://schemas.microsoft.com/office/drawing/2014/chart" uri="{C3380CC4-5D6E-409C-BE32-E72D297353CC}">
              <c16:uniqueId val="{00000001-4E4D-41AD-8D0A-C516A8D69312}"/>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'DHS16'!$M$224:$Q$224</c:f>
              <c:numCache>
                <c:formatCode>###0.0</c:formatCode>
                <c:ptCount val="5"/>
                <c:pt idx="0">
                  <c:v>9.5227156038077503</c:v>
                </c:pt>
                <c:pt idx="1">
                  <c:v>4.0146332671343101</c:v>
                </c:pt>
                <c:pt idx="2">
                  <c:v>1.3038314714518737</c:v>
                </c:pt>
                <c:pt idx="3">
                  <c:v>0.58810061232586053</c:v>
                </c:pt>
                <c:pt idx="4">
                  <c:v>0.40692472671485524</c:v>
                </c:pt>
              </c:numCache>
            </c:numRef>
          </c:val>
          <c:extLst>
            <c:ext xmlns:c16="http://schemas.microsoft.com/office/drawing/2014/chart" uri="{C3380CC4-5D6E-409C-BE32-E72D297353CC}">
              <c16:uniqueId val="{00000002-4E4D-41AD-8D0A-C516A8D69312}"/>
            </c:ext>
          </c:extLst>
        </c:ser>
        <c:dLbls>
          <c:showLegendKey val="0"/>
          <c:showVal val="0"/>
          <c:showCatName val="0"/>
          <c:showSerName val="0"/>
          <c:showPercent val="0"/>
          <c:showBubbleSize val="0"/>
        </c:dLbls>
        <c:gapWidth val="50"/>
        <c:overlap val="100"/>
        <c:axId val="151069440"/>
        <c:axId val="151070976"/>
      </c:barChart>
      <c:catAx>
        <c:axId val="1510694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1070976"/>
        <c:crosses val="autoZero"/>
        <c:auto val="1"/>
        <c:lblAlgn val="ctr"/>
        <c:lblOffset val="100"/>
        <c:tickLblSkip val="1"/>
        <c:tickMarkSkip val="1"/>
        <c:noMultiLvlLbl val="0"/>
      </c:catAx>
      <c:valAx>
        <c:axId val="1510709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10694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'DHS16'!$R$221:$AB$221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'DHS16'!$R$222:$AB$222</c:f>
              <c:numCache>
                <c:formatCode>###0.0</c:formatCode>
                <c:ptCount val="11"/>
                <c:pt idx="0">
                  <c:v>87.242518247792802</c:v>
                </c:pt>
                <c:pt idx="1">
                  <c:v>95.008069746177071</c:v>
                </c:pt>
                <c:pt idx="2">
                  <c:v>85.06553810435868</c:v>
                </c:pt>
                <c:pt idx="3">
                  <c:v>92.703987431440211</c:v>
                </c:pt>
                <c:pt idx="4">
                  <c:v>95.635115493461512</c:v>
                </c:pt>
                <c:pt idx="5">
                  <c:v>97.097512627319688</c:v>
                </c:pt>
                <c:pt idx="6">
                  <c:v>96.375312062433778</c:v>
                </c:pt>
                <c:pt idx="7">
                  <c:v>99.951487353546597</c:v>
                </c:pt>
                <c:pt idx="8">
                  <c:v>96.895127039198186</c:v>
                </c:pt>
                <c:pt idx="9">
                  <c:v>95.211504004337669</c:v>
                </c:pt>
                <c:pt idx="10">
                  <c:v>97.153987601547414</c:v>
                </c:pt>
              </c:numCache>
            </c:numRef>
          </c:val>
          <c:extLst>
            <c:ext xmlns:c16="http://schemas.microsoft.com/office/drawing/2014/chart" uri="{C3380CC4-5D6E-409C-BE32-E72D297353CC}">
              <c16:uniqueId val="{00000000-CE9F-4856-9B1A-1DEDEB16C679}"/>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'DHS16'!$R$221:$AB$221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'DHS16'!$R$223:$AB$223</c:f>
              <c:numCache>
                <c:formatCode>###0.0</c:formatCode>
                <c:ptCount val="11"/>
                <c:pt idx="0">
                  <c:v>6.5419154150495711</c:v>
                </c:pt>
                <c:pt idx="1">
                  <c:v>3.7520262838255789</c:v>
                </c:pt>
                <c:pt idx="2">
                  <c:v>9.3902996017627718</c:v>
                </c:pt>
                <c:pt idx="3">
                  <c:v>7.0831154823814302</c:v>
                </c:pt>
                <c:pt idx="4">
                  <c:v>3.092432922247407</c:v>
                </c:pt>
                <c:pt idx="5">
                  <c:v>2.5406144974718856</c:v>
                </c:pt>
                <c:pt idx="6">
                  <c:v>1.3633558644854775</c:v>
                </c:pt>
                <c:pt idx="7">
                  <c:v>4.8512646453402829E-2</c:v>
                </c:pt>
                <c:pt idx="8">
                  <c:v>1.533398013895092</c:v>
                </c:pt>
                <c:pt idx="9">
                  <c:v>0.46400670370103614</c:v>
                </c:pt>
                <c:pt idx="10">
                  <c:v>1.5607698532139018</c:v>
                </c:pt>
              </c:numCache>
            </c:numRef>
          </c:val>
          <c:extLst>
            <c:ext xmlns:c16="http://schemas.microsoft.com/office/drawing/2014/chart" uri="{C3380CC4-5D6E-409C-BE32-E72D297353CC}">
              <c16:uniqueId val="{00000001-CE9F-4856-9B1A-1DEDEB16C679}"/>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'DHS16'!$R$221:$AB$221</c:f>
              <c:strCache>
                <c:ptCount val="11"/>
                <c:pt idx="0">
                  <c:v>Aragatsotn</c:v>
                </c:pt>
                <c:pt idx="1">
                  <c:v>Ararat</c:v>
                </c:pt>
                <c:pt idx="2">
                  <c:v>Armavir</c:v>
                </c:pt>
                <c:pt idx="3">
                  <c:v>Gegharkunik</c:v>
                </c:pt>
                <c:pt idx="4">
                  <c:v>Kotayk</c:v>
                </c:pt>
                <c:pt idx="5">
                  <c:v>Lori</c:v>
                </c:pt>
                <c:pt idx="6">
                  <c:v>Shirak</c:v>
                </c:pt>
                <c:pt idx="7">
                  <c:v>Syunik</c:v>
                </c:pt>
                <c:pt idx="8">
                  <c:v>Tavush</c:v>
                </c:pt>
                <c:pt idx="9">
                  <c:v>Vayots Dzor</c:v>
                </c:pt>
                <c:pt idx="10">
                  <c:v>Yerevan</c:v>
                </c:pt>
              </c:strCache>
            </c:strRef>
          </c:cat>
          <c:val>
            <c:numRef>
              <c:f>'DHS16'!$R$224:$AB$224</c:f>
              <c:numCache>
                <c:formatCode>###0.0</c:formatCode>
                <c:ptCount val="11"/>
                <c:pt idx="0">
                  <c:v>6.2155663371576182</c:v>
                </c:pt>
                <c:pt idx="1">
                  <c:v>1.2399039699973351</c:v>
                </c:pt>
                <c:pt idx="2">
                  <c:v>5.5441622938785082</c:v>
                </c:pt>
                <c:pt idx="3">
                  <c:v>0.21289708617846506</c:v>
                </c:pt>
                <c:pt idx="4">
                  <c:v>1.2724515842909931</c:v>
                </c:pt>
                <c:pt idx="5">
                  <c:v>0.36187287520838918</c:v>
                </c:pt>
                <c:pt idx="6">
                  <c:v>2.2613320730807716</c:v>
                </c:pt>
                <c:pt idx="7">
                  <c:v>0</c:v>
                </c:pt>
                <c:pt idx="8">
                  <c:v>1.5714749469066696</c:v>
                </c:pt>
                <c:pt idx="9">
                  <c:v>4.3244892919613278</c:v>
                </c:pt>
                <c:pt idx="10">
                  <c:v>1.2852425452387419</c:v>
                </c:pt>
              </c:numCache>
            </c:numRef>
          </c:val>
          <c:extLst>
            <c:ext xmlns:c16="http://schemas.microsoft.com/office/drawing/2014/chart" uri="{C3380CC4-5D6E-409C-BE32-E72D297353CC}">
              <c16:uniqueId val="{00000002-CE9F-4856-9B1A-1DEDEB16C679}"/>
            </c:ext>
          </c:extLst>
        </c:ser>
        <c:dLbls>
          <c:showLegendKey val="0"/>
          <c:showVal val="0"/>
          <c:showCatName val="0"/>
          <c:showSerName val="0"/>
          <c:showPercent val="0"/>
          <c:showBubbleSize val="0"/>
        </c:dLbls>
        <c:gapWidth val="50"/>
        <c:overlap val="100"/>
        <c:axId val="151102592"/>
        <c:axId val="151104128"/>
      </c:barChart>
      <c:catAx>
        <c:axId val="151102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1104128"/>
        <c:crosses val="autoZero"/>
        <c:auto val="1"/>
        <c:lblAlgn val="ctr"/>
        <c:lblOffset val="100"/>
        <c:tickLblSkip val="1"/>
        <c:tickMarkSkip val="1"/>
        <c:noMultiLvlLbl val="0"/>
      </c:catAx>
      <c:valAx>
        <c:axId val="151104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11025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'DHS16'!$C$222:$G$222</c:f>
              <c:numCache>
                <c:formatCode>###0.0</c:formatCode>
                <c:ptCount val="5"/>
                <c:pt idx="0">
                  <c:v>85.409198372568625</c:v>
                </c:pt>
                <c:pt idx="1">
                  <c:v>94.115019083497756</c:v>
                </c:pt>
                <c:pt idx="2">
                  <c:v>96.914632710531706</c:v>
                </c:pt>
                <c:pt idx="3">
                  <c:v>98.467854800614546</c:v>
                </c:pt>
                <c:pt idx="4">
                  <c:v>99.087507037425965</c:v>
                </c:pt>
              </c:numCache>
            </c:numRef>
          </c:val>
          <c:extLst>
            <c:ext xmlns:c16="http://schemas.microsoft.com/office/drawing/2014/chart" uri="{C3380CC4-5D6E-409C-BE32-E72D297353CC}">
              <c16:uniqueId val="{00000000-7C19-4769-8FAE-170B32BC64F8}"/>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'DHS16'!$C$223:$G$223</c:f>
              <c:numCache>
                <c:formatCode>###0.0</c:formatCode>
                <c:ptCount val="5"/>
                <c:pt idx="0">
                  <c:v>8.6562570572264494</c:v>
                </c:pt>
                <c:pt idx="1">
                  <c:v>4.1339697886526254</c:v>
                </c:pt>
                <c:pt idx="2">
                  <c:v>2.3536363191218816</c:v>
                </c:pt>
                <c:pt idx="3">
                  <c:v>0.81443597688968528</c:v>
                </c:pt>
                <c:pt idx="4">
                  <c:v>0.61324179703555848</c:v>
                </c:pt>
              </c:numCache>
            </c:numRef>
          </c:val>
          <c:extLst>
            <c:ext xmlns:c16="http://schemas.microsoft.com/office/drawing/2014/chart" uri="{C3380CC4-5D6E-409C-BE32-E72D297353CC}">
              <c16:uniqueId val="{00000001-7C19-4769-8FAE-170B32BC64F8}"/>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'DHS16'!$C$224:$G$224</c:f>
              <c:numCache>
                <c:formatCode>###0.0</c:formatCode>
                <c:ptCount val="5"/>
                <c:pt idx="0">
                  <c:v>5.9345445702046122</c:v>
                </c:pt>
                <c:pt idx="1">
                  <c:v>1.7510111278496956</c:v>
                </c:pt>
                <c:pt idx="2">
                  <c:v>0.73173097034641432</c:v>
                </c:pt>
                <c:pt idx="3">
                  <c:v>0.71770922249579006</c:v>
                </c:pt>
                <c:pt idx="4">
                  <c:v>0.29925116553848291</c:v>
                </c:pt>
              </c:numCache>
            </c:numRef>
          </c:val>
          <c:extLst>
            <c:ext xmlns:c16="http://schemas.microsoft.com/office/drawing/2014/chart" uri="{C3380CC4-5D6E-409C-BE32-E72D297353CC}">
              <c16:uniqueId val="{00000002-7C19-4769-8FAE-170B32BC64F8}"/>
            </c:ext>
          </c:extLst>
        </c:ser>
        <c:dLbls>
          <c:showLegendKey val="0"/>
          <c:showVal val="0"/>
          <c:showCatName val="0"/>
          <c:showSerName val="0"/>
          <c:showPercent val="0"/>
          <c:showBubbleSize val="0"/>
        </c:dLbls>
        <c:gapWidth val="50"/>
        <c:overlap val="100"/>
        <c:axId val="151410176"/>
        <c:axId val="151411712"/>
      </c:barChart>
      <c:catAx>
        <c:axId val="1514101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1411712"/>
        <c:crosses val="autoZero"/>
        <c:auto val="1"/>
        <c:lblAlgn val="ctr"/>
        <c:lblOffset val="100"/>
        <c:tickLblSkip val="1"/>
        <c:tickMarkSkip val="1"/>
        <c:noMultiLvlLbl val="0"/>
      </c:catAx>
      <c:valAx>
        <c:axId val="1514117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14101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'DHS16'!$H$18:$L$18</c:f>
              <c:numCache>
                <c:formatCode>###0.0</c:formatCode>
                <c:ptCount val="5"/>
                <c:pt idx="0">
                  <c:v>99.976082235544879</c:v>
                </c:pt>
                <c:pt idx="1">
                  <c:v>99.976003649166984</c:v>
                </c:pt>
                <c:pt idx="2">
                  <c:v>100</c:v>
                </c:pt>
                <c:pt idx="3">
                  <c:v>99.975984695401351</c:v>
                </c:pt>
                <c:pt idx="4">
                  <c:v>100</c:v>
                </c:pt>
              </c:numCache>
            </c:numRef>
          </c:val>
          <c:extLst>
            <c:ext xmlns:c16="http://schemas.microsoft.com/office/drawing/2014/chart" uri="{C3380CC4-5D6E-409C-BE32-E72D297353CC}">
              <c16:uniqueId val="{00000000-88FA-4AC8-B36D-8DE82E73D50D}"/>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'DHS16'!$H$19:$L$19</c:f>
              <c:numCache>
                <c:formatCode>###0.0</c:formatCode>
                <c:ptCount val="5"/>
                <c:pt idx="0">
                  <c:v>0</c:v>
                </c:pt>
                <c:pt idx="1">
                  <c:v>2.3996350833014414E-2</c:v>
                </c:pt>
                <c:pt idx="2">
                  <c:v>0</c:v>
                </c:pt>
                <c:pt idx="3">
                  <c:v>0</c:v>
                </c:pt>
                <c:pt idx="4">
                  <c:v>0</c:v>
                </c:pt>
              </c:numCache>
            </c:numRef>
          </c:val>
          <c:extLst>
            <c:ext xmlns:c16="http://schemas.microsoft.com/office/drawing/2014/chart" uri="{C3380CC4-5D6E-409C-BE32-E72D297353CC}">
              <c16:uniqueId val="{00000001-88FA-4AC8-B36D-8DE82E73D50D}"/>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'DHS16'!$H$20:$L$20</c:f>
              <c:numCache>
                <c:formatCode>###0.0</c:formatCode>
                <c:ptCount val="5"/>
                <c:pt idx="0">
                  <c:v>2.3917764455120505E-2</c:v>
                </c:pt>
                <c:pt idx="1">
                  <c:v>1.9081958235744878E-15</c:v>
                </c:pt>
                <c:pt idx="2">
                  <c:v>0</c:v>
                </c:pt>
                <c:pt idx="3">
                  <c:v>2.4015304598648868E-2</c:v>
                </c:pt>
                <c:pt idx="4">
                  <c:v>0</c:v>
                </c:pt>
              </c:numCache>
            </c:numRef>
          </c:val>
          <c:extLst>
            <c:ext xmlns:c16="http://schemas.microsoft.com/office/drawing/2014/chart" uri="{C3380CC4-5D6E-409C-BE32-E72D297353CC}">
              <c16:uniqueId val="{00000002-88FA-4AC8-B36D-8DE82E73D50D}"/>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88FA-4AC8-B36D-8DE82E73D50D}"/>
            </c:ext>
          </c:extLst>
        </c:ser>
        <c:dLbls>
          <c:showLegendKey val="0"/>
          <c:showVal val="0"/>
          <c:showCatName val="0"/>
          <c:showSerName val="0"/>
          <c:showPercent val="0"/>
          <c:showBubbleSize val="0"/>
        </c:dLbls>
        <c:gapWidth val="50"/>
        <c:overlap val="100"/>
        <c:axId val="158039040"/>
        <c:axId val="158057216"/>
      </c:barChart>
      <c:catAx>
        <c:axId val="158039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8057216"/>
        <c:crosses val="autoZero"/>
        <c:auto val="1"/>
        <c:lblAlgn val="ctr"/>
        <c:lblOffset val="100"/>
        <c:tickLblSkip val="1"/>
        <c:tickMarkSkip val="1"/>
        <c:noMultiLvlLbl val="0"/>
      </c:catAx>
      <c:valAx>
        <c:axId val="158057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8039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'DHS16'!$H$124:$L$124</c:f>
              <c:numCache>
                <c:formatCode>###0.0</c:formatCode>
                <c:ptCount val="5"/>
                <c:pt idx="0">
                  <c:v>97.242882479762685</c:v>
                </c:pt>
                <c:pt idx="1">
                  <c:v>97.76577934654766</c:v>
                </c:pt>
                <c:pt idx="2">
                  <c:v>98.753336892494318</c:v>
                </c:pt>
                <c:pt idx="3">
                  <c:v>98.637407181165429</c:v>
                </c:pt>
                <c:pt idx="4">
                  <c:v>98.745701703293577</c:v>
                </c:pt>
              </c:numCache>
            </c:numRef>
          </c:val>
          <c:extLst>
            <c:ext xmlns:c16="http://schemas.microsoft.com/office/drawing/2014/chart" uri="{C3380CC4-5D6E-409C-BE32-E72D297353CC}">
              <c16:uniqueId val="{00000000-F8E4-4EE1-B367-6873077C2F94}"/>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'DHS16'!$H$125:$L$125</c:f>
              <c:numCache>
                <c:formatCode>###0.0</c:formatCode>
                <c:ptCount val="5"/>
                <c:pt idx="0">
                  <c:v>1.0039609137143963</c:v>
                </c:pt>
                <c:pt idx="1">
                  <c:v>0.88431609569360092</c:v>
                </c:pt>
                <c:pt idx="2">
                  <c:v>0.31947360163956906</c:v>
                </c:pt>
                <c:pt idx="3">
                  <c:v>4.7816339079706137E-2</c:v>
                </c:pt>
                <c:pt idx="4">
                  <c:v>0.50214268420640007</c:v>
                </c:pt>
              </c:numCache>
            </c:numRef>
          </c:val>
          <c:extLst>
            <c:ext xmlns:c16="http://schemas.microsoft.com/office/drawing/2014/chart" uri="{C3380CC4-5D6E-409C-BE32-E72D297353CC}">
              <c16:uniqueId val="{00000001-F8E4-4EE1-B367-6873077C2F94}"/>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'DHS16'!$H$126:$L$126</c:f>
              <c:numCache>
                <c:formatCode>###0.0</c:formatCode>
                <c:ptCount val="5"/>
                <c:pt idx="0">
                  <c:v>1.7369839824668838</c:v>
                </c:pt>
                <c:pt idx="1">
                  <c:v>1.349904557758739</c:v>
                </c:pt>
                <c:pt idx="2">
                  <c:v>0.92718950586611337</c:v>
                </c:pt>
                <c:pt idx="3">
                  <c:v>1.3147764797548649</c:v>
                </c:pt>
                <c:pt idx="4">
                  <c:v>0.75215561250002327</c:v>
                </c:pt>
              </c:numCache>
            </c:numRef>
          </c:val>
          <c:extLst>
            <c:ext xmlns:c16="http://schemas.microsoft.com/office/drawing/2014/chart" uri="{C3380CC4-5D6E-409C-BE32-E72D297353CC}">
              <c16:uniqueId val="{00000002-F8E4-4EE1-B367-6873077C2F94}"/>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'DHS16'!$H$127:$L$127</c:f>
              <c:numCache>
                <c:formatCode>###0.0</c:formatCode>
                <c:ptCount val="5"/>
                <c:pt idx="0">
                  <c:v>1.6172624056035281E-2</c:v>
                </c:pt>
                <c:pt idx="1">
                  <c:v>0</c:v>
                </c:pt>
                <c:pt idx="2">
                  <c:v>0</c:v>
                </c:pt>
                <c:pt idx="3">
                  <c:v>0</c:v>
                </c:pt>
                <c:pt idx="4">
                  <c:v>0</c:v>
                </c:pt>
              </c:numCache>
            </c:numRef>
          </c:val>
          <c:extLst>
            <c:ext xmlns:c16="http://schemas.microsoft.com/office/drawing/2014/chart" uri="{C3380CC4-5D6E-409C-BE32-E72D297353CC}">
              <c16:uniqueId val="{00000003-F8E4-4EE1-B367-6873077C2F94}"/>
            </c:ext>
          </c:extLst>
        </c:ser>
        <c:dLbls>
          <c:showLegendKey val="0"/>
          <c:showVal val="0"/>
          <c:showCatName val="0"/>
          <c:showSerName val="0"/>
          <c:showPercent val="0"/>
          <c:showBubbleSize val="0"/>
        </c:dLbls>
        <c:gapWidth val="50"/>
        <c:overlap val="100"/>
        <c:axId val="158733056"/>
        <c:axId val="158734592"/>
      </c:barChart>
      <c:catAx>
        <c:axId val="1587330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8734592"/>
        <c:crosses val="autoZero"/>
        <c:auto val="1"/>
        <c:lblAlgn val="ctr"/>
        <c:lblOffset val="100"/>
        <c:tickLblSkip val="1"/>
        <c:tickMarkSkip val="1"/>
        <c:noMultiLvlLbl val="0"/>
      </c:catAx>
      <c:valAx>
        <c:axId val="158734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87330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'DHS16'!$H$222:$L$222</c:f>
              <c:numCache>
                <c:formatCode>###0.0</c:formatCode>
                <c:ptCount val="5"/>
                <c:pt idx="0">
                  <c:v>93.820261248635063</c:v>
                </c:pt>
                <c:pt idx="1">
                  <c:v>97.258501108185925</c:v>
                </c:pt>
                <c:pt idx="2">
                  <c:v>97.856020754670581</c:v>
                </c:pt>
                <c:pt idx="3">
                  <c:v>99.480813194750965</c:v>
                </c:pt>
                <c:pt idx="4">
                  <c:v>98.636487348388059</c:v>
                </c:pt>
              </c:numCache>
            </c:numRef>
          </c:val>
          <c:extLst>
            <c:ext xmlns:c16="http://schemas.microsoft.com/office/drawing/2014/chart" uri="{C3380CC4-5D6E-409C-BE32-E72D297353CC}">
              <c16:uniqueId val="{00000000-75AD-4672-84A1-2A6EB0DC338E}"/>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'DHS16'!$H$223:$L$223</c:f>
              <c:numCache>
                <c:formatCode>###0.0</c:formatCode>
                <c:ptCount val="5"/>
                <c:pt idx="0">
                  <c:v>3.93698116664847</c:v>
                </c:pt>
                <c:pt idx="1">
                  <c:v>1.9701977497483698</c:v>
                </c:pt>
                <c:pt idx="2">
                  <c:v>0.78497240812062197</c:v>
                </c:pt>
                <c:pt idx="3">
                  <c:v>0.21446514191775121</c:v>
                </c:pt>
                <c:pt idx="4">
                  <c:v>1.0121756610954451</c:v>
                </c:pt>
              </c:numCache>
            </c:numRef>
          </c:val>
          <c:extLst>
            <c:ext xmlns:c16="http://schemas.microsoft.com/office/drawing/2014/chart" uri="{C3380CC4-5D6E-409C-BE32-E72D297353CC}">
              <c16:uniqueId val="{00000001-75AD-4672-84A1-2A6EB0DC338E}"/>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'DHS16'!$H$224:$L$224</c:f>
              <c:numCache>
                <c:formatCode>###0.0</c:formatCode>
                <c:ptCount val="5"/>
                <c:pt idx="0">
                  <c:v>2.2427575847164429</c:v>
                </c:pt>
                <c:pt idx="1">
                  <c:v>0.77130114206568323</c:v>
                </c:pt>
                <c:pt idx="2">
                  <c:v>1.3590068372087367</c:v>
                </c:pt>
                <c:pt idx="3">
                  <c:v>0.30472166333127698</c:v>
                </c:pt>
                <c:pt idx="4">
                  <c:v>0.35133699051652711</c:v>
                </c:pt>
              </c:numCache>
            </c:numRef>
          </c:val>
          <c:extLst>
            <c:ext xmlns:c16="http://schemas.microsoft.com/office/drawing/2014/chart" uri="{C3380CC4-5D6E-409C-BE32-E72D297353CC}">
              <c16:uniqueId val="{00000002-75AD-4672-84A1-2A6EB0DC338E}"/>
            </c:ext>
          </c:extLst>
        </c:ser>
        <c:dLbls>
          <c:showLegendKey val="0"/>
          <c:showVal val="0"/>
          <c:showCatName val="0"/>
          <c:showSerName val="0"/>
          <c:showPercent val="0"/>
          <c:showBubbleSize val="0"/>
        </c:dLbls>
        <c:gapWidth val="50"/>
        <c:overlap val="100"/>
        <c:axId val="158758016"/>
        <c:axId val="158759552"/>
      </c:barChart>
      <c:catAx>
        <c:axId val="158758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8759552"/>
        <c:crosses val="autoZero"/>
        <c:auto val="1"/>
        <c:lblAlgn val="ctr"/>
        <c:lblOffset val="100"/>
        <c:tickLblSkip val="1"/>
        <c:tickMarkSkip val="1"/>
        <c:noMultiLvlLbl val="0"/>
      </c:catAx>
      <c:valAx>
        <c:axId val="158759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8758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'DHS16'!$C$124:$G$124</c:f>
              <c:numCache>
                <c:formatCode>###0.0</c:formatCode>
                <c:ptCount val="5"/>
                <c:pt idx="0">
                  <c:v>85.78916535496603</c:v>
                </c:pt>
                <c:pt idx="1">
                  <c:v>88.770218450802034</c:v>
                </c:pt>
                <c:pt idx="2">
                  <c:v>89.463487211476519</c:v>
                </c:pt>
                <c:pt idx="3">
                  <c:v>93.285625125009233</c:v>
                </c:pt>
                <c:pt idx="4">
                  <c:v>95.987243741201979</c:v>
                </c:pt>
              </c:numCache>
            </c:numRef>
          </c:val>
          <c:extLst>
            <c:ext xmlns:c16="http://schemas.microsoft.com/office/drawing/2014/chart" uri="{C3380CC4-5D6E-409C-BE32-E72D297353CC}">
              <c16:uniqueId val="{00000000-8671-4AED-9834-DE7596E9148D}"/>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'DHS16'!$C$125:$G$125</c:f>
              <c:numCache>
                <c:formatCode>###0.0</c:formatCode>
                <c:ptCount val="5"/>
                <c:pt idx="0">
                  <c:v>0.86104847767986836</c:v>
                </c:pt>
                <c:pt idx="1">
                  <c:v>0.21100678290859576</c:v>
                </c:pt>
                <c:pt idx="2">
                  <c:v>0.63653228082195301</c:v>
                </c:pt>
                <c:pt idx="3">
                  <c:v>0.29333051347370198</c:v>
                </c:pt>
                <c:pt idx="4">
                  <c:v>0.44832769450179982</c:v>
                </c:pt>
              </c:numCache>
            </c:numRef>
          </c:val>
          <c:extLst>
            <c:ext xmlns:c16="http://schemas.microsoft.com/office/drawing/2014/chart" uri="{C3380CC4-5D6E-409C-BE32-E72D297353CC}">
              <c16:uniqueId val="{00000001-8671-4AED-9834-DE7596E9148D}"/>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'DHS16'!$C$126:$G$126</c:f>
              <c:numCache>
                <c:formatCode>###0.0</c:formatCode>
                <c:ptCount val="5"/>
                <c:pt idx="0">
                  <c:v>13.340258532872387</c:v>
                </c:pt>
                <c:pt idx="1">
                  <c:v>11.01877476628937</c:v>
                </c:pt>
                <c:pt idx="2">
                  <c:v>9.8999805077015282</c:v>
                </c:pt>
                <c:pt idx="3">
                  <c:v>6.4210443615170654</c:v>
                </c:pt>
                <c:pt idx="4">
                  <c:v>3.5644285642962208</c:v>
                </c:pt>
              </c:numCache>
            </c:numRef>
          </c:val>
          <c:extLst>
            <c:ext xmlns:c16="http://schemas.microsoft.com/office/drawing/2014/chart" uri="{C3380CC4-5D6E-409C-BE32-E72D297353CC}">
              <c16:uniqueId val="{00000002-8671-4AED-9834-DE7596E9148D}"/>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'DHS16'!$C$127:$G$127</c:f>
              <c:numCache>
                <c:formatCode>###0.0</c:formatCode>
                <c:ptCount val="5"/>
                <c:pt idx="0">
                  <c:v>9.5276344817143577E-3</c:v>
                </c:pt>
                <c:pt idx="1">
                  <c:v>0</c:v>
                </c:pt>
                <c:pt idx="2">
                  <c:v>0</c:v>
                </c:pt>
                <c:pt idx="3">
                  <c:v>0</c:v>
                </c:pt>
                <c:pt idx="4">
                  <c:v>0</c:v>
                </c:pt>
              </c:numCache>
            </c:numRef>
          </c:val>
          <c:extLst>
            <c:ext xmlns:c16="http://schemas.microsoft.com/office/drawing/2014/chart" uri="{C3380CC4-5D6E-409C-BE32-E72D297353CC}">
              <c16:uniqueId val="{00000003-8671-4AED-9834-DE7596E9148D}"/>
            </c:ext>
          </c:extLst>
        </c:ser>
        <c:dLbls>
          <c:showLegendKey val="0"/>
          <c:showVal val="0"/>
          <c:showCatName val="0"/>
          <c:showSerName val="0"/>
          <c:showPercent val="0"/>
          <c:showBubbleSize val="0"/>
        </c:dLbls>
        <c:gapWidth val="50"/>
        <c:overlap val="100"/>
        <c:axId val="151040384"/>
        <c:axId val="151041920"/>
      </c:barChart>
      <c:catAx>
        <c:axId val="151040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1041920"/>
        <c:crosses val="autoZero"/>
        <c:auto val="1"/>
        <c:lblAlgn val="ctr"/>
        <c:lblOffset val="100"/>
        <c:tickLblSkip val="1"/>
        <c:tickMarkSkip val="1"/>
        <c:noMultiLvlLbl val="0"/>
      </c:catAx>
      <c:valAx>
        <c:axId val="151041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1040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'DHS16'!$M$124:$Q$124</c:f>
              <c:numCache>
                <c:formatCode>###0.0</c:formatCode>
                <c:ptCount val="5"/>
                <c:pt idx="0">
                  <c:v>76.266136668935502</c:v>
                </c:pt>
                <c:pt idx="1">
                  <c:v>83.371806443523013</c:v>
                </c:pt>
                <c:pt idx="2">
                  <c:v>79.977705655330226</c:v>
                </c:pt>
                <c:pt idx="3">
                  <c:v>78.54348471233719</c:v>
                </c:pt>
                <c:pt idx="4">
                  <c:v>80.1574912197553</c:v>
                </c:pt>
              </c:numCache>
            </c:numRef>
          </c:val>
          <c:extLst>
            <c:ext xmlns:c16="http://schemas.microsoft.com/office/drawing/2014/chart" uri="{C3380CC4-5D6E-409C-BE32-E72D297353CC}">
              <c16:uniqueId val="{00000000-7FF6-43D4-8FD5-CF71AAB85386}"/>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'DHS16'!$M$125:$Q$125</c:f>
              <c:numCache>
                <c:formatCode>###0.0</c:formatCode>
                <c:ptCount val="5"/>
                <c:pt idx="0">
                  <c:v>0.53812651213870832</c:v>
                </c:pt>
                <c:pt idx="1">
                  <c:v>0</c:v>
                </c:pt>
                <c:pt idx="2">
                  <c:v>0</c:v>
                </c:pt>
                <c:pt idx="3">
                  <c:v>0.25260452090956725</c:v>
                </c:pt>
                <c:pt idx="4">
                  <c:v>0.71420358202735312</c:v>
                </c:pt>
              </c:numCache>
            </c:numRef>
          </c:val>
          <c:extLst>
            <c:ext xmlns:c16="http://schemas.microsoft.com/office/drawing/2014/chart" uri="{C3380CC4-5D6E-409C-BE32-E72D297353CC}">
              <c16:uniqueId val="{00000001-7FF6-43D4-8FD5-CF71AAB85386}"/>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'DHS16'!$M$126:$Q$126</c:f>
              <c:numCache>
                <c:formatCode>###0.0</c:formatCode>
                <c:ptCount val="5"/>
                <c:pt idx="0">
                  <c:v>23.195736818925791</c:v>
                </c:pt>
                <c:pt idx="1">
                  <c:v>16.628193556476987</c:v>
                </c:pt>
                <c:pt idx="2">
                  <c:v>20.022294344669774</c:v>
                </c:pt>
                <c:pt idx="3">
                  <c:v>21.203910766753243</c:v>
                </c:pt>
                <c:pt idx="4">
                  <c:v>19.128305198217348</c:v>
                </c:pt>
              </c:numCache>
            </c:numRef>
          </c:val>
          <c:extLst>
            <c:ext xmlns:c16="http://schemas.microsoft.com/office/drawing/2014/chart" uri="{C3380CC4-5D6E-409C-BE32-E72D297353CC}">
              <c16:uniqueId val="{00000002-7FF6-43D4-8FD5-CF71AAB85386}"/>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7FF6-43D4-8FD5-CF71AAB85386}"/>
            </c:ext>
          </c:extLst>
        </c:ser>
        <c:dLbls>
          <c:showLegendKey val="0"/>
          <c:showVal val="0"/>
          <c:showCatName val="0"/>
          <c:showSerName val="0"/>
          <c:showPercent val="0"/>
          <c:showBubbleSize val="0"/>
        </c:dLbls>
        <c:gapWidth val="50"/>
        <c:overlap val="100"/>
        <c:axId val="150979712"/>
        <c:axId val="150981248"/>
      </c:barChart>
      <c:catAx>
        <c:axId val="150979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0981248"/>
        <c:crosses val="autoZero"/>
        <c:auto val="1"/>
        <c:lblAlgn val="ctr"/>
        <c:lblOffset val="100"/>
        <c:tickLblSkip val="1"/>
        <c:tickMarkSkip val="1"/>
        <c:noMultiLvlLbl val="0"/>
      </c:catAx>
      <c:valAx>
        <c:axId val="150981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0979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4"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87745"/>
            </a:ext>
            <a:ext xmlns:a16="http://schemas.microsoft.com/office/drawing/2014/main" uri="{FF2B5EF4-FFF2-40B4-BE49-F238E27FC236}">
              <a16:creationId xmlns:a16="http://schemas.microsoft.com/office/drawing/2014/main" id="{00000000-0008-0000-0400-000002000000}"/>
            </a:ext>
          </a:extLst>
        </xdr:cNvPr>
        <xdr:cNvSpPr/>
      </xdr:nvSpPr>
      <xdr:spPr>
        <a:xfrm>
          <a:off x="9496425" y="2211705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87746"/>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28573</xdr:colOff>
      <xdr:row>1</xdr:row>
      <xdr:rowOff>0</xdr:rowOff>
    </xdr:from>
    <xdr:to>
      <xdr:col>28</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28573</xdr:colOff>
      <xdr:row>207</xdr:row>
      <xdr:rowOff>0</xdr:rowOff>
    </xdr:from>
    <xdr:to>
      <xdr:col>28</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945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324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87747"/>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87748"/>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87749"/>
            </a:ext>
            <a:ext xmlns:a16="http://schemas.microsoft.com/office/drawing/2014/main" uri="{FF2B5EF4-FFF2-40B4-BE49-F238E27FC236}">
              <a16:creationId xmlns:a16="http://schemas.microsoft.com/office/drawing/2014/main" id="{00000000-0008-0000-0400-000013000000}"/>
            </a:ext>
          </a:extLst>
        </xdr:cNvPr>
        <xdr:cNvSpPr/>
      </xdr:nvSpPr>
      <xdr:spPr>
        <a:xfrm>
          <a:off x="876300" y="2211705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87750"/>
            </a:ext>
            <a:ext xmlns:a16="http://schemas.microsoft.com/office/drawing/2014/main" uri="{FF2B5EF4-FFF2-40B4-BE49-F238E27FC236}">
              <a16:creationId xmlns:a16="http://schemas.microsoft.com/office/drawing/2014/main" id="{00000000-0008-0000-0400-000014000000}"/>
            </a:ext>
          </a:extLst>
        </xdr:cNvPr>
        <xdr:cNvSpPr/>
      </xdr:nvSpPr>
      <xdr:spPr>
        <a:xfrm>
          <a:off x="2205038" y="221170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87751"/>
            </a:ext>
            <a:ext xmlns:a16="http://schemas.microsoft.com/office/drawing/2014/main" uri="{FF2B5EF4-FFF2-40B4-BE49-F238E27FC236}">
              <a16:creationId xmlns:a16="http://schemas.microsoft.com/office/drawing/2014/main" id="{00000000-0008-0000-0400-000015000000}"/>
            </a:ext>
          </a:extLst>
        </xdr:cNvPr>
        <xdr:cNvSpPr/>
      </xdr:nvSpPr>
      <xdr:spPr>
        <a:xfrm>
          <a:off x="942975" y="424957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87752"/>
            </a:ext>
            <a:ext xmlns:a16="http://schemas.microsoft.com/office/drawing/2014/main" uri="{FF2B5EF4-FFF2-40B4-BE49-F238E27FC236}">
              <a16:creationId xmlns:a16="http://schemas.microsoft.com/office/drawing/2014/main" id="{00000000-0008-0000-0400-000016000000}"/>
            </a:ext>
          </a:extLst>
        </xdr:cNvPr>
        <xdr:cNvSpPr/>
      </xdr:nvSpPr>
      <xdr:spPr>
        <a:xfrm>
          <a:off x="2205038" y="4249578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945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945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324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324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324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87753"/>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87754"/>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87755"/>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287756"/>
            </a:ext>
            <a:ext xmlns:a16="http://schemas.microsoft.com/office/drawing/2014/main" uri="{FF2B5EF4-FFF2-40B4-BE49-F238E27FC236}">
              <a16:creationId xmlns:a16="http://schemas.microsoft.com/office/drawing/2014/main" id="{00000000-0008-0000-0400-00001F000000}"/>
            </a:ext>
          </a:extLst>
        </xdr:cNvPr>
        <xdr:cNvSpPr/>
      </xdr:nvSpPr>
      <xdr:spPr>
        <a:xfrm>
          <a:off x="2357438" y="8013382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87757"/>
            </a:ext>
            <a:ext xmlns:a16="http://schemas.microsoft.com/office/drawing/2014/main" uri="{FF2B5EF4-FFF2-40B4-BE49-F238E27FC236}">
              <a16:creationId xmlns:a16="http://schemas.microsoft.com/office/drawing/2014/main" id="{00000000-0008-0000-0400-000023000000}"/>
            </a:ext>
          </a:extLst>
        </xdr:cNvPr>
        <xdr:cNvSpPr/>
      </xdr:nvSpPr>
      <xdr:spPr>
        <a:xfrm>
          <a:off x="9429750" y="424957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87758"/>
            </a:ext>
            <a:ext xmlns:a16="http://schemas.microsoft.com/office/drawing/2014/main" uri="{FF2B5EF4-FFF2-40B4-BE49-F238E27FC236}">
              <a16:creationId xmlns:a16="http://schemas.microsoft.com/office/drawing/2014/main" id="{00000000-0008-0000-0400-000024000000}"/>
            </a:ext>
          </a:extLst>
        </xdr:cNvPr>
        <xdr:cNvSpPr/>
      </xdr:nvSpPr>
      <xdr:spPr>
        <a:xfrm>
          <a:off x="4533900" y="2211705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87759"/>
            </a:ext>
            <a:ext xmlns:a16="http://schemas.microsoft.com/office/drawing/2014/main" uri="{FF2B5EF4-FFF2-40B4-BE49-F238E27FC236}">
              <a16:creationId xmlns:a16="http://schemas.microsoft.com/office/drawing/2014/main" id="{00000000-0008-0000-0400-000025000000}"/>
            </a:ext>
          </a:extLst>
        </xdr:cNvPr>
        <xdr:cNvSpPr/>
      </xdr:nvSpPr>
      <xdr:spPr>
        <a:xfrm>
          <a:off x="4533900" y="4249578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87760"/>
            </a:ext>
            <a:ext xmlns:a16="http://schemas.microsoft.com/office/drawing/2014/main" uri="{FF2B5EF4-FFF2-40B4-BE49-F238E27FC236}">
              <a16:creationId xmlns:a16="http://schemas.microsoft.com/office/drawing/2014/main" id="{00000000-0008-0000-0400-000026000000}"/>
            </a:ext>
          </a:extLst>
        </xdr:cNvPr>
        <xdr:cNvSpPr/>
      </xdr:nvSpPr>
      <xdr:spPr>
        <a:xfrm>
          <a:off x="16073438" y="221170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87761"/>
            </a:ext>
            <a:ext xmlns:a16="http://schemas.microsoft.com/office/drawing/2014/main" uri="{FF2B5EF4-FFF2-40B4-BE49-F238E27FC236}">
              <a16:creationId xmlns:a16="http://schemas.microsoft.com/office/drawing/2014/main" id="{00000000-0008-0000-0400-000027000000}"/>
            </a:ext>
          </a:extLst>
        </xdr:cNvPr>
        <xdr:cNvSpPr/>
      </xdr:nvSpPr>
      <xdr:spPr>
        <a:xfrm>
          <a:off x="16054388" y="424957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87762"/>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87763"/>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400-00003A000000}"/>
            </a:ext>
          </a:extLst>
        </xdr:cNvPr>
        <xdr:cNvSpPr/>
      </xdr:nvSpPr>
      <xdr:spPr>
        <a:xfrm>
          <a:off x="2357438" y="8013382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133350</xdr:rowOff>
        </xdr:from>
        <xdr:to>
          <xdr:col>1</xdr:col>
          <xdr:colOff>1704975</xdr:colOff>
          <xdr:row>400</xdr:row>
          <xdr:rowOff>19050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4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84673"/>
            </a:ext>
            <a:ext xmlns:a16="http://schemas.microsoft.com/office/drawing/2014/main" uri="{FF2B5EF4-FFF2-40B4-BE49-F238E27FC236}">
              <a16:creationId xmlns:a16="http://schemas.microsoft.com/office/drawing/2014/main" id="{00000000-0008-0000-0500-000002000000}"/>
            </a:ext>
          </a:extLst>
        </xdr:cNvPr>
        <xdr:cNvSpPr/>
      </xdr:nvSpPr>
      <xdr:spPr>
        <a:xfrm>
          <a:off x="9496425" y="2206942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84674"/>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77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84675"/>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84676"/>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84677"/>
            </a:ext>
            <a:ext xmlns:a16="http://schemas.microsoft.com/office/drawing/2014/main" uri="{FF2B5EF4-FFF2-40B4-BE49-F238E27FC236}">
              <a16:creationId xmlns:a16="http://schemas.microsoft.com/office/drawing/2014/main" id="{00000000-0008-0000-0500-000013000000}"/>
            </a:ext>
          </a:extLst>
        </xdr:cNvPr>
        <xdr:cNvSpPr/>
      </xdr:nvSpPr>
      <xdr:spPr>
        <a:xfrm>
          <a:off x="876300" y="2206942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84678"/>
            </a:ext>
            <a:ext xmlns:a16="http://schemas.microsoft.com/office/drawing/2014/main" uri="{FF2B5EF4-FFF2-40B4-BE49-F238E27FC236}">
              <a16:creationId xmlns:a16="http://schemas.microsoft.com/office/drawing/2014/main" id="{00000000-0008-0000-0500-000014000000}"/>
            </a:ext>
          </a:extLst>
        </xdr:cNvPr>
        <xdr:cNvSpPr/>
      </xdr:nvSpPr>
      <xdr:spPr>
        <a:xfrm>
          <a:off x="2205038" y="220694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84679"/>
            </a:ext>
            <a:ext xmlns:a16="http://schemas.microsoft.com/office/drawing/2014/main" uri="{FF2B5EF4-FFF2-40B4-BE49-F238E27FC236}">
              <a16:creationId xmlns:a16="http://schemas.microsoft.com/office/drawing/2014/main" id="{00000000-0008-0000-0500-000015000000}"/>
            </a:ext>
          </a:extLst>
        </xdr:cNvPr>
        <xdr:cNvSpPr/>
      </xdr:nvSpPr>
      <xdr:spPr>
        <a:xfrm>
          <a:off x="942975" y="429482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84680"/>
            </a:ext>
            <a:ext xmlns:a16="http://schemas.microsoft.com/office/drawing/2014/main" uri="{FF2B5EF4-FFF2-40B4-BE49-F238E27FC236}">
              <a16:creationId xmlns:a16="http://schemas.microsoft.com/office/drawing/2014/main" id="{00000000-0008-0000-0500-000016000000}"/>
            </a:ext>
          </a:extLst>
        </xdr:cNvPr>
        <xdr:cNvSpPr/>
      </xdr:nvSpPr>
      <xdr:spPr>
        <a:xfrm>
          <a:off x="2205038" y="429482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77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77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77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84681"/>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84682"/>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84683"/>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284684"/>
            </a:ext>
            <a:ext xmlns:a16="http://schemas.microsoft.com/office/drawing/2014/main" uri="{FF2B5EF4-FFF2-40B4-BE49-F238E27FC236}">
              <a16:creationId xmlns:a16="http://schemas.microsoft.com/office/drawing/2014/main" id="{00000000-0008-0000-0500-00001F000000}"/>
            </a:ext>
          </a:extLst>
        </xdr:cNvPr>
        <xdr:cNvSpPr/>
      </xdr:nvSpPr>
      <xdr:spPr>
        <a:xfrm>
          <a:off x="2357438" y="805862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84685"/>
            </a:ext>
            <a:ext xmlns:a16="http://schemas.microsoft.com/office/drawing/2014/main" uri="{FF2B5EF4-FFF2-40B4-BE49-F238E27FC236}">
              <a16:creationId xmlns:a16="http://schemas.microsoft.com/office/drawing/2014/main" id="{00000000-0008-0000-0500-000023000000}"/>
            </a:ext>
          </a:extLst>
        </xdr:cNvPr>
        <xdr:cNvSpPr/>
      </xdr:nvSpPr>
      <xdr:spPr>
        <a:xfrm>
          <a:off x="9429750" y="429482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84686"/>
            </a:ext>
            <a:ext xmlns:a16="http://schemas.microsoft.com/office/drawing/2014/main" uri="{FF2B5EF4-FFF2-40B4-BE49-F238E27FC236}">
              <a16:creationId xmlns:a16="http://schemas.microsoft.com/office/drawing/2014/main" id="{00000000-0008-0000-0500-000024000000}"/>
            </a:ext>
          </a:extLst>
        </xdr:cNvPr>
        <xdr:cNvSpPr/>
      </xdr:nvSpPr>
      <xdr:spPr>
        <a:xfrm>
          <a:off x="4533900" y="2206942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84687"/>
            </a:ext>
            <a:ext xmlns:a16="http://schemas.microsoft.com/office/drawing/2014/main" uri="{FF2B5EF4-FFF2-40B4-BE49-F238E27FC236}">
              <a16:creationId xmlns:a16="http://schemas.microsoft.com/office/drawing/2014/main" id="{00000000-0008-0000-0500-000025000000}"/>
            </a:ext>
          </a:extLst>
        </xdr:cNvPr>
        <xdr:cNvSpPr/>
      </xdr:nvSpPr>
      <xdr:spPr>
        <a:xfrm>
          <a:off x="4533900" y="429482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84688"/>
            </a:ext>
            <a:ext xmlns:a16="http://schemas.microsoft.com/office/drawing/2014/main" uri="{FF2B5EF4-FFF2-40B4-BE49-F238E27FC236}">
              <a16:creationId xmlns:a16="http://schemas.microsoft.com/office/drawing/2014/main" id="{00000000-0008-0000-0500-000026000000}"/>
            </a:ext>
          </a:extLst>
        </xdr:cNvPr>
        <xdr:cNvSpPr/>
      </xdr:nvSpPr>
      <xdr:spPr>
        <a:xfrm>
          <a:off x="16073438" y="220694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84689"/>
            </a:ext>
            <a:ext xmlns:a16="http://schemas.microsoft.com/office/drawing/2014/main" uri="{FF2B5EF4-FFF2-40B4-BE49-F238E27FC236}">
              <a16:creationId xmlns:a16="http://schemas.microsoft.com/office/drawing/2014/main" id="{00000000-0008-0000-0500-000027000000}"/>
            </a:ext>
          </a:extLst>
        </xdr:cNvPr>
        <xdr:cNvSpPr/>
      </xdr:nvSpPr>
      <xdr:spPr>
        <a:xfrm>
          <a:off x="16054388" y="429482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84690"/>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84691"/>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500-00003A000000}"/>
            </a:ext>
          </a:extLst>
        </xdr:cNvPr>
        <xdr:cNvSpPr/>
      </xdr:nvSpPr>
      <xdr:spPr>
        <a:xfrm>
          <a:off x="2357438" y="805862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161925</xdr:rowOff>
        </xdr:from>
        <xdr:to>
          <xdr:col>1</xdr:col>
          <xdr:colOff>1704975</xdr:colOff>
          <xdr:row>400</xdr:row>
          <xdr:rowOff>47625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5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93889"/>
            </a:ext>
            <a:ext xmlns:a16="http://schemas.microsoft.com/office/drawing/2014/main" uri="{FF2B5EF4-FFF2-40B4-BE49-F238E27FC236}">
              <a16:creationId xmlns:a16="http://schemas.microsoft.com/office/drawing/2014/main" id="{00000000-0008-0000-0600-000002000000}"/>
            </a:ext>
          </a:extLst>
        </xdr:cNvPr>
        <xdr:cNvSpPr/>
      </xdr:nvSpPr>
      <xdr:spPr>
        <a:xfrm>
          <a:off x="9496425" y="2211705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93890"/>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945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77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93891"/>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93892"/>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93893"/>
            </a:ext>
            <a:ext xmlns:a16="http://schemas.microsoft.com/office/drawing/2014/main" uri="{FF2B5EF4-FFF2-40B4-BE49-F238E27FC236}">
              <a16:creationId xmlns:a16="http://schemas.microsoft.com/office/drawing/2014/main" id="{00000000-0008-0000-0600-000013000000}"/>
            </a:ext>
          </a:extLst>
        </xdr:cNvPr>
        <xdr:cNvSpPr/>
      </xdr:nvSpPr>
      <xdr:spPr>
        <a:xfrm>
          <a:off x="876300" y="2211705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93894"/>
            </a:ext>
            <a:ext xmlns:a16="http://schemas.microsoft.com/office/drawing/2014/main" uri="{FF2B5EF4-FFF2-40B4-BE49-F238E27FC236}">
              <a16:creationId xmlns:a16="http://schemas.microsoft.com/office/drawing/2014/main" id="{00000000-0008-0000-0600-000014000000}"/>
            </a:ext>
          </a:extLst>
        </xdr:cNvPr>
        <xdr:cNvSpPr/>
      </xdr:nvSpPr>
      <xdr:spPr>
        <a:xfrm>
          <a:off x="2205038" y="221170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93895"/>
            </a:ext>
            <a:ext xmlns:a16="http://schemas.microsoft.com/office/drawing/2014/main" uri="{FF2B5EF4-FFF2-40B4-BE49-F238E27FC236}">
              <a16:creationId xmlns:a16="http://schemas.microsoft.com/office/drawing/2014/main" id="{00000000-0008-0000-0600-000015000000}"/>
            </a:ext>
          </a:extLst>
        </xdr:cNvPr>
        <xdr:cNvSpPr/>
      </xdr:nvSpPr>
      <xdr:spPr>
        <a:xfrm>
          <a:off x="942975" y="429482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93896"/>
            </a:ext>
            <a:ext xmlns:a16="http://schemas.microsoft.com/office/drawing/2014/main" uri="{FF2B5EF4-FFF2-40B4-BE49-F238E27FC236}">
              <a16:creationId xmlns:a16="http://schemas.microsoft.com/office/drawing/2014/main" id="{00000000-0008-0000-0600-000016000000}"/>
            </a:ext>
          </a:extLst>
        </xdr:cNvPr>
        <xdr:cNvSpPr/>
      </xdr:nvSpPr>
      <xdr:spPr>
        <a:xfrm>
          <a:off x="2205038" y="429482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945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945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77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77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77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93897"/>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93898"/>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93899"/>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293900"/>
            </a:ext>
            <a:ext xmlns:a16="http://schemas.microsoft.com/office/drawing/2014/main" uri="{FF2B5EF4-FFF2-40B4-BE49-F238E27FC236}">
              <a16:creationId xmlns:a16="http://schemas.microsoft.com/office/drawing/2014/main" id="{00000000-0008-0000-0600-00001F000000}"/>
            </a:ext>
          </a:extLst>
        </xdr:cNvPr>
        <xdr:cNvSpPr/>
      </xdr:nvSpPr>
      <xdr:spPr>
        <a:xfrm>
          <a:off x="2357438" y="8084820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93901"/>
            </a:ext>
            <a:ext xmlns:a16="http://schemas.microsoft.com/office/drawing/2014/main" uri="{FF2B5EF4-FFF2-40B4-BE49-F238E27FC236}">
              <a16:creationId xmlns:a16="http://schemas.microsoft.com/office/drawing/2014/main" id="{00000000-0008-0000-0600-000023000000}"/>
            </a:ext>
          </a:extLst>
        </xdr:cNvPr>
        <xdr:cNvSpPr/>
      </xdr:nvSpPr>
      <xdr:spPr>
        <a:xfrm>
          <a:off x="9429750" y="429482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93902"/>
            </a:ext>
            <a:ext xmlns:a16="http://schemas.microsoft.com/office/drawing/2014/main" uri="{FF2B5EF4-FFF2-40B4-BE49-F238E27FC236}">
              <a16:creationId xmlns:a16="http://schemas.microsoft.com/office/drawing/2014/main" id="{00000000-0008-0000-0600-000024000000}"/>
            </a:ext>
          </a:extLst>
        </xdr:cNvPr>
        <xdr:cNvSpPr/>
      </xdr:nvSpPr>
      <xdr:spPr>
        <a:xfrm>
          <a:off x="4533900" y="2211705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93903"/>
            </a:ext>
            <a:ext xmlns:a16="http://schemas.microsoft.com/office/drawing/2014/main" uri="{FF2B5EF4-FFF2-40B4-BE49-F238E27FC236}">
              <a16:creationId xmlns:a16="http://schemas.microsoft.com/office/drawing/2014/main" id="{00000000-0008-0000-0600-000025000000}"/>
            </a:ext>
          </a:extLst>
        </xdr:cNvPr>
        <xdr:cNvSpPr/>
      </xdr:nvSpPr>
      <xdr:spPr>
        <a:xfrm>
          <a:off x="4533900" y="429482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93904"/>
            </a:ext>
            <a:ext xmlns:a16="http://schemas.microsoft.com/office/drawing/2014/main" uri="{FF2B5EF4-FFF2-40B4-BE49-F238E27FC236}">
              <a16:creationId xmlns:a16="http://schemas.microsoft.com/office/drawing/2014/main" id="{00000000-0008-0000-0600-000026000000}"/>
            </a:ext>
          </a:extLst>
        </xdr:cNvPr>
        <xdr:cNvSpPr/>
      </xdr:nvSpPr>
      <xdr:spPr>
        <a:xfrm>
          <a:off x="16073438" y="221170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93905"/>
            </a:ext>
            <a:ext xmlns:a16="http://schemas.microsoft.com/office/drawing/2014/main" uri="{FF2B5EF4-FFF2-40B4-BE49-F238E27FC236}">
              <a16:creationId xmlns:a16="http://schemas.microsoft.com/office/drawing/2014/main" id="{00000000-0008-0000-0600-000027000000}"/>
            </a:ext>
          </a:extLst>
        </xdr:cNvPr>
        <xdr:cNvSpPr/>
      </xdr:nvSpPr>
      <xdr:spPr>
        <a:xfrm>
          <a:off x="16054388" y="429482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93906"/>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93907"/>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084820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104775</xdr:rowOff>
        </xdr:from>
        <xdr:to>
          <xdr:col>1</xdr:col>
          <xdr:colOff>1704975</xdr:colOff>
          <xdr:row>399</xdr:row>
          <xdr:rowOff>295275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6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99009"/>
            </a:ext>
            <a:ext xmlns:a16="http://schemas.microsoft.com/office/drawing/2014/main" uri="{FF2B5EF4-FFF2-40B4-BE49-F238E27FC236}">
              <a16:creationId xmlns:a16="http://schemas.microsoft.com/office/drawing/2014/main" id="{00000000-0008-0000-0700-000002000000}"/>
            </a:ext>
          </a:extLst>
        </xdr:cNvPr>
        <xdr:cNvSpPr/>
      </xdr:nvSpPr>
      <xdr:spPr>
        <a:xfrm>
          <a:off x="9496425" y="2221230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99010"/>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377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99011"/>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99012"/>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99013"/>
            </a:ext>
            <a:ext xmlns:a16="http://schemas.microsoft.com/office/drawing/2014/main" uri="{FF2B5EF4-FFF2-40B4-BE49-F238E27FC236}">
              <a16:creationId xmlns:a16="http://schemas.microsoft.com/office/drawing/2014/main" id="{00000000-0008-0000-0700-000013000000}"/>
            </a:ext>
          </a:extLst>
        </xdr:cNvPr>
        <xdr:cNvSpPr/>
      </xdr:nvSpPr>
      <xdr:spPr>
        <a:xfrm>
          <a:off x="876300" y="22212300"/>
          <a:ext cx="10191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99014"/>
            </a:ext>
            <a:ext xmlns:a16="http://schemas.microsoft.com/office/drawing/2014/main" uri="{FF2B5EF4-FFF2-40B4-BE49-F238E27FC236}">
              <a16:creationId xmlns:a16="http://schemas.microsoft.com/office/drawing/2014/main" id="{00000000-0008-0000-0700-000014000000}"/>
            </a:ext>
          </a:extLst>
        </xdr:cNvPr>
        <xdr:cNvSpPr/>
      </xdr:nvSpPr>
      <xdr:spPr>
        <a:xfrm>
          <a:off x="2205038" y="22212300"/>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99015"/>
            </a:ext>
            <a:ext xmlns:a16="http://schemas.microsoft.com/office/drawing/2014/main" uri="{FF2B5EF4-FFF2-40B4-BE49-F238E27FC236}">
              <a16:creationId xmlns:a16="http://schemas.microsoft.com/office/drawing/2014/main" id="{00000000-0008-0000-0700-000015000000}"/>
            </a:ext>
          </a:extLst>
        </xdr:cNvPr>
        <xdr:cNvSpPr/>
      </xdr:nvSpPr>
      <xdr:spPr>
        <a:xfrm>
          <a:off x="942975" y="42948225"/>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99016"/>
            </a:ext>
            <a:ext xmlns:a16="http://schemas.microsoft.com/office/drawing/2014/main" uri="{FF2B5EF4-FFF2-40B4-BE49-F238E27FC236}">
              <a16:creationId xmlns:a16="http://schemas.microsoft.com/office/drawing/2014/main" id="{00000000-0008-0000-0700-000016000000}"/>
            </a:ext>
          </a:extLst>
        </xdr:cNvPr>
        <xdr:cNvSpPr/>
      </xdr:nvSpPr>
      <xdr:spPr>
        <a:xfrm>
          <a:off x="2205038" y="42948225"/>
          <a:ext cx="12192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377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377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377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99017"/>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99018"/>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99019"/>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299020"/>
            </a:ext>
            <a:ext xmlns:a16="http://schemas.microsoft.com/office/drawing/2014/main" uri="{FF2B5EF4-FFF2-40B4-BE49-F238E27FC236}">
              <a16:creationId xmlns:a16="http://schemas.microsoft.com/office/drawing/2014/main" id="{00000000-0008-0000-0700-00001F000000}"/>
            </a:ext>
          </a:extLst>
        </xdr:cNvPr>
        <xdr:cNvSpPr/>
      </xdr:nvSpPr>
      <xdr:spPr>
        <a:xfrm>
          <a:off x="2357438" y="80848200"/>
          <a:ext cx="1476375" cy="495300"/>
        </a:xfrm>
        <a:prstGeom prst="rect">
          <a:avLst/>
        </a:prstGeom>
      </xdr:spPr>
      <xdr:txBody>
        <a:bodyPr vertOverflow="clip" wrap="square" lIns="27432" tIns="22860" rIns="27432" bIns="22860" anchor="ctr" upright="true"/>
        <a:lstStyle/>
        <a:p>
          <a:pPr algn="ctr" rtl="false">
            <a:defRPr sz="1000"/>
          </a:pPr>
          <a:r>
            <a:rPr lang="en-GB" sz="1000" b="false" i="false" u="none" strike="noStrike" baseline="0">
              <a:solidFill>
                <a:srgbClr val="000000"/>
              </a:solidFill>
              <a:latin typeface="Arial"/>
              <a:cs typeface="Arial"/>
            </a:rPr>
            <a:t>Go back to</a:t>
          </a:r>
        </a:p>
        <a:p>
          <a:pPr algn="ctr" rtl="false">
            <a:defRPr sz="1000"/>
          </a:pPr>
          <a:r>
            <a:rPr lang="en-GB"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99021"/>
            </a:ext>
            <a:ext xmlns:a16="http://schemas.microsoft.com/office/drawing/2014/main" uri="{FF2B5EF4-FFF2-40B4-BE49-F238E27FC236}">
              <a16:creationId xmlns:a16="http://schemas.microsoft.com/office/drawing/2014/main" id="{00000000-0008-0000-0700-000023000000}"/>
            </a:ext>
          </a:extLst>
        </xdr:cNvPr>
        <xdr:cNvSpPr/>
      </xdr:nvSpPr>
      <xdr:spPr>
        <a:xfrm>
          <a:off x="9429750" y="42948225"/>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99022"/>
            </a:ext>
            <a:ext xmlns:a16="http://schemas.microsoft.com/office/drawing/2014/main" uri="{FF2B5EF4-FFF2-40B4-BE49-F238E27FC236}">
              <a16:creationId xmlns:a16="http://schemas.microsoft.com/office/drawing/2014/main" id="{00000000-0008-0000-0700-000024000000}"/>
            </a:ext>
          </a:extLst>
        </xdr:cNvPr>
        <xdr:cNvSpPr/>
      </xdr:nvSpPr>
      <xdr:spPr>
        <a:xfrm>
          <a:off x="4533900" y="22212300"/>
          <a:ext cx="13239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99023"/>
            </a:ext>
            <a:ext xmlns:a16="http://schemas.microsoft.com/office/drawing/2014/main" uri="{FF2B5EF4-FFF2-40B4-BE49-F238E27FC236}">
              <a16:creationId xmlns:a16="http://schemas.microsoft.com/office/drawing/2014/main" id="{00000000-0008-0000-0700-000025000000}"/>
            </a:ext>
          </a:extLst>
        </xdr:cNvPr>
        <xdr:cNvSpPr/>
      </xdr:nvSpPr>
      <xdr:spPr>
        <a:xfrm>
          <a:off x="4533900" y="42948225"/>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99024"/>
            </a:ext>
            <a:ext xmlns:a16="http://schemas.microsoft.com/office/drawing/2014/main" uri="{FF2B5EF4-FFF2-40B4-BE49-F238E27FC236}">
              <a16:creationId xmlns:a16="http://schemas.microsoft.com/office/drawing/2014/main" id="{00000000-0008-0000-0700-000026000000}"/>
            </a:ext>
          </a:extLst>
        </xdr:cNvPr>
        <xdr:cNvSpPr/>
      </xdr:nvSpPr>
      <xdr:spPr>
        <a:xfrm>
          <a:off x="16073438" y="2221230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99025"/>
            </a:ext>
            <a:ext xmlns:a16="http://schemas.microsoft.com/office/drawing/2014/main" uri="{FF2B5EF4-FFF2-40B4-BE49-F238E27FC236}">
              <a16:creationId xmlns:a16="http://schemas.microsoft.com/office/drawing/2014/main" id="{00000000-0008-0000-0700-000027000000}"/>
            </a:ext>
          </a:extLst>
        </xdr:cNvPr>
        <xdr:cNvSpPr/>
      </xdr:nvSpPr>
      <xdr:spPr>
        <a:xfrm>
          <a:off x="16054388" y="42948225"/>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99026"/>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99027"/>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104775</xdr:rowOff>
        </xdr:from>
        <xdr:to>
          <xdr:col>1</xdr:col>
          <xdr:colOff>1704975</xdr:colOff>
          <xdr:row>399</xdr:row>
          <xdr:rowOff>295275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7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7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7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7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7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7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7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7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7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7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7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700-00007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7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7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7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356"/>
      <c r="B2" s="2357"/>
    </row>
    <row r="3" s="111" customFormat="true" ht="22.5" customHeight="true" x14ac:dyDescent="0.35">
      <c r="A3" s="124"/>
      <c r="B3" s="125"/>
    </row>
    <row r="4" s="111" customFormat="true" ht="22.5" customHeight="true" x14ac:dyDescent="0.35">
      <c r="A4" s="120"/>
      <c r="B4" s="121"/>
      <c r="C4" s="388" t="s">
        <v>27</v>
      </c>
    </row>
    <row r="5" s="111" customFormat="true" ht="22.5" customHeight="true" x14ac:dyDescent="0.35">
      <c r="A5" s="2356"/>
      <c r="B5" s="2357"/>
      <c r="C5" s="388"/>
    </row>
    <row r="6" s="111" customFormat="true" ht="29.25" customHeight="true" x14ac:dyDescent="0.2">
      <c r="A6" s="2358"/>
      <c r="B6" s="2360"/>
      <c r="C6" s="388" t="s">
        <v>28</v>
      </c>
    </row>
    <row r="7" s="111" customFormat="true" ht="25.9" customHeight="true" x14ac:dyDescent="0.4">
      <c r="A7" s="2352"/>
      <c r="B7" s="2353"/>
      <c r="C7" s="390" t="str">
        <f ca="true">+Water!B5</f>
        <v>Armenia</v>
      </c>
    </row>
    <row r="8" s="111" customFormat="true" ht="15" customHeight="true" x14ac:dyDescent="0.2">
      <c r="A8" s="2354"/>
      <c r="B8" s="2355"/>
      <c r="C8" s="388"/>
    </row>
    <row r="9" s="111" customFormat="true" ht="15" customHeight="true" x14ac:dyDescent="0.2">
      <c r="A9" s="125"/>
      <c r="B9" s="128"/>
      <c r="C9" s="389" t="s">
        <v>145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DHS00</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DHS05</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DHS10</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DHS16</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356"/>
      <c r="B108" s="2357"/>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352"/>
      <c r="B113" s="2353"/>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354"/>
      <c r="B114" s="2355"/>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356"/>
      <c r="B208" s="2357"/>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352"/>
      <c r="B213" s="2353"/>
    </row>
    <row r="214" s="123" customFormat="true" ht="15" customHeight="true" x14ac:dyDescent="0.2">
      <c r="A214" s="2358"/>
      <c r="B214" s="2359"/>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2397" t="s">
        <v>123</v>
      </c>
      <c r="C4" s="2397"/>
      <c r="D4" s="2397"/>
      <c r="E4" s="2397"/>
      <c r="F4" s="2397"/>
      <c r="G4" s="2397"/>
      <c r="H4" s="2397"/>
      <c r="I4" s="2397"/>
      <c r="J4" s="2397"/>
      <c r="K4" s="2397"/>
      <c r="L4" s="2397"/>
      <c r="M4" s="2397"/>
      <c r="N4" s="2397"/>
      <c r="O4" s="2397"/>
      <c r="P4" s="2397"/>
      <c r="Q4" s="2397"/>
      <c r="R4" s="2397"/>
      <c r="S4" s="2397"/>
      <c r="T4" s="2397"/>
      <c r="U4" s="2397"/>
      <c r="V4" s="2397"/>
      <c r="W4" s="2397"/>
      <c r="X4" s="2397"/>
      <c r="Y4" s="2397"/>
    </row>
    <row r="5" ht="29.1" customHeight="true" x14ac:dyDescent="0.4">
      <c r="A5" s="35"/>
      <c r="B5" s="2364" t="str">
        <f ca="true">IF(ISERROR(INDIRECT(CONCATENATE($B105,"!A2"))),"",INDIRECT(CONCATENATE($B105,"!A2")))</f>
        <v>Armenia</v>
      </c>
      <c r="C5" s="2364"/>
      <c r="D5" s="2364"/>
      <c r="E5" s="2364"/>
      <c r="F5" s="2364"/>
      <c r="G5" s="2364"/>
      <c r="H5" s="2364"/>
      <c r="I5" s="2364"/>
      <c r="J5" s="2364"/>
      <c r="K5" s="2364"/>
      <c r="L5" s="2364"/>
      <c r="M5" s="2364"/>
      <c r="N5" s="2364"/>
      <c r="O5" s="2364"/>
      <c r="P5" s="2364"/>
      <c r="Q5" s="2364"/>
      <c r="R5" s="2364"/>
      <c r="S5" s="2364"/>
      <c r="T5" s="2364"/>
      <c r="U5" s="2364"/>
      <c r="V5" s="2364"/>
      <c r="W5" s="2364"/>
      <c r="X5" s="2364"/>
      <c r="Y5" s="2364"/>
    </row>
    <row r="6" x14ac:dyDescent="0.2">
      <c r="F6" s="36"/>
      <c r="G6" s="36"/>
      <c r="J6" s="37"/>
      <c r="K6" s="37"/>
      <c r="L6" s="37"/>
      <c r="M6" s="37"/>
      <c r="N6" s="37"/>
      <c r="O6" s="37"/>
      <c r="P6" s="37"/>
    </row>
    <row r="7" s="38" customFormat="true" ht="18" x14ac:dyDescent="0.25">
      <c r="B7" s="2361" t="str">
        <f>B118</f>
        <v>National use of drinking water sources, 2000–2020</v>
      </c>
      <c r="C7" s="2361"/>
      <c r="D7" s="2361"/>
      <c r="E7" s="2361"/>
      <c r="F7" s="2361"/>
      <c r="G7" s="2361"/>
      <c r="H7" s="2361"/>
      <c r="I7" s="2361"/>
      <c r="J7" s="2361" t="str">
        <f>B218</f>
        <v>Urban use of drinking water sources,  2000–2020</v>
      </c>
      <c r="K7" s="2361"/>
      <c r="L7" s="2361"/>
      <c r="M7" s="2361"/>
      <c r="N7" s="2361"/>
      <c r="O7" s="2361"/>
      <c r="P7" s="2361"/>
      <c r="Q7" s="2361"/>
      <c r="R7" s="2361" t="str">
        <f>B318</f>
        <v>Rural use of drinking water sources, 2000–2020</v>
      </c>
      <c r="S7" s="2361"/>
      <c r="T7" s="2361"/>
      <c r="U7" s="2361"/>
      <c r="V7" s="2361"/>
      <c r="W7" s="2361"/>
      <c r="X7" s="2361"/>
      <c r="Y7" s="2361"/>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374" t="str">
        <f ca="true">IF(ISERROR(INDIRECT(CONCATENATE($B105,"!A2"))),"",INDIRECT(CONCATENATE($B105,"!A2")))</f>
        <v>Armenia</v>
      </c>
      <c r="C31" s="2375"/>
      <c r="D31" s="2375"/>
      <c r="E31" s="2376"/>
      <c r="F31" s="2366" t="s">
        <v>0</v>
      </c>
      <c r="G31" s="2366"/>
      <c r="H31" s="2366"/>
      <c r="I31" s="2367"/>
      <c r="J31" s="2365" t="s">
        <v>1</v>
      </c>
      <c r="K31" s="2366"/>
      <c r="L31" s="2366"/>
      <c r="M31" s="2367"/>
      <c r="N31" s="2365" t="s">
        <v>2</v>
      </c>
      <c r="O31" s="2366"/>
      <c r="P31" s="2366"/>
      <c r="Q31" s="2367"/>
      <c r="R31" s="2365" t="s">
        <v>3</v>
      </c>
      <c r="S31" s="2366"/>
      <c r="T31" s="2366"/>
      <c r="U31" s="2367"/>
      <c r="V31" s="2365" t="s">
        <v>4</v>
      </c>
      <c r="W31" s="2366"/>
      <c r="X31" s="2366"/>
      <c r="Y31" s="2367"/>
    </row>
    <row r="32" s="44" customFormat="true" ht="22.5" customHeight="true" x14ac:dyDescent="0.2">
      <c r="B32" s="2377"/>
      <c r="C32" s="2378"/>
      <c r="D32" s="2378"/>
      <c r="E32" s="2379"/>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368" t="s">
        <v>5</v>
      </c>
      <c r="C33" s="2369"/>
      <c r="D33" s="2372" t="s">
        <v>25</v>
      </c>
      <c r="E33" s="33">
        <f>C99</f>
        <v>2000</v>
      </c>
      <c r="F33" s="45">
        <f ca="true">E99</f>
        <v>94.777513743455586</v>
      </c>
      <c r="G33" s="46">
        <f t="shared" ref="G33:I34" ca="true" si="0">F99</f>
        <v>0.90102487885416915</v>
      </c>
      <c r="H33" s="47">
        <f t="shared" ca="true" si="0"/>
        <v>4.0012598980418943</v>
      </c>
      <c r="I33" s="48">
        <f t="shared" ca="true" si="0"/>
        <v>0.32020147964835388</v>
      </c>
      <c r="J33" s="45">
        <f ca="true">J99</f>
        <v>96.967047141019734</v>
      </c>
      <c r="K33" s="46">
        <f t="shared" ref="K33:M34" ca="true" si="1">K99</f>
        <v>0.67775646757405839</v>
      </c>
      <c r="L33" s="47">
        <f t="shared" ca="true" si="1"/>
        <v>2.2383066391901849</v>
      </c>
      <c r="M33" s="48">
        <f t="shared" ca="true" si="1"/>
        <v>0.11688975221602149</v>
      </c>
      <c r="N33" s="45">
        <f ca="true">O99</f>
        <v>99.014421016266766</v>
      </c>
      <c r="O33" s="46">
        <f t="shared" ref="O33:Q34" ca="true" si="2">P99</f>
        <v>0.20355975890071476</v>
      </c>
      <c r="P33" s="47">
        <f t="shared" ca="true" si="2"/>
        <v>0.77064606879919495</v>
      </c>
      <c r="Q33" s="48">
        <f t="shared" ca="true" si="2"/>
        <v>1.1373156033326559E-2</v>
      </c>
      <c r="R33" s="45">
        <f ca="true">T99</f>
        <v>99.457138625040386</v>
      </c>
      <c r="S33" s="46">
        <f t="shared" ref="S33:U34" ca="true" si="3">U99</f>
        <v>0.20295392333098694</v>
      </c>
      <c r="T33" s="47">
        <f t="shared" ca="true" si="3"/>
        <v>0.27442863239087956</v>
      </c>
      <c r="U33" s="48">
        <f t="shared" ca="true" si="3"/>
        <v>6.5478819237758223E-2</v>
      </c>
      <c r="V33" s="45">
        <f ca="true">Y99</f>
        <v>99.716526004638695</v>
      </c>
      <c r="W33" s="46">
        <f t="shared" ref="W33:Y34" ca="true" si="4">Z99</f>
        <v>0.108763266807356</v>
      </c>
      <c r="X33" s="47">
        <f t="shared" ca="true" si="4"/>
        <v>0.17471072855394709</v>
      </c>
      <c r="Y33" s="48">
        <f t="shared" ca="true" si="4"/>
        <v>0</v>
      </c>
    </row>
    <row r="34" x14ac:dyDescent="0.2">
      <c r="B34" s="2370"/>
      <c r="C34" s="2371"/>
      <c r="D34" s="2373"/>
      <c r="E34" s="34">
        <f>C100</f>
        <v>2020</v>
      </c>
      <c r="F34" s="50">
        <f ca="true">E100</f>
        <v>99.05827901238024</v>
      </c>
      <c r="G34" s="51">
        <f t="shared" ca="true" si="0"/>
        <v>0.94172098761976031</v>
      </c>
      <c r="H34" s="52">
        <f t="shared" ca="true" si="0"/>
        <v>0</v>
      </c>
      <c r="I34" s="53">
        <f t="shared" ca="true" si="0"/>
        <v>0</v>
      </c>
      <c r="J34" s="50">
        <f ca="true">J100</f>
        <v>99.305896020549312</v>
      </c>
      <c r="K34" s="51">
        <f t="shared" ca="true" si="1"/>
        <v>0.6941039794506878</v>
      </c>
      <c r="L34" s="52">
        <f t="shared" ca="true" si="1"/>
        <v>0</v>
      </c>
      <c r="M34" s="53">
        <f t="shared" ca="true" si="1"/>
        <v>0</v>
      </c>
      <c r="N34" s="50">
        <f ca="true">O100</f>
        <v>99.793429664879639</v>
      </c>
      <c r="O34" s="51">
        <f t="shared" ca="true" si="2"/>
        <v>0.20516129139533146</v>
      </c>
      <c r="P34" s="52">
        <f t="shared" ca="true" si="2"/>
        <v>0</v>
      </c>
      <c r="Q34" s="53">
        <f t="shared" ca="true" si="2"/>
        <v>1.4090437250282761E-3</v>
      </c>
      <c r="R34" s="50">
        <f ca="true">T100</f>
        <v>99.766153736572917</v>
      </c>
      <c r="S34" s="51">
        <f t="shared" ca="true" si="3"/>
        <v>0.20358450480679768</v>
      </c>
      <c r="T34" s="52">
        <f t="shared" ca="true" si="3"/>
        <v>0</v>
      </c>
      <c r="U34" s="53">
        <f t="shared" ca="true" si="3"/>
        <v>3.0261758620274498E-2</v>
      </c>
      <c r="V34" s="50">
        <f ca="true">Y100</f>
        <v>99.891046379528518</v>
      </c>
      <c r="W34" s="51">
        <f t="shared" ca="true" si="4"/>
        <v>0.10895362047146762</v>
      </c>
      <c r="X34" s="52">
        <f t="shared" ca="true" si="4"/>
        <v>0</v>
      </c>
      <c r="Y34" s="53">
        <f t="shared" ca="true" si="4"/>
        <v>0</v>
      </c>
    </row>
    <row r="35" x14ac:dyDescent="0.2">
      <c r="F35" s="36"/>
      <c r="H35" s="39"/>
    </row>
    <row r="36" x14ac:dyDescent="0.2">
      <c r="B36" s="2368" t="s">
        <v>6</v>
      </c>
      <c r="C36" s="2369"/>
      <c r="D36" s="2372" t="s">
        <v>25</v>
      </c>
      <c r="E36" s="33">
        <f>C199</f>
        <v>2000</v>
      </c>
      <c r="F36" s="45">
        <f ca="true">E199</f>
        <v>98.928244496576738</v>
      </c>
      <c r="G36" s="46">
        <f t="shared" ref="G36:I37" ca="true" si="5">F199</f>
        <v>0.18971234281576269</v>
      </c>
      <c r="H36" s="47">
        <f t="shared" ca="true" si="5"/>
        <v>0.88204316060749477</v>
      </c>
      <c r="I36" s="48">
        <f t="shared" ca="true" si="5"/>
        <v>0</v>
      </c>
      <c r="J36" s="45">
        <f ca="true">J199</f>
        <v>99.605597768959285</v>
      </c>
      <c r="K36" s="46">
        <f t="shared" ref="K36:M37" ca="true" si="6">K199</f>
        <v>5.5962003777014047E-2</v>
      </c>
      <c r="L36" s="47">
        <f t="shared" ca="true" si="6"/>
        <v>0.32028099737142668</v>
      </c>
      <c r="M36" s="48">
        <f t="shared" ca="true" si="6"/>
        <v>1.8159229892279471E-2</v>
      </c>
      <c r="N36" s="45">
        <f ca="true">O199</f>
        <v>99.776849722117191</v>
      </c>
      <c r="O36" s="46">
        <f t="shared" ref="O36:Q37" ca="true" si="7">P199</f>
        <v>6.711958254797265E-2</v>
      </c>
      <c r="P36" s="47">
        <f t="shared" ca="true" si="7"/>
        <v>5.1072355522364887E-2</v>
      </c>
      <c r="Q36" s="48">
        <f t="shared" ca="true" si="7"/>
        <v>0.10495833981247138</v>
      </c>
      <c r="R36" s="45">
        <f ca="true">T199</f>
        <v>99.316260426662481</v>
      </c>
      <c r="S36" s="46">
        <f t="shared" ref="S36:U37" ca="true" si="8">U199</f>
        <v>2.1807299998523662E-2</v>
      </c>
      <c r="T36" s="47">
        <f t="shared" ca="true" si="8"/>
        <v>0.66193227333899074</v>
      </c>
      <c r="U36" s="48">
        <f t="shared" ca="true" si="8"/>
        <v>0</v>
      </c>
      <c r="V36" s="45">
        <f ca="true">Y199</f>
        <v>99.216798225183226</v>
      </c>
      <c r="W36" s="46">
        <f t="shared" ref="W36:Y37" ca="true" si="9">Z199</f>
        <v>0</v>
      </c>
      <c r="X36" s="47">
        <f t="shared" ca="true" si="9"/>
        <v>0.78320177481677433</v>
      </c>
      <c r="Y36" s="48">
        <f t="shared" ca="true" si="9"/>
        <v>0</v>
      </c>
    </row>
    <row r="37" x14ac:dyDescent="0.2">
      <c r="B37" s="2370"/>
      <c r="C37" s="2371"/>
      <c r="D37" s="2373"/>
      <c r="E37" s="34">
        <f>C200</f>
        <v>2020</v>
      </c>
      <c r="F37" s="50">
        <f ca="true">E200</f>
        <v>99.798626385081533</v>
      </c>
      <c r="G37" s="51">
        <f t="shared" ca="true" si="5"/>
        <v>0.19138145347321875</v>
      </c>
      <c r="H37" s="52">
        <f t="shared" ca="true" si="5"/>
        <v>9.9921614452540553E-3</v>
      </c>
      <c r="I37" s="53">
        <f t="shared" ca="true" si="5"/>
        <v>0</v>
      </c>
      <c r="J37" s="50">
        <f ca="true">J200</f>
        <v>99.805674561109939</v>
      </c>
      <c r="K37" s="51">
        <f t="shared" ca="true" si="6"/>
        <v>5.6074414107847054E-2</v>
      </c>
      <c r="L37" s="52">
        <f t="shared" ca="true" si="6"/>
        <v>0.13600120868937893</v>
      </c>
      <c r="M37" s="53">
        <f t="shared" ca="true" si="6"/>
        <v>2.2498160928487998E-3</v>
      </c>
      <c r="N37" s="50">
        <f ca="true">O200</f>
        <v>99.884169465593715</v>
      </c>
      <c r="O37" s="51">
        <f t="shared" ca="true" si="7"/>
        <v>6.7191776212147863E-2</v>
      </c>
      <c r="P37" s="52">
        <f t="shared" ca="true" si="7"/>
        <v>0</v>
      </c>
      <c r="Q37" s="53">
        <f t="shared" ca="true" si="7"/>
        <v>4.8638758194145475E-2</v>
      </c>
      <c r="R37" s="50">
        <f ca="true">T200</f>
        <v>99.978047388581658</v>
      </c>
      <c r="S37" s="51">
        <f t="shared" ca="true" si="8"/>
        <v>2.1952611418342372E-2</v>
      </c>
      <c r="T37" s="52">
        <f t="shared" ca="true" si="8"/>
        <v>0</v>
      </c>
      <c r="U37" s="53">
        <f t="shared" ca="true" si="8"/>
        <v>0</v>
      </c>
      <c r="V37" s="50">
        <f ca="true">Y200</f>
        <v>100</v>
      </c>
      <c r="W37" s="51">
        <f t="shared" ca="true" si="9"/>
        <v>0</v>
      </c>
      <c r="X37" s="52">
        <f t="shared" ca="true" si="9"/>
        <v>0</v>
      </c>
      <c r="Y37" s="53">
        <f t="shared" ca="true" si="9"/>
        <v>0</v>
      </c>
    </row>
    <row r="38" x14ac:dyDescent="0.2">
      <c r="F38" s="36"/>
      <c r="G38" s="36"/>
      <c r="H38" s="39"/>
      <c r="I38" s="39"/>
    </row>
    <row r="39" x14ac:dyDescent="0.2">
      <c r="B39" s="2368" t="s">
        <v>7</v>
      </c>
      <c r="C39" s="2369"/>
      <c r="D39" s="2372" t="s">
        <v>25</v>
      </c>
      <c r="E39" s="33">
        <f>C299</f>
        <v>2000</v>
      </c>
      <c r="F39" s="45">
        <f ca="true">E299</f>
        <v>91.47540234024855</v>
      </c>
      <c r="G39" s="46">
        <f t="shared" ref="G39:I40" ca="true" si="10">F299</f>
        <v>1.2843216527268679</v>
      </c>
      <c r="H39" s="47">
        <f t="shared" ca="true" si="10"/>
        <v>6.5684681340023587</v>
      </c>
      <c r="I39" s="48">
        <f t="shared" ca="true" si="10"/>
        <v>0.67180787302221745</v>
      </c>
      <c r="J39" s="45">
        <f ca="true">J299</f>
        <v>95.28194027253204</v>
      </c>
      <c r="K39" s="46">
        <f t="shared" ref="K39:M40" ca="true" si="11">K299</f>
        <v>1.4161473767255714</v>
      </c>
      <c r="L39" s="47">
        <f t="shared" ca="true" si="11"/>
        <v>3.211310047887082</v>
      </c>
      <c r="M39" s="48">
        <f t="shared" ca="true" si="11"/>
        <v>9.0602302855302241E-2</v>
      </c>
      <c r="N39" s="45">
        <f ca="true">O299</f>
        <v>95.6273817684243</v>
      </c>
      <c r="O39" s="46">
        <f t="shared" ref="O39:Q40" ca="true" si="12">P299</f>
        <v>0.84068355790385296</v>
      </c>
      <c r="P39" s="47">
        <f t="shared" ca="true" si="12"/>
        <v>3.2486697199115611</v>
      </c>
      <c r="Q39" s="48">
        <f t="shared" ca="true" si="12"/>
        <v>0.28326495376028049</v>
      </c>
      <c r="R39" s="45">
        <f ca="true">T299</f>
        <v>97.846526984881024</v>
      </c>
      <c r="S39" s="46">
        <f t="shared" ref="S39:U40" ca="true" si="13">U299</f>
        <v>0.6658330351011551</v>
      </c>
      <c r="T39" s="47">
        <f t="shared" ca="true" si="13"/>
        <v>1.4876399800178177</v>
      </c>
      <c r="U39" s="48">
        <f t="shared" ca="true" si="13"/>
        <v>0</v>
      </c>
      <c r="V39" s="45">
        <f ca="true">Y299</f>
        <v>98.434775286009028</v>
      </c>
      <c r="W39" s="46">
        <f t="shared" ref="W39:Y40" ca="true" si="14">Z299</f>
        <v>0.73626884355282951</v>
      </c>
      <c r="X39" s="47">
        <f t="shared" ca="true" si="14"/>
        <v>0.82895587043813634</v>
      </c>
      <c r="Y39" s="48">
        <f t="shared" ca="true" si="14"/>
        <v>0</v>
      </c>
    </row>
    <row r="40" x14ac:dyDescent="0.2">
      <c r="B40" s="2370"/>
      <c r="C40" s="2371"/>
      <c r="D40" s="2373"/>
      <c r="E40" s="34">
        <f>C300</f>
        <v>2020</v>
      </c>
      <c r="F40" s="50">
        <f ca="true">E300</f>
        <v>98.615431787157831</v>
      </c>
      <c r="G40" s="51">
        <f t="shared" ca="true" si="10"/>
        <v>1.3845682128421686</v>
      </c>
      <c r="H40" s="52">
        <f t="shared" ca="true" si="10"/>
        <v>0</v>
      </c>
      <c r="I40" s="53">
        <f t="shared" ca="true" si="10"/>
        <v>0</v>
      </c>
      <c r="J40" s="50">
        <f ca="true">J300</f>
        <v>98.535495984303012</v>
      </c>
      <c r="K40" s="51">
        <f t="shared" ca="true" si="11"/>
        <v>1.4645040156969884</v>
      </c>
      <c r="L40" s="52">
        <f t="shared" ca="true" si="11"/>
        <v>0</v>
      </c>
      <c r="M40" s="53">
        <f t="shared" ca="true" si="11"/>
        <v>0</v>
      </c>
      <c r="N40" s="50">
        <f ca="true">O300</f>
        <v>99.128536935969407</v>
      </c>
      <c r="O40" s="51">
        <f t="shared" ca="true" si="12"/>
        <v>0.8714630640305927</v>
      </c>
      <c r="P40" s="52">
        <f t="shared" ca="true" si="12"/>
        <v>0</v>
      </c>
      <c r="Q40" s="53">
        <f t="shared" ca="true" si="12"/>
        <v>0</v>
      </c>
      <c r="R40" s="50">
        <f ca="true">T300</f>
        <v>99.324112187581235</v>
      </c>
      <c r="S40" s="51">
        <f t="shared" ca="true" si="13"/>
        <v>0.67588781241876461</v>
      </c>
      <c r="T40" s="52">
        <f t="shared" ca="true" si="13"/>
        <v>0</v>
      </c>
      <c r="U40" s="53">
        <f t="shared" ca="true" si="13"/>
        <v>0</v>
      </c>
      <c r="V40" s="50">
        <f ca="true">Y300</f>
        <v>99.257576795711714</v>
      </c>
      <c r="W40" s="51">
        <f t="shared" ca="true" si="14"/>
        <v>0.74242320428827213</v>
      </c>
      <c r="X40" s="52">
        <f t="shared" ca="true" si="14"/>
        <v>0</v>
      </c>
      <c r="Y40" s="53">
        <f t="shared" ca="true" si="14"/>
        <v>0</v>
      </c>
    </row>
    <row r="97" s="40" customFormat="true" ht="16.5" customHeight="true" x14ac:dyDescent="0.2">
      <c r="A97" s="2383" t="s">
        <v>5</v>
      </c>
      <c r="B97" s="2383"/>
      <c r="C97" s="2383"/>
      <c r="D97" s="2380" t="s">
        <v>0</v>
      </c>
      <c r="E97" s="2381"/>
      <c r="F97" s="2381"/>
      <c r="G97" s="2381"/>
      <c r="H97" s="2382"/>
      <c r="I97" s="2380" t="s">
        <v>1</v>
      </c>
      <c r="J97" s="2381"/>
      <c r="K97" s="2381"/>
      <c r="L97" s="2381"/>
      <c r="M97" s="2382"/>
      <c r="N97" s="2380" t="s">
        <v>2</v>
      </c>
      <c r="O97" s="2381"/>
      <c r="P97" s="2381"/>
      <c r="Q97" s="2381"/>
      <c r="R97" s="2382"/>
      <c r="S97" s="2380" t="s">
        <v>3</v>
      </c>
      <c r="T97" s="2381"/>
      <c r="U97" s="2381"/>
      <c r="V97" s="2381"/>
      <c r="W97" s="2382"/>
      <c r="X97" s="2380" t="s">
        <v>4</v>
      </c>
      <c r="Y97" s="2381"/>
      <c r="Z97" s="2381"/>
      <c r="AA97" s="2381"/>
      <c r="AB97" s="2382"/>
    </row>
    <row r="98" s="44" customFormat="true" ht="22.5" customHeight="true" x14ac:dyDescent="0.2">
      <c r="A98" s="2384"/>
      <c r="B98" s="2384"/>
      <c r="C98" s="2384"/>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388" t="s">
        <v>10</v>
      </c>
      <c r="B99" s="2389"/>
      <c r="C99" s="209">
        <v>2000</v>
      </c>
      <c r="D99" s="56">
        <f ca="true">IF((D101+H101)&gt;100,D101*100/(D101+H101),D101)</f>
        <v>95.678538622309759</v>
      </c>
      <c r="E99" s="57">
        <f ca="true">D99*AVERAGEIF(E105:E116,"&gt;0")/100</f>
        <v>94.777513743455586</v>
      </c>
      <c r="F99" s="58">
        <f ca="true">D99*(100-AVERAGEIF(E105:E116,"&gt;0"))/100</f>
        <v>0.90102487885416915</v>
      </c>
      <c r="G99" s="59">
        <f ca="true">100-(E99+F99+H99)</f>
        <v>4.0012598980418943</v>
      </c>
      <c r="H99" s="60">
        <f ca="true">IF((D101+H101)&gt;100,H101*100/(D101+H101),H101)</f>
        <v>0.32020147964835388</v>
      </c>
      <c r="I99" s="56">
        <f ca="true">IF((I101+M101)&gt;100,I101*100/(I101+M101),I101)</f>
        <v>97.644803608593804</v>
      </c>
      <c r="J99" s="57">
        <f ca="true">I99*AVERAGEIF(J105:J116,"&gt;0")/100</f>
        <v>96.967047141019734</v>
      </c>
      <c r="K99" s="61">
        <f ca="true">I99*(100-AVERAGEIF(J105:J116,"&gt;0"))/100</f>
        <v>0.67775646757405839</v>
      </c>
      <c r="L99" s="62">
        <f ca="true">100-(J99+K99+M99)</f>
        <v>2.2383066391901849</v>
      </c>
      <c r="M99" s="63">
        <f ca="true">IF((I101+M101)&gt;100,M101*100/(I101+M101),M101)</f>
        <v>0.11688975221602149</v>
      </c>
      <c r="N99" s="56">
        <f ca="true">IF((N101+R101)&gt;100,N101*100/(N101+R101),N101)</f>
        <v>99.21798077516749</v>
      </c>
      <c r="O99" s="57">
        <f ca="true">N99*AVERAGEIF(O105:O116,"&gt;0")/100</f>
        <v>99.014421016266766</v>
      </c>
      <c r="P99" s="61">
        <f ca="true">N99*(100-AVERAGEIF(O105:O116,"&gt;0"))/100</f>
        <v>0.20355975890071476</v>
      </c>
      <c r="Q99" s="62">
        <f ca="true">100-(O99+P99+R99)</f>
        <v>0.77064606879919495</v>
      </c>
      <c r="R99" s="63">
        <f ca="true">IF((N101+R101)&gt;100,R101*100/(N101+R101),R101)</f>
        <v>1.1373156033326559E-2</v>
      </c>
      <c r="S99" s="56">
        <f ca="true">IF((S101+W101)&gt;100,S101*100/(S101+W101),S101)</f>
        <v>99.660092548371367</v>
      </c>
      <c r="T99" s="57">
        <f ca="true">S99*AVERAGEIF(T105:T116,"&gt;0")/100</f>
        <v>99.457138625040386</v>
      </c>
      <c r="U99" s="61">
        <f ca="true">S99*(100-AVERAGEIF(T105:T116,"&gt;0"))/100</f>
        <v>0.20295392333098694</v>
      </c>
      <c r="V99" s="62">
        <f ca="true">100-(T99+U99+W99)</f>
        <v>0.27442863239087956</v>
      </c>
      <c r="W99" s="63">
        <f ca="true">IF((S101+W101)&gt;100,W101*100/(S101+W101),W101)</f>
        <v>6.5478819237758223E-2</v>
      </c>
      <c r="X99" s="56">
        <f ca="true">IF((X101+AB101)&gt;100,X101*100/(X101+AB101),X101)</f>
        <v>99.825289271446039</v>
      </c>
      <c r="Y99" s="57">
        <f ca="true">X99*AVERAGEIF(Y105:Y116,"&gt;0")/100</f>
        <v>99.716526004638695</v>
      </c>
      <c r="Z99" s="61">
        <f ca="true">X99*(100-AVERAGEIF(Y105:Y116,"&gt;0"))/100</f>
        <v>0.108763266807356</v>
      </c>
      <c r="AA99" s="62">
        <f ca="true">100-(Y99+Z99+AB99)</f>
        <v>0.17471072855394709</v>
      </c>
      <c r="AB99" s="63">
        <f ca="true">IF((X101+AB101)&gt;100,AB101*100/(X101+AB101),AB101)</f>
        <v>0</v>
      </c>
    </row>
    <row r="100" s="64" customFormat="true" ht="15" customHeight="true" x14ac:dyDescent="0.2">
      <c r="A100" s="2390"/>
      <c r="B100" s="2391"/>
      <c r="C100" s="210">
        <v>2020</v>
      </c>
      <c r="D100" s="65">
        <f ca="true">IF((D102+H102)&gt;100,D102*100/(D102+H102),D102)</f>
        <v>100</v>
      </c>
      <c r="E100" s="66">
        <f ca="true">D100*AVERAGEIF(E105:E116,"&gt;0")/100</f>
        <v>99.05827901238024</v>
      </c>
      <c r="F100" s="67">
        <f ca="true">D100*(100-AVERAGEIF(E105:E116,"&gt;0"))/100</f>
        <v>0.94172098761976031</v>
      </c>
      <c r="G100" s="68">
        <f ca="true">100-(E100+F100+H100)</f>
        <v>0</v>
      </c>
      <c r="H100" s="69">
        <f ca="true">IF((D102+H102)&gt;100,H102*100/(D102+H102),H102)</f>
        <v>0</v>
      </c>
      <c r="I100" s="65">
        <f ca="true">IF((I102+M102)&gt;100,I102*100/(I102+M102),I102)</f>
        <v>100</v>
      </c>
      <c r="J100" s="66">
        <f ca="true">I100*AVERAGEIF(J105:J116,"&gt;0")/100</f>
        <v>99.305896020549312</v>
      </c>
      <c r="K100" s="67">
        <f ca="true">I100*(100-AVERAGEIF(J105:J116,"&gt;0"))/100</f>
        <v>0.6941039794506878</v>
      </c>
      <c r="L100" s="68">
        <f ca="true">100-(J100+K100+M100)</f>
        <v>0</v>
      </c>
      <c r="M100" s="69">
        <f ca="true">IF((I102+M102)&gt;100,M102*100/(I102+M102),M102)</f>
        <v>0</v>
      </c>
      <c r="N100" s="65">
        <f ca="true">IF((N102+R102)&gt;100,N102*100/(N102+R102),N102)</f>
        <v>99.998590956274981</v>
      </c>
      <c r="O100" s="66">
        <f ca="true">N100*AVERAGEIF(O105:O116,"&gt;0")/100</f>
        <v>99.793429664879639</v>
      </c>
      <c r="P100" s="67">
        <f ca="true">N100*(100-AVERAGEIF(O105:O116,"&gt;0"))/100</f>
        <v>0.20516129139533146</v>
      </c>
      <c r="Q100" s="68">
        <f ca="true">100-(O100+P100+R100)</f>
        <v>0</v>
      </c>
      <c r="R100" s="69">
        <f ca="true">IF((N102+R102)&gt;100,R102*100/(N102+R102),R102)</f>
        <v>1.4090437250282761E-3</v>
      </c>
      <c r="S100" s="65">
        <f ca="true">IF((S102+W102)&gt;100,S102*100/(S102+W102),S102)</f>
        <v>99.969738241379716</v>
      </c>
      <c r="T100" s="66">
        <f ca="true">S100*AVERAGEIF(T105:T116,"&gt;0")/100</f>
        <v>99.766153736572917</v>
      </c>
      <c r="U100" s="67">
        <f ca="true">S100*(100-AVERAGEIF(T105:T116,"&gt;0"))/100</f>
        <v>0.20358450480679768</v>
      </c>
      <c r="V100" s="68">
        <f ca="true">100-(T100+U100+W100)</f>
        <v>0</v>
      </c>
      <c r="W100" s="69">
        <f ca="true">IF((S102+W102)&gt;100,W102*100/(S102+W102),W102)</f>
        <v>3.0261758620274498E-2</v>
      </c>
      <c r="X100" s="65">
        <f ca="true">IF((X102+AB102)&gt;100,X102*100/(X102+AB102),X102)</f>
        <v>100</v>
      </c>
      <c r="Y100" s="66">
        <f ca="true">X100*AVERAGEIF(Y105:Y116,"&gt;0")/100</f>
        <v>99.891046379528518</v>
      </c>
      <c r="Z100" s="67">
        <f ca="true">X100*(100-AVERAGEIF(Y105:Y116,"&gt;0"))/100</f>
        <v>0.10895362047146762</v>
      </c>
      <c r="AA100" s="68">
        <f ca="true">100-(Y100+Z100+AB100)</f>
        <v>0</v>
      </c>
      <c r="AB100" s="69">
        <f ca="true">IF((X102+AB102)&gt;100,AB102*100/(X102+AB102),AB102)</f>
        <v>0</v>
      </c>
    </row>
    <row r="101" hidden="true" x14ac:dyDescent="0.2">
      <c r="A101" s="2392" t="s">
        <v>12</v>
      </c>
      <c r="B101" s="2393"/>
      <c r="C101" s="70">
        <f>MinRegYear(C99,C105:C116)</f>
        <v>2000</v>
      </c>
      <c r="D101" s="71">
        <f ca="true">IF(MAX(C105:C116)-MIN(C105:C116)&lt;5,AVERAGEIF(C105:C116,"&gt;0",D105:D116),
IF(FORECAST($C101,D$105:D$116,$C$105:$C$116)&lt;0,0,
IF(FORECAST($C101,D$105:D$116,$C$105:$C$116)&gt;100,100,
FORECAST($C101,D$105:D$116,$C$105:$C$116))))</f>
        <v>95.678538622309759</v>
      </c>
      <c r="E101" s="72"/>
      <c r="F101" s="73"/>
      <c r="G101" s="73"/>
      <c r="H101" s="74">
        <f ca="true">IF(MAX(C105:C116)-MIN(C105:C116)&lt;5,AVERAGEIF(C105:C116,"&gt;0",H105:H116),
IF(FORECAST($C101,H$105:H$116,$C$105:$C$116)&lt;0,0,
IF(FORECAST($C101,H$105:H$116,$C$105:$C$116)&gt;100,100,
FORECAST($C101,H$105:H$116,$C$105:$C$116))))</f>
        <v>0.32020147964835388</v>
      </c>
      <c r="I101" s="71">
        <f ca="true">IF(MAX(C105:C116)-MIN(C105:C116)&lt;5,AVERAGEIF(C105:C116,"&gt;0",I105:I116),
IF(FORECAST($C101,I$105:I$116,$C$105:$C$116)&lt;0,0,
IF(FORECAST($C101,I$105:I$116,$C$105:$C$116)&gt;100,100,
FORECAST($C101,I$105:I$116,$C$105:$C$116))))</f>
        <v>97.644803608593804</v>
      </c>
      <c r="J101" s="72"/>
      <c r="K101" s="73"/>
      <c r="L101" s="73"/>
      <c r="M101" s="74">
        <f ca="true">IF(MAX(C105:C116)-MIN(C105:C116)&lt;5,AVERAGEIF(C105:C116,"&gt;0",M105:M116),
IF(FORECAST($C101,M$105:M$116,$C$105:$C$116)&lt;0,0,
IF(FORECAST($C101,M$105:M$116,$C$105:$C$116)&gt;100,100,
FORECAST($C101,M$105:M$116,$C$105:$C$116))))</f>
        <v>0.11688975221602149</v>
      </c>
      <c r="N101" s="71">
        <f ca="true">IF(MAX(C105:C116)-MIN(C105:C116)&lt;5,AVERAGEIF(C105:C116,"&gt;0",N105:N116),
IF(FORECAST($C101,N$105:N$116,$C$105:$C$116)&lt;0,0,
IF(FORECAST($C101,N$105:N$116,$C$105:$C$116)&gt;100,100,
FORECAST($C101,N$105:N$116,$C$105:$C$116))))</f>
        <v>99.21798077516749</v>
      </c>
      <c r="O101" s="72"/>
      <c r="P101" s="73"/>
      <c r="Q101" s="73"/>
      <c r="R101" s="74">
        <f ca="true">IF(MAX(C105:C116)-MIN(C105:C116)&lt;5,AVERAGEIF(C105:C116,"&gt;0",R105:R116),
IF(FORECAST($C101,R$105:R$116,$C$105:$C$116)&lt;0,0,
IF(FORECAST($C101,R$105:R$116,$C$105:$C$116)&gt;100,100,
FORECAST($C101,R$105:R$116,$C$105:$C$116))))</f>
        <v>1.1373156033326559E-2</v>
      </c>
      <c r="S101" s="71">
        <f ca="true">IF(MAX(C105:C116)-MIN(C105:C116)&lt;5,AVERAGEIF(C105:C116,"&gt;0",S105:S116),
IF(FORECAST($C101,S$105:S$116,$C$105:$C$116)&lt;0,0,
IF(FORECAST($C101,S$105:S$116,$C$105:$C$116)&gt;100,100,
FORECAST($C101,S$105:S$116,$C$105:$C$116))))</f>
        <v>99.660092548371367</v>
      </c>
      <c r="T101" s="72"/>
      <c r="U101" s="73"/>
      <c r="V101" s="73"/>
      <c r="W101" s="74">
        <f ca="true">IF(MAX(C105:C116)-MIN(C105:C116)&lt;5,AVERAGEIF(C105:C116,"&gt;0",W105:W116),
IF(FORECAST($C101,W$105:W$116,$C$105:$C$116)&lt;0,0,
IF(FORECAST($C101,W$105:W$116,$C$105:$C$116)&gt;100,100,
FORECAST($C101,W$105:W$116,$C$105:$C$116))))</f>
        <v>6.5478819237758223E-2</v>
      </c>
      <c r="X101" s="71">
        <f ca="true">IF(MAX(C105:C116)-MIN(C105:C116)&lt;5,AVERAGEIF(C105:C116,"&gt;0",X105:X116),
IF(FORECAST($C101,X$105:X$116,$C$105:$C$116)&lt;0,0,
IF(FORECAST($C101,X$105:X$116,$C$105:$C$116)&gt;100,100,
FORECAST($C101,X$105:X$116,$C$105:$C$116))))</f>
        <v>99.825289271446039</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2394"/>
      <c r="B102" s="2395"/>
      <c r="C102" s="49">
        <f>MaxRegYear(C100,C105:C116)</f>
        <v>2018</v>
      </c>
      <c r="D102" s="75">
        <f ca="true">IF(MAX(C105:C116)-MIN(C105:C116)&lt;5,AVERAGEIF(C105:C116,"&gt;0",D105:D116),
IF(FORECAST($C102,D$105:D$116,$C$105:$C$116)&lt;0,0,
IF(FORECAST($C102,D$105:D$116,$C$105:$C$116)&gt;100,100,
FORECAST($C102,D$105:D$116,$C$105:$C$116))))</f>
        <v>100</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100</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100</v>
      </c>
      <c r="O102" s="76"/>
      <c r="P102" s="77"/>
      <c r="Q102" s="77"/>
      <c r="R102" s="78">
        <f ca="true">IF(MAX(C105:C116)-MIN(C105:C116)&lt;5,AVERAGEIF(C105:C116,"&gt;0",R105:R116),
IF(FORECAST($C102,R$105:R$116,$C$105:$C$116)&lt;0,0,
IF(FORECAST($C102,R$105:R$116,$C$105:$C$116)&gt;100,100,
FORECAST($C102,R$105:R$116,$C$105:$C$116))))</f>
        <v>1.4090635793502226E-3</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3.0270919132754592E-2</v>
      </c>
      <c r="X102" s="75">
        <f ca="true">IF(MAX(C105:C116)-MIN(C105:C116)&lt;5,AVERAGEIF(C105:C116,"&gt;0",X105:X116),
IF(FORECAST($C102,X$105:X$116,$C$105:$C$116)&lt;0,0,
IF(FORECAST($C102,X$105:X$116,$C$105:$C$116)&gt;100,100,
FORECAST($C102,X$105:X$116,$C$105:$C$116))))</f>
        <v>100</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2351" t="s">
        <v>468</v>
      </c>
      <c r="F104" s="219"/>
      <c r="G104" s="219"/>
      <c r="H104" s="85" t="s">
        <v>17</v>
      </c>
      <c r="I104" s="82" t="s">
        <v>14</v>
      </c>
      <c r="J104" s="2351" t="s">
        <v>468</v>
      </c>
      <c r="K104" s="219"/>
      <c r="L104" s="219"/>
      <c r="M104" s="85" t="s">
        <v>17</v>
      </c>
      <c r="N104" s="83" t="s">
        <v>14</v>
      </c>
      <c r="O104" s="2351" t="s">
        <v>468</v>
      </c>
      <c r="P104" s="219"/>
      <c r="Q104" s="219"/>
      <c r="R104" s="85" t="s">
        <v>17</v>
      </c>
      <c r="S104" s="83" t="s">
        <v>14</v>
      </c>
      <c r="T104" s="2351" t="s">
        <v>468</v>
      </c>
      <c r="U104" s="219"/>
      <c r="V104" s="219"/>
      <c r="W104" s="85" t="s">
        <v>17</v>
      </c>
      <c r="X104" s="83" t="s">
        <v>14</v>
      </c>
      <c r="Y104" s="2351" t="s">
        <v>468</v>
      </c>
      <c r="Z104" s="219"/>
      <c r="AA104" s="219"/>
      <c r="AB104" s="85" t="s">
        <v>17</v>
      </c>
      <c r="AD104" s="220"/>
    </row>
    <row r="105" x14ac:dyDescent="0.2">
      <c r="A105" s="87"/>
      <c r="B105" s="470" t="s">
        <v>187</v>
      </c>
      <c r="C105" s="471">
        <v>2000</v>
      </c>
      <c r="D105" s="1">
        <f t="shared" ref="D105:D116" ca="true" si="15">IF(ISERROR(INDIRECT(CONCATENATE($B105,"!C16"))),"",INDIRECT(CONCATENATE($B105,"!C16")))</f>
        <v>94.925090390326233</v>
      </c>
      <c r="E105" s="88" t="str">
        <f t="shared" ref="E105:E116" ca="true" si="16">IF(ISERROR(INDIRECT(CONCATENATE($B105,"!C23"))),"",INDIRECT(CONCATENATE($B105,"!C23")))</f>
        <v>N/A</v>
      </c>
      <c r="F105" s="89"/>
      <c r="G105" s="89"/>
      <c r="H105" s="90">
        <f t="shared" ref="H105:H116" ca="true" si="17">IF(ISERROR(INDIRECT(CONCATENATE($B105,"!C21"))),"",INDIRECT(CONCATENATE($B105,"!C21")))</f>
        <v>0.47315861690820293</v>
      </c>
      <c r="I105" s="1">
        <f t="shared" ref="I105:I116" ca="true" si="18">IF(ISERROR(INDIRECT(CONCATENATE($B105,"!D16"))),"",INDIRECT(CONCATENATE($B105,"!D16")))</f>
        <v>97.223306151029732</v>
      </c>
      <c r="J105" s="88" t="str">
        <f t="shared" ref="J105:J116" ca="true" si="19">IF(ISERROR(INDIRECT(CONCATENATE($B105,"!D23"))),"",INDIRECT(CONCATENATE($B105,"!D23")))</f>
        <v>N/A</v>
      </c>
      <c r="K105" s="89"/>
      <c r="L105" s="89"/>
      <c r="M105" s="90">
        <f t="shared" ref="M105:M116" ca="true" si="20">IF(ISERROR(INDIRECT(CONCATENATE($B105,"!D21"))),"",INDIRECT(CONCATENATE($B105,"!D21")))</f>
        <v>0.1727268516997896</v>
      </c>
      <c r="N105" s="1">
        <f t="shared" ref="N105:N116" ca="true" si="21">IF(ISERROR(INDIRECT(CONCATENATE($B105,"!E16"))),"",INDIRECT(CONCATENATE($B105,"!E16")))</f>
        <v>99.127755914798897</v>
      </c>
      <c r="O105" s="88" t="str">
        <f t="shared" ref="O105:O116" ca="true" si="22">IF(ISERROR(INDIRECT(CONCATENATE($B105,"!E23"))),"",INDIRECT(CONCATENATE($B105,"!E23")))</f>
        <v>N/A</v>
      </c>
      <c r="P105" s="89"/>
      <c r="Q105" s="89"/>
      <c r="R105" s="90">
        <f t="shared" ref="R105:R116" ca="true" si="23">IF(ISERROR(INDIRECT(CONCATENATE($B105,"!E21"))),"",INDIRECT(CONCATENATE($B105,"!E21")))</f>
        <v>0</v>
      </c>
      <c r="S105" s="1">
        <f t="shared" ref="S105:S116" ca="true" si="24">IF(ISERROR(INDIRECT(CONCATENATE($B105,"!F16"))),"",INDIRECT(CONCATENATE($B105,"!F16")))</f>
        <v>99.66288954488499</v>
      </c>
      <c r="T105" s="88" t="str">
        <f t="shared" ref="T105:T116" ca="true" si="25">IF(ISERROR(INDIRECT(CONCATENATE($B105,"!F23"))),"",INDIRECT(CONCATENATE($B105,"!F23")))</f>
        <v>N/A</v>
      </c>
      <c r="U105" s="89"/>
      <c r="V105" s="89"/>
      <c r="W105" s="90">
        <f t="shared" ref="W105:W116" ca="true" si="26">IF(ISERROR(INDIRECT(CONCATENATE($B105,"!F21"))),"",INDIRECT(CONCATENATE($B105,"!F21")))</f>
        <v>0</v>
      </c>
      <c r="X105" s="1">
        <f t="shared" ref="X105:X116" ca="true" si="27">IF(ISERROR(INDIRECT(CONCATENATE($B105,"!G16"))),"",INDIRECT(CONCATENATE($B105,"!G16")))</f>
        <v>99.737577335586664</v>
      </c>
      <c r="Y105" s="88" t="str">
        <f t="shared" ref="Y105:Y116" ca="true" si="28">IF(ISERROR(INDIRECT(CONCATENATE($B105,"!G23"))),"",INDIRECT(CONCATENATE($B105,"!G23")))</f>
        <v>N/A</v>
      </c>
      <c r="Z105" s="89"/>
      <c r="AA105" s="89"/>
      <c r="AB105" s="90">
        <f t="shared" ref="AB105:AB116" ca="true" si="29">IF(ISERROR(INDIRECT(CONCATENATE($B105,"!G221"))),"",INDIRECT(CONCATENATE($B105,"!G21")))</f>
        <v>0</v>
      </c>
    </row>
    <row r="106" x14ac:dyDescent="0.2">
      <c r="A106" s="87"/>
      <c r="B106" s="472" t="s">
        <v>149</v>
      </c>
      <c r="C106" s="473">
        <v>2005</v>
      </c>
      <c r="D106" s="2">
        <f t="shared" ca="true" si="15"/>
        <v>98.198717034874079</v>
      </c>
      <c r="E106" s="91">
        <f t="shared" ca="true" si="16"/>
        <v>97.553869776194276</v>
      </c>
      <c r="F106" s="89"/>
      <c r="G106" s="89"/>
      <c r="H106" s="92">
        <f t="shared" ca="true" si="17"/>
        <v>0</v>
      </c>
      <c r="I106" s="2">
        <f t="shared" ca="true" si="18"/>
        <v>98.852314785972879</v>
      </c>
      <c r="J106" s="91">
        <f t="shared" ca="true" si="19"/>
        <v>98.365055528987327</v>
      </c>
      <c r="K106" s="89"/>
      <c r="L106" s="89"/>
      <c r="M106" s="92">
        <f t="shared" ca="true" si="20"/>
        <v>0</v>
      </c>
      <c r="N106" s="2">
        <f t="shared" ca="true" si="21"/>
        <v>99.552024382455258</v>
      </c>
      <c r="O106" s="91">
        <f t="shared" ca="true" si="22"/>
        <v>99.384507453254926</v>
      </c>
      <c r="P106" s="89"/>
      <c r="Q106" s="89"/>
      <c r="R106" s="92">
        <f t="shared" ca="true" si="23"/>
        <v>2.8332242684791609E-2</v>
      </c>
      <c r="S106" s="2">
        <f t="shared" ca="true" si="24"/>
        <v>99.739018698723598</v>
      </c>
      <c r="T106" s="91">
        <f t="shared" ca="true" si="25"/>
        <v>99.534786744050223</v>
      </c>
      <c r="U106" s="89"/>
      <c r="V106" s="89"/>
      <c r="W106" s="92">
        <f t="shared" ca="true" si="26"/>
        <v>0.14563699582191247</v>
      </c>
      <c r="X106" s="2">
        <f t="shared" ca="true" si="27"/>
        <v>100</v>
      </c>
      <c r="Y106" s="91">
        <f t="shared" ca="true" si="28"/>
        <v>99.946858607849421</v>
      </c>
      <c r="Z106" s="89"/>
      <c r="AA106" s="89"/>
      <c r="AB106" s="92">
        <f t="shared" ca="true" si="29"/>
        <v>0</v>
      </c>
    </row>
    <row r="107" x14ac:dyDescent="0.2">
      <c r="A107" s="87"/>
      <c r="B107" s="472" t="s">
        <v>147</v>
      </c>
      <c r="C107" s="473">
        <v>2010</v>
      </c>
      <c r="D107" s="2">
        <f t="shared" ca="true" si="15"/>
        <v>98.241617912484514</v>
      </c>
      <c r="E107" s="91">
        <f t="shared" ca="true" si="16"/>
        <v>99.840052290403563</v>
      </c>
      <c r="F107" s="89"/>
      <c r="G107" s="89"/>
      <c r="H107" s="92">
        <f t="shared" ca="true" si="17"/>
        <v>0</v>
      </c>
      <c r="I107" s="2">
        <f t="shared" ca="true" si="18"/>
        <v>99.48046879518904</v>
      </c>
      <c r="J107" s="91">
        <f t="shared" ca="true" si="19"/>
        <v>99.65036127164943</v>
      </c>
      <c r="K107" s="89"/>
      <c r="L107" s="89"/>
      <c r="M107" s="92">
        <f t="shared" ca="true" si="20"/>
        <v>0</v>
      </c>
      <c r="N107" s="2">
        <f t="shared" ca="true" si="21"/>
        <v>99.82269534902872</v>
      </c>
      <c r="O107" s="91">
        <f t="shared" ca="true" si="22"/>
        <v>100</v>
      </c>
      <c r="P107" s="89"/>
      <c r="Q107" s="89"/>
      <c r="R107" s="92">
        <f t="shared" ca="true" si="23"/>
        <v>0</v>
      </c>
      <c r="S107" s="2">
        <f t="shared" ca="true" si="24"/>
        <v>99.944407918596738</v>
      </c>
      <c r="T107" s="91">
        <f t="shared" ca="true" si="25"/>
        <v>99.963751663034714</v>
      </c>
      <c r="U107" s="89"/>
      <c r="V107" s="89"/>
      <c r="W107" s="92">
        <f t="shared" ca="true" si="26"/>
        <v>5.5642453170503169E-2</v>
      </c>
      <c r="X107" s="2">
        <f t="shared" ca="true" si="27"/>
        <v>100</v>
      </c>
      <c r="Y107" s="91">
        <f t="shared" ca="true" si="28"/>
        <v>100</v>
      </c>
      <c r="Z107" s="89"/>
      <c r="AA107" s="89"/>
      <c r="AB107" s="92">
        <f t="shared" ca="true" si="29"/>
        <v>0</v>
      </c>
      <c r="AD107" s="93"/>
    </row>
    <row r="108" x14ac:dyDescent="0.2">
      <c r="A108" s="87"/>
      <c r="B108" s="472" t="s">
        <v>383</v>
      </c>
      <c r="C108" s="473">
        <v>2016</v>
      </c>
      <c r="D108" s="2">
        <f t="shared" ca="true" si="15"/>
        <v>99.717453182798522</v>
      </c>
      <c r="E108" s="91">
        <f t="shared" ca="true" si="16"/>
        <v>99.780914970542867</v>
      </c>
      <c r="F108" s="89"/>
      <c r="G108" s="89"/>
      <c r="H108" s="92">
        <f t="shared" ca="true" si="17"/>
        <v>0</v>
      </c>
      <c r="I108" s="2">
        <f t="shared" ca="true" si="18"/>
        <v>99.754709895585364</v>
      </c>
      <c r="J108" s="91">
        <f t="shared" ca="true" si="19"/>
        <v>99.902271261011151</v>
      </c>
      <c r="K108" s="89"/>
      <c r="L108" s="89"/>
      <c r="M108" s="92">
        <f t="shared" ca="true" si="20"/>
        <v>0</v>
      </c>
      <c r="N108" s="2">
        <f t="shared" ca="true" si="21"/>
        <v>99.948875715956632</v>
      </c>
      <c r="O108" s="91">
        <f t="shared" ca="true" si="22"/>
        <v>100</v>
      </c>
      <c r="P108" s="89"/>
      <c r="Q108" s="89"/>
      <c r="R108" s="92">
        <f t="shared" ca="true" si="23"/>
        <v>0</v>
      </c>
      <c r="S108" s="2">
        <f t="shared" ca="true" si="24"/>
        <v>100</v>
      </c>
      <c r="T108" s="91">
        <f t="shared" ca="true" si="25"/>
        <v>99.890523197792234</v>
      </c>
      <c r="U108" s="89"/>
      <c r="V108" s="89"/>
      <c r="W108" s="92">
        <f t="shared" ca="true" si="26"/>
        <v>0</v>
      </c>
      <c r="X108" s="2">
        <f t="shared" ca="true" si="27"/>
        <v>99.98590526116871</v>
      </c>
      <c r="Y108" s="91">
        <f t="shared" ca="true" si="28"/>
        <v>99.72628053073619</v>
      </c>
      <c r="Z108" s="89"/>
      <c r="AA108" s="89"/>
      <c r="AB108" s="92">
        <f t="shared" ca="true" si="29"/>
        <v>0</v>
      </c>
    </row>
    <row r="109" x14ac:dyDescent="0.2">
      <c r="A109" s="87"/>
      <c r="B109" s="472"/>
      <c r="C109" s="473"/>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72"/>
      <c r="C110" s="473"/>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72"/>
      <c r="C111" s="473"/>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72"/>
      <c r="C112" s="473"/>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72"/>
      <c r="C113" s="473"/>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72"/>
      <c r="C114" s="473"/>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72"/>
      <c r="C115" s="473"/>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74"/>
      <c r="C116" s="475"/>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361" t="str">
        <f>CONCATENATE("National use of drinking water sources, ",C99,"–",C100)</f>
        <v>National use of drinking water sources, 2000–2020</v>
      </c>
      <c r="C118" s="2362"/>
      <c r="D118" s="2362"/>
      <c r="E118" s="2362"/>
      <c r="F118" s="2362"/>
      <c r="G118" s="2362"/>
      <c r="H118" s="2362"/>
      <c r="I118" s="2362"/>
      <c r="J118" s="2362"/>
      <c r="K118" s="2362"/>
      <c r="L118" s="2362"/>
      <c r="N118" s="98"/>
      <c r="O118" s="98"/>
      <c r="P118" s="98"/>
      <c r="Q118" s="98"/>
      <c r="R118" s="98"/>
      <c r="S118" s="2385" t="s">
        <v>11</v>
      </c>
      <c r="T118" s="2386"/>
      <c r="U118" s="2386"/>
      <c r="V118" s="2386"/>
      <c r="W118" s="2387"/>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383" t="s">
        <v>6</v>
      </c>
      <c r="B197" s="2383"/>
      <c r="C197" s="2383"/>
      <c r="D197" s="2380" t="s">
        <v>0</v>
      </c>
      <c r="E197" s="2381"/>
      <c r="F197" s="2381"/>
      <c r="G197" s="2381"/>
      <c r="H197" s="2382"/>
      <c r="I197" s="2380" t="s">
        <v>1</v>
      </c>
      <c r="J197" s="2381"/>
      <c r="K197" s="2381"/>
      <c r="L197" s="2381"/>
      <c r="M197" s="2382"/>
      <c r="N197" s="2380" t="s">
        <v>2</v>
      </c>
      <c r="O197" s="2381"/>
      <c r="P197" s="2381"/>
      <c r="Q197" s="2381"/>
      <c r="R197" s="2382"/>
      <c r="S197" s="2380" t="s">
        <v>3</v>
      </c>
      <c r="T197" s="2381"/>
      <c r="U197" s="2381"/>
      <c r="V197" s="2381"/>
      <c r="W197" s="2382"/>
      <c r="X197" s="2380" t="s">
        <v>4</v>
      </c>
      <c r="Y197" s="2381"/>
      <c r="Z197" s="2381"/>
      <c r="AA197" s="2381"/>
      <c r="AB197" s="2382"/>
    </row>
    <row r="198" s="44" customFormat="true" ht="22.5" customHeight="true" x14ac:dyDescent="0.2">
      <c r="A198" s="2396"/>
      <c r="B198" s="2396"/>
      <c r="C198" s="2396"/>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388" t="s">
        <v>10</v>
      </c>
      <c r="B199" s="2389"/>
      <c r="C199" s="209">
        <v>2000</v>
      </c>
      <c r="D199" s="56">
        <f ca="true">IF((D201+H201)&gt;100,D201*100/(D201+H201),D201)</f>
        <v>99.117956839392505</v>
      </c>
      <c r="E199" s="57">
        <f ca="true">D199*AVERAGEIF(E205:E216,"&gt;0")/100</f>
        <v>98.928244496576738</v>
      </c>
      <c r="F199" s="58">
        <f ca="true">D199*(100-AVERAGEIF(E205:E216,"&gt;0"))/100</f>
        <v>0.18971234281576269</v>
      </c>
      <c r="G199" s="59">
        <f ca="true">100-(E199+F199+H199)</f>
        <v>0.88204316060749477</v>
      </c>
      <c r="H199" s="60">
        <f ca="true">IF((D201+H201)&gt;100,H201*100/(D201+H201),H201)</f>
        <v>0</v>
      </c>
      <c r="I199" s="56">
        <f ca="true">IF((I201+M201)&gt;100,I201*100/(I201+M201),I201)</f>
        <v>99.661559772736297</v>
      </c>
      <c r="J199" s="57">
        <f ca="true">I199*AVERAGEIF(J205:J216,"&gt;0")/100</f>
        <v>99.605597768959285</v>
      </c>
      <c r="K199" s="61">
        <f ca="true">I199*(100-AVERAGEIF(J205:J216,"&gt;0"))/100</f>
        <v>5.5962003777014047E-2</v>
      </c>
      <c r="L199" s="62">
        <f ca="true">100-(J199+K199+M199)</f>
        <v>0.32028099737142668</v>
      </c>
      <c r="M199" s="63">
        <f ca="true">IF((I201+M201)&gt;100,M201*100/(I201+M201),M201)</f>
        <v>1.8159229892279471E-2</v>
      </c>
      <c r="N199" s="56">
        <f ca="true">IF((N201+R201)&gt;100,N201*100/(N201+R201),N201)</f>
        <v>99.843969304665166</v>
      </c>
      <c r="O199" s="57">
        <f ca="true">N199*AVERAGEIF(O205:O216,"&gt;0")/100</f>
        <v>99.776849722117191</v>
      </c>
      <c r="P199" s="61">
        <f ca="true">N199*(100-AVERAGEIF(O205:O216,"&gt;0"))/100</f>
        <v>6.711958254797265E-2</v>
      </c>
      <c r="Q199" s="62">
        <f ca="true">100-(O199+P199+R199)</f>
        <v>5.1072355522364887E-2</v>
      </c>
      <c r="R199" s="63">
        <f ca="true">IF((N201+R201)&gt;100,R201*100/(N201+R201),R201)</f>
        <v>0.10495833981247138</v>
      </c>
      <c r="S199" s="56">
        <f ca="true">IF((S201+W201)&gt;100,S201*100/(S201+W201),S201)</f>
        <v>99.338067726661009</v>
      </c>
      <c r="T199" s="57">
        <f ca="true">S199*AVERAGEIF(T205:T216,"&gt;0")/100</f>
        <v>99.316260426662481</v>
      </c>
      <c r="U199" s="61">
        <f ca="true">S199*(100-AVERAGEIF(T205:T216,"&gt;0"))/100</f>
        <v>2.1807299998523662E-2</v>
      </c>
      <c r="V199" s="62">
        <f ca="true">100-(T199+U199+W199)</f>
        <v>0.66193227333899074</v>
      </c>
      <c r="W199" s="63">
        <f ca="true">IF((S201+W201)&gt;100,W201*100/(S201+W201),W201)</f>
        <v>0</v>
      </c>
      <c r="X199" s="56">
        <f ca="true">IF((X201+AB201)&gt;100,X201*100/(X201+AB201),X201)</f>
        <v>99.216798225183226</v>
      </c>
      <c r="Y199" s="57">
        <f ca="true">X199*AVERAGEIF(Y205:Y216,"&gt;0")/100</f>
        <v>99.216798225183226</v>
      </c>
      <c r="Z199" s="61">
        <f ca="true">X199*(100-AVERAGEIF(Y205:Y216,"&gt;0"))/100</f>
        <v>0</v>
      </c>
      <c r="AA199" s="62">
        <f ca="true">100-(Y199+Z199+AB199)</f>
        <v>0.78320177481677433</v>
      </c>
      <c r="AB199" s="63">
        <f ca="true">IF((X201+AB201)&gt;100,AB201*100/(X201+AB201),AB201)</f>
        <v>0</v>
      </c>
    </row>
    <row r="200" s="64" customFormat="true" ht="15" customHeight="true" x14ac:dyDescent="0.2">
      <c r="A200" s="2390"/>
      <c r="B200" s="2391"/>
      <c r="C200" s="210">
        <v>2020</v>
      </c>
      <c r="D200" s="65">
        <f ca="true">IF((D202+H202)&gt;100,D202*100/(D202+H202),D202)</f>
        <v>99.99000783855476</v>
      </c>
      <c r="E200" s="66">
        <f ca="true">D200*AVERAGEIF(E205:E216,"&gt;0")/100</f>
        <v>99.798626385081533</v>
      </c>
      <c r="F200" s="67">
        <f ca="true">D200*(100-AVERAGEIF(E205:E216,"&gt;0"))/100</f>
        <v>0.19138145347321875</v>
      </c>
      <c r="G200" s="68">
        <f ca="true">100-(E200+F200+H200)</f>
        <v>9.9921614452540553E-3</v>
      </c>
      <c r="H200" s="69">
        <f ca="true">IF((D202+H202)&gt;100,H202*100/(D202+H202),H202)</f>
        <v>0</v>
      </c>
      <c r="I200" s="65">
        <f ca="true">IF((I202+M202)&gt;100,I202*100/(I202+M202),I202)</f>
        <v>99.861748975217779</v>
      </c>
      <c r="J200" s="66">
        <f ca="true">I200*AVERAGEIF(J205:J216,"&gt;0")/100</f>
        <v>99.805674561109939</v>
      </c>
      <c r="K200" s="67">
        <f ca="true">I200*(100-AVERAGEIF(J205:J216,"&gt;0"))/100</f>
        <v>5.6074414107847054E-2</v>
      </c>
      <c r="L200" s="68">
        <f ca="true">100-(J200+K200+M200)</f>
        <v>0.13600120868937893</v>
      </c>
      <c r="M200" s="69">
        <f ca="true">IF((I202+M202)&gt;100,M202*100/(I202+M202),M202)</f>
        <v>2.2498160928487998E-3</v>
      </c>
      <c r="N200" s="65">
        <f ca="true">IF((N202+R202)&gt;100,N202*100/(N202+R202),N202)</f>
        <v>99.951361241805856</v>
      </c>
      <c r="O200" s="66">
        <f ca="true">N200*AVERAGEIF(O205:O216,"&gt;0")/100</f>
        <v>99.884169465593715</v>
      </c>
      <c r="P200" s="67">
        <f ca="true">N200*(100-AVERAGEIF(O205:O216,"&gt;0"))/100</f>
        <v>6.7191776212147863E-2</v>
      </c>
      <c r="Q200" s="68">
        <f ca="true">100-(O200+P200+R200)</f>
        <v>0</v>
      </c>
      <c r="R200" s="69">
        <f ca="true">IF((N202+R202)&gt;100,R202*100/(N202+R202),R202)</f>
        <v>4.8638758194145475E-2</v>
      </c>
      <c r="S200" s="65">
        <f ca="true">IF((S202+W202)&gt;100,S202*100/(S202+W202),S202)</f>
        <v>100</v>
      </c>
      <c r="T200" s="66">
        <f ca="true">S200*AVERAGEIF(T205:T216,"&gt;0")/100</f>
        <v>99.978047388581658</v>
      </c>
      <c r="U200" s="67">
        <f ca="true">S200*(100-AVERAGEIF(T205:T216,"&gt;0"))/100</f>
        <v>2.1952611418342372E-2</v>
      </c>
      <c r="V200" s="68">
        <f ca="true">100-(T200+U200+W200)</f>
        <v>0</v>
      </c>
      <c r="W200" s="69">
        <f ca="true">IF((S202+W202)&gt;100,W202*100/(S202+W202),W202)</f>
        <v>0</v>
      </c>
      <c r="X200" s="65">
        <f ca="true">IF((X202+AB202)&gt;100,X202*100/(X202+AB202),X202)</f>
        <v>100</v>
      </c>
      <c r="Y200" s="66">
        <f ca="true">X200*AVERAGEIF(Y205:Y216,"&gt;0")/100</f>
        <v>100</v>
      </c>
      <c r="Z200" s="67">
        <f ca="true">X200*(100-AVERAGEIF(Y205:Y216,"&gt;0"))/100</f>
        <v>0</v>
      </c>
      <c r="AA200" s="68">
        <f ca="true">100-(Y200+Z200+AB200)</f>
        <v>0</v>
      </c>
      <c r="AB200" s="69">
        <f ca="true">IF((X202+AB202)&gt;100,AB202*100/(X202+AB202),AB202)</f>
        <v>0</v>
      </c>
    </row>
    <row r="201" hidden="true" x14ac:dyDescent="0.2">
      <c r="A201" s="2392" t="s">
        <v>12</v>
      </c>
      <c r="B201" s="2393"/>
      <c r="C201" s="70">
        <f>MinRegYear(C199,C205:C216)</f>
        <v>2000</v>
      </c>
      <c r="D201" s="71">
        <f ca="true">IF(MAX(C205:C216)-MIN(C205:C216)&lt;5,AVERAGEIF(C205:C216,"&gt;0",D205:D216),
IF(FORECAST($C201,D$205:D$216,$C$205:$C$216)&lt;0,0,
IF(FORECAST($C201,D$205:D$216,$C$205:$C$216)&gt;100,100,
FORECAST($C201,D$205:D$216,$C$205:$C$216))))</f>
        <v>99.117956839392505</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99.661559772736297</v>
      </c>
      <c r="J201" s="72"/>
      <c r="K201" s="73"/>
      <c r="L201" s="73"/>
      <c r="M201" s="74">
        <f ca="true">IF(MAX(C205:C216)-MIN(C205:C216)&lt;5,AVERAGEIF(C205:C216,"&gt;0",M205:M216),
IF(FORECAST($C201,M$205:M$216,$C$205:$C$216)&lt;0,0,
IF(FORECAST($C201,M$205:M$216,$C$205:$C$216)&gt;100,100,
FORECAST($C201,M$205:M$216,$C$205:$C$216))))</f>
        <v>1.8159229892279471E-2</v>
      </c>
      <c r="N201" s="71">
        <f ca="true">IF(MAX(C205:C216)-MIN(C205:C216)&lt;5,AVERAGEIF(C205:C216,"&gt;0",N205:N216),
IF(FORECAST($C201,N$205:N$216,$C$205:$C$216)&lt;0,0,
IF(FORECAST($C201,N$205:N$216,$C$205:$C$216)&gt;100,100,
FORECAST($C201,N$205:N$216,$C$205:$C$216))))</f>
        <v>99.843969304665166</v>
      </c>
      <c r="O201" s="72"/>
      <c r="P201" s="73"/>
      <c r="Q201" s="73"/>
      <c r="R201" s="74">
        <f ca="true">IF(MAX(C205:C216)-MIN(C205:C216)&lt;5,AVERAGEIF(C205:C216,"&gt;0",R205:R216),
IF(FORECAST($C201,R$205:R$216,$C$205:$C$216)&lt;0,0,
IF(FORECAST($C201,R$205:R$216,$C$205:$C$216)&gt;100,100,
FORECAST($C201,R$205:R$216,$C$205:$C$216))))</f>
        <v>0.10495833981247138</v>
      </c>
      <c r="S201" s="71">
        <f ca="true">IF(MAX(C205:C216)-MIN(C205:C216)&lt;5,AVERAGEIF(C205:C216,"&gt;0",S205:S216),
IF(FORECAST($C201,S$205:S$216,$C$205:$C$216)&lt;0,0,
IF(FORECAST($C201,S$205:S$216,$C$205:$C$216)&gt;100,100,
FORECAST($C201,S$205:S$216,$C$205:$C$216))))</f>
        <v>99.338067726661009</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99.216798225183226</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394"/>
      <c r="B202" s="2395"/>
      <c r="C202" s="49">
        <f>MaxRegYear(C200,C205:C216)</f>
        <v>2018</v>
      </c>
      <c r="D202" s="75">
        <f ca="true">IF(MAX(C205:C216)-MIN(C205:C216)&lt;5,AVERAGEIF(C205:C216,"&gt;0",D205:D216),
IF(FORECAST($C202,D$205:D$216,$C$205:$C$216)&lt;0,0,
IF(FORECAST($C202,D$205:D$216,$C$205:$C$216)&gt;100,100,
FORECAST($C202,D$205:D$216,$C$205:$C$216))))</f>
        <v>99.99000783855476</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99.861748975217779</v>
      </c>
      <c r="J202" s="76"/>
      <c r="K202" s="77"/>
      <c r="L202" s="77"/>
      <c r="M202" s="78">
        <f ca="true">IF(MAX(C205:C216)-MIN(C205:C216)&lt;5,AVERAGEIF(C205:C216,"&gt;0",M205:M216),
IF(FORECAST($C202,M$205:M$216,$C$205:$C$216)&lt;0,0,
IF(FORECAST($C202,M$205:M$216,$C$205:$C$216)&gt;100,100,
FORECAST($C202,M$205:M$216,$C$205:$C$216))))</f>
        <v>2.2498160928487998E-3</v>
      </c>
      <c r="N202" s="75">
        <f ca="true">IF(MAX(C205:C216)-MIN(C205:C216)&lt;5,AVERAGEIF(C205:C216,"&gt;0",N205:N216),
IF(FORECAST($C202,N$205:N$216,$C$205:$C$216)&lt;0,0,
IF(FORECAST($C202,N$205:N$216,$C$205:$C$216)&gt;100,100,
FORECAST($C202,N$205:N$216,$C$205:$C$216))))</f>
        <v>99.975353988035167</v>
      </c>
      <c r="O202" s="76"/>
      <c r="P202" s="77"/>
      <c r="Q202" s="77"/>
      <c r="R202" s="78">
        <f ca="true">IF(MAX(C205:C216)-MIN(C205:C216)&lt;5,AVERAGEIF(C205:C216,"&gt;0",R205:R216),
IF(FORECAST($C202,R$205:R$216,$C$205:$C$216)&lt;0,0,
IF(FORECAST($C202,R$205:R$216,$C$205:$C$216)&gt;100,100,
FORECAST($C202,R$205:R$216,$C$205:$C$216))))</f>
        <v>4.8650433646763247E-2</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2351" t="s">
        <v>468</v>
      </c>
      <c r="F204" s="219"/>
      <c r="G204" s="219"/>
      <c r="H204" s="85" t="s">
        <v>17</v>
      </c>
      <c r="I204" s="83" t="s">
        <v>14</v>
      </c>
      <c r="J204" s="2351" t="s">
        <v>468</v>
      </c>
      <c r="K204" s="219"/>
      <c r="L204" s="219"/>
      <c r="M204" s="85" t="s">
        <v>17</v>
      </c>
      <c r="N204" s="83" t="s">
        <v>14</v>
      </c>
      <c r="O204" s="2351" t="s">
        <v>468</v>
      </c>
      <c r="P204" s="219"/>
      <c r="Q204" s="219"/>
      <c r="R204" s="85" t="s">
        <v>17</v>
      </c>
      <c r="S204" s="83" t="s">
        <v>14</v>
      </c>
      <c r="T204" s="2351" t="s">
        <v>468</v>
      </c>
      <c r="U204" s="219"/>
      <c r="V204" s="219"/>
      <c r="W204" s="85" t="s">
        <v>17</v>
      </c>
      <c r="X204" s="83" t="s">
        <v>14</v>
      </c>
      <c r="Y204" s="2351" t="s">
        <v>468</v>
      </c>
      <c r="Z204" s="219"/>
      <c r="AA204" s="219"/>
      <c r="AB204" s="85" t="s">
        <v>17</v>
      </c>
      <c r="AD204" s="220"/>
    </row>
    <row r="205" x14ac:dyDescent="0.2">
      <c r="A205" s="87"/>
      <c r="B205" s="470" t="s">
        <v>187</v>
      </c>
      <c r="C205" s="471">
        <v>2000</v>
      </c>
      <c r="D205" s="1">
        <f t="shared" ref="D205:D216" ca="true" si="50">IF(ISERROR(INDIRECT(CONCATENATE($B205,"!H16"))),"",INDIRECT(CONCATENATE($B205,"!H16")))</f>
        <v>99.560014686461102</v>
      </c>
      <c r="E205" s="91" t="str">
        <f t="shared" ref="E205:E216" ca="true" si="51">IF(ISERROR(INDIRECT(CONCATENATE($B205,"!H23"))),"",INDIRECT(CONCATENATE($B205,"!H23")))</f>
        <v>N/A</v>
      </c>
      <c r="F205" s="89"/>
      <c r="G205" s="89"/>
      <c r="H205" s="90">
        <f t="shared" ref="H205:H216" ca="true" si="52">IF(ISERROR(INDIRECT(CONCATENATE($B205,"!H21"))),"",INDIRECT(CONCATENATE($B205,"!H21")))</f>
        <v>0</v>
      </c>
      <c r="I205" s="1">
        <f t="shared" ref="I205:I216" ca="true" si="53">IF(ISERROR(INDIRECT(CONCATENATE($B205,"!I16"))),"",INDIRECT(CONCATENATE($B205,"!I16")))</f>
        <v>99.999999999999972</v>
      </c>
      <c r="J205" s="91" t="str">
        <f t="shared" ref="J205:J216" ca="true" si="54">IF(ISERROR(INDIRECT(CONCATENATE($B205,"!I23"))),"",INDIRECT(CONCATENATE($B205,"!I23")))</f>
        <v>N/A</v>
      </c>
      <c r="K205" s="89"/>
      <c r="L205" s="89"/>
      <c r="M205" s="90">
        <f t="shared" ref="M205:M216" ca="true" si="55">IF(ISERROR(INDIRECT(CONCATENATE($B205,"!I21"))),"",INDIRECT(CONCATENATE($B205,"!I21")))</f>
        <v>0</v>
      </c>
      <c r="N205" s="1">
        <f t="shared" ref="N205:N216" ca="true" si="56">IF(ISERROR(INDIRECT(CONCATENATE($B205,"!J16"))),"",INDIRECT(CONCATENATE($B205,"!J16")))</f>
        <v>99.923904200384413</v>
      </c>
      <c r="O205" s="91" t="str">
        <f t="shared" ref="O205:O216" ca="true" si="57">IF(ISERROR(INDIRECT(CONCATENATE($B205,"!J23"))),"",INDIRECT(CONCATENATE($B205,"!J23")))</f>
        <v>N/A</v>
      </c>
      <c r="P205" s="89"/>
      <c r="Q205" s="89"/>
      <c r="R205" s="90">
        <f t="shared" ref="R205:R216" ca="true" si="58">IF(ISERROR(INDIRECT(CONCATENATE($B205,"!J21"))),"",INDIRECT(CONCATENATE($B205,"!J21")))</f>
        <v>0</v>
      </c>
      <c r="S205" s="1">
        <f t="shared" ref="S205:S216" ca="true" si="59">IF(ISERROR(INDIRECT(CONCATENATE($B205,"!K16"))),"",INDIRECT(CONCATENATE($B205,"!K16")))</f>
        <v>99.014620393914171</v>
      </c>
      <c r="T205" s="91" t="str">
        <f t="shared" ref="T205:T216" ca="true" si="60">IF(ISERROR(INDIRECT(CONCATENATE($B205,"!K23"))),"",INDIRECT(CONCATENATE($B205,"!K23")))</f>
        <v>N/A</v>
      </c>
      <c r="U205" s="89"/>
      <c r="V205" s="89"/>
      <c r="W205" s="90">
        <f t="shared" ref="W205:W216" ca="true" si="61">IF(ISERROR(INDIRECT(CONCATENATE($B205,"!K21"))),"",INDIRECT(CONCATENATE($B205,"!K21")))</f>
        <v>0</v>
      </c>
      <c r="X205" s="1">
        <f t="shared" ref="X205:X216" ca="true" si="62">IF(ISERROR(INDIRECT(CONCATENATE($B205,"!L16"))),"",INDIRECT(CONCATENATE($B205,"!L16")))</f>
        <v>98.84267034324975</v>
      </c>
      <c r="Y205" s="91" t="str">
        <f t="shared" ref="Y205:Y216" ca="true" si="63">IF(ISERROR(INDIRECT(CONCATENATE($B205,"!L23"))),"",INDIRECT(CONCATENATE($B205,"!L23")))</f>
        <v>N/A</v>
      </c>
      <c r="Z205" s="89"/>
      <c r="AA205" s="89"/>
      <c r="AB205" s="90">
        <f t="shared" ref="AB205:AB216" ca="true" si="64">IF(ISERROR(INDIRECT(CONCATENATE($B205,"!L221"))),"",INDIRECT(CONCATENATE($B205,"!L21")))</f>
        <v>0</v>
      </c>
    </row>
    <row r="206" x14ac:dyDescent="0.2">
      <c r="A206" s="87"/>
      <c r="B206" s="472" t="s">
        <v>149</v>
      </c>
      <c r="C206" s="473">
        <v>2005</v>
      </c>
      <c r="D206" s="2">
        <f t="shared" ca="true" si="50"/>
        <v>98.575640276854585</v>
      </c>
      <c r="E206" s="91">
        <f t="shared" ca="true" si="51"/>
        <v>99.551903033354904</v>
      </c>
      <c r="F206" s="89"/>
      <c r="G206" s="89"/>
      <c r="H206" s="92">
        <f t="shared" ca="true" si="52"/>
        <v>0</v>
      </c>
      <c r="I206" s="2">
        <f t="shared" ca="true" si="53"/>
        <v>99.232880553412258</v>
      </c>
      <c r="J206" s="91">
        <f t="shared" ca="true" si="54"/>
        <v>99.914114519632122</v>
      </c>
      <c r="K206" s="89"/>
      <c r="L206" s="89"/>
      <c r="M206" s="92">
        <f t="shared" ca="true" si="55"/>
        <v>4.5237373581209606E-2</v>
      </c>
      <c r="N206" s="2">
        <f t="shared" ca="true" si="56"/>
        <v>99.767688430747683</v>
      </c>
      <c r="O206" s="91">
        <f t="shared" ca="true" si="57"/>
        <v>99.798326579916392</v>
      </c>
      <c r="P206" s="89"/>
      <c r="Q206" s="89"/>
      <c r="R206" s="92">
        <f t="shared" ca="true" si="58"/>
        <v>0.23334569319317439</v>
      </c>
      <c r="S206" s="2">
        <f t="shared" ca="true" si="59"/>
        <v>100</v>
      </c>
      <c r="T206" s="91">
        <f t="shared" ca="true" si="60"/>
        <v>99.934142165744944</v>
      </c>
      <c r="U206" s="89"/>
      <c r="V206" s="89"/>
      <c r="W206" s="92">
        <f t="shared" ca="true" si="61"/>
        <v>0</v>
      </c>
      <c r="X206" s="2">
        <f t="shared" ca="true" si="62"/>
        <v>100</v>
      </c>
      <c r="Y206" s="91">
        <f t="shared" ca="true" si="63"/>
        <v>100</v>
      </c>
      <c r="Z206" s="89"/>
      <c r="AA206" s="89"/>
      <c r="AB206" s="92">
        <f t="shared" ca="true" si="64"/>
        <v>0</v>
      </c>
    </row>
    <row r="207" x14ac:dyDescent="0.2">
      <c r="A207" s="87"/>
      <c r="B207" s="472" t="s">
        <v>147</v>
      </c>
      <c r="C207" s="473">
        <v>2010</v>
      </c>
      <c r="D207" s="2">
        <f t="shared" ca="true" si="50"/>
        <v>99.861955768377783</v>
      </c>
      <c r="E207" s="91">
        <f t="shared" ca="true" si="51"/>
        <v>99.873895231060999</v>
      </c>
      <c r="F207" s="89"/>
      <c r="G207" s="89"/>
      <c r="H207" s="92">
        <f t="shared" ca="true" si="52"/>
        <v>0</v>
      </c>
      <c r="I207" s="2">
        <f t="shared" ca="true" si="53"/>
        <v>99.758128830695568</v>
      </c>
      <c r="J207" s="91">
        <f t="shared" ca="true" si="54"/>
        <v>99.941425696544826</v>
      </c>
      <c r="K207" s="89"/>
      <c r="L207" s="89"/>
      <c r="M207" s="92">
        <f t="shared" ca="true" si="55"/>
        <v>0</v>
      </c>
      <c r="N207" s="2">
        <f t="shared" ca="true" si="56"/>
        <v>99.91055820888802</v>
      </c>
      <c r="O207" s="91">
        <f t="shared" ca="true" si="57"/>
        <v>100</v>
      </c>
      <c r="P207" s="89"/>
      <c r="Q207" s="89"/>
      <c r="R207" s="92">
        <f t="shared" ca="true" si="58"/>
        <v>8.9512938771324574E-2</v>
      </c>
      <c r="S207" s="2">
        <f t="shared" ca="true" si="59"/>
        <v>100</v>
      </c>
      <c r="T207" s="91">
        <f t="shared" ca="true" si="60"/>
        <v>100</v>
      </c>
      <c r="U207" s="89"/>
      <c r="V207" s="89"/>
      <c r="W207" s="92">
        <f t="shared" ca="true" si="61"/>
        <v>0</v>
      </c>
      <c r="X207" s="2">
        <f t="shared" ca="true" si="62"/>
        <v>100</v>
      </c>
      <c r="Y207" s="91">
        <f t="shared" ca="true" si="63"/>
        <v>100</v>
      </c>
      <c r="Z207" s="89"/>
      <c r="AA207" s="89"/>
      <c r="AB207" s="92">
        <f t="shared" ca="true" si="64"/>
        <v>0</v>
      </c>
      <c r="AD207" s="93"/>
    </row>
    <row r="208" x14ac:dyDescent="0.2">
      <c r="A208" s="87"/>
      <c r="B208" s="472" t="s">
        <v>383</v>
      </c>
      <c r="C208" s="473">
        <v>2016</v>
      </c>
      <c r="D208" s="2">
        <f t="shared" ca="true" si="50"/>
        <v>99.976082235544865</v>
      </c>
      <c r="E208" s="91">
        <f t="shared" ca="true" si="51"/>
        <v>100</v>
      </c>
      <c r="F208" s="89"/>
      <c r="G208" s="89"/>
      <c r="H208" s="92">
        <f t="shared" ca="true" si="52"/>
        <v>0</v>
      </c>
      <c r="I208" s="2">
        <f t="shared" ca="true" si="53"/>
        <v>100</v>
      </c>
      <c r="J208" s="91">
        <f t="shared" ca="true" si="54"/>
        <v>99.976003649166984</v>
      </c>
      <c r="K208" s="89"/>
      <c r="L208" s="89"/>
      <c r="M208" s="92">
        <f t="shared" ca="true" si="55"/>
        <v>0</v>
      </c>
      <c r="N208" s="2">
        <f t="shared" ca="true" si="56"/>
        <v>100</v>
      </c>
      <c r="O208" s="91">
        <f t="shared" ca="true" si="57"/>
        <v>100</v>
      </c>
      <c r="P208" s="89"/>
      <c r="Q208" s="89"/>
      <c r="R208" s="92">
        <f t="shared" ca="true" si="58"/>
        <v>0</v>
      </c>
      <c r="S208" s="2">
        <f t="shared" ca="true" si="59"/>
        <v>99.975984695401351</v>
      </c>
      <c r="T208" s="91">
        <f t="shared" ca="true" si="60"/>
        <v>100</v>
      </c>
      <c r="U208" s="89"/>
      <c r="V208" s="89"/>
      <c r="W208" s="92">
        <f t="shared" ca="true" si="61"/>
        <v>0</v>
      </c>
      <c r="X208" s="2">
        <f t="shared" ca="true" si="62"/>
        <v>100</v>
      </c>
      <c r="Y208" s="91">
        <f t="shared" ca="true" si="63"/>
        <v>100</v>
      </c>
      <c r="Z208" s="89"/>
      <c r="AA208" s="89"/>
      <c r="AB208" s="92">
        <f t="shared" ca="true" si="64"/>
        <v>0</v>
      </c>
    </row>
    <row r="209" x14ac:dyDescent="0.2">
      <c r="A209" s="87"/>
      <c r="B209" s="472"/>
      <c r="C209" s="473"/>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72"/>
      <c r="C210" s="473"/>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72"/>
      <c r="C211" s="473"/>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72"/>
      <c r="C212" s="473"/>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72"/>
      <c r="C213" s="473"/>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72"/>
      <c r="C214" s="473"/>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72"/>
      <c r="C215" s="473"/>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74"/>
      <c r="C216" s="475"/>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361" t="str">
        <f>CONCATENATE("Urban use of drinking water sources,  ",C199,"–",C200)</f>
        <v>Urban use of drinking water sources,  2000–2020</v>
      </c>
      <c r="C218" s="2362"/>
      <c r="D218" s="2362"/>
      <c r="E218" s="2362"/>
      <c r="F218" s="2362"/>
      <c r="G218" s="2362"/>
      <c r="H218" s="2362"/>
      <c r="I218" s="2362"/>
      <c r="J218" s="2362"/>
      <c r="K218" s="2362"/>
      <c r="L218" s="2362"/>
      <c r="N218" s="98"/>
      <c r="O218" s="98"/>
      <c r="P218" s="98"/>
      <c r="Q218" s="98"/>
      <c r="R218" s="98"/>
      <c r="S218" s="2385" t="s">
        <v>11</v>
      </c>
      <c r="T218" s="2386"/>
      <c r="U218" s="2386"/>
      <c r="V218" s="2386"/>
      <c r="W218" s="2387"/>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383" t="s">
        <v>7</v>
      </c>
      <c r="B297" s="2383"/>
      <c r="C297" s="2383"/>
      <c r="D297" s="2380" t="s">
        <v>0</v>
      </c>
      <c r="E297" s="2381"/>
      <c r="F297" s="2381"/>
      <c r="G297" s="2381"/>
      <c r="H297" s="2382"/>
      <c r="I297" s="2380" t="s">
        <v>1</v>
      </c>
      <c r="J297" s="2381"/>
      <c r="K297" s="2381"/>
      <c r="L297" s="2381"/>
      <c r="M297" s="2382"/>
      <c r="N297" s="2380" t="s">
        <v>2</v>
      </c>
      <c r="O297" s="2381"/>
      <c r="P297" s="2381"/>
      <c r="Q297" s="2381"/>
      <c r="R297" s="2382"/>
      <c r="S297" s="2380" t="s">
        <v>3</v>
      </c>
      <c r="T297" s="2381"/>
      <c r="U297" s="2381"/>
      <c r="V297" s="2381"/>
      <c r="W297" s="2382"/>
      <c r="X297" s="2380" t="s">
        <v>4</v>
      </c>
      <c r="Y297" s="2381"/>
      <c r="Z297" s="2381"/>
      <c r="AA297" s="2381"/>
      <c r="AB297" s="2382"/>
    </row>
    <row r="298" s="44" customFormat="true" ht="22.5" customHeight="true" x14ac:dyDescent="0.2">
      <c r="A298" s="2384"/>
      <c r="B298" s="2384"/>
      <c r="C298" s="2384"/>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388" t="s">
        <v>10</v>
      </c>
      <c r="B299" s="2389"/>
      <c r="C299" s="209">
        <v>2000</v>
      </c>
      <c r="D299" s="56">
        <f ca="true">IF((D301+H301)&gt;100,D301*100/(D301+H301),D301)</f>
        <v>92.75972399297541</v>
      </c>
      <c r="E299" s="57">
        <f ca="true">D299*AVERAGEIF(E305:E316,"&gt;0")/100</f>
        <v>91.47540234024855</v>
      </c>
      <c r="F299" s="58">
        <f ca="true">D299*(100-AVERAGEIF(E305:E316,"&gt;0"))/100</f>
        <v>1.2843216527268679</v>
      </c>
      <c r="G299" s="59">
        <f ca="true">100-(E299+F299+H299)</f>
        <v>6.5684681340023587</v>
      </c>
      <c r="H299" s="60">
        <f ca="true">IF((D301+H301)&gt;100,H301*100/(D301+H301),H301)</f>
        <v>0.67180787302221745</v>
      </c>
      <c r="I299" s="56">
        <f ca="true">IF((I301+M301)&gt;100,I301*100/(I301+M301),I301)</f>
        <v>96.698087649257616</v>
      </c>
      <c r="J299" s="57">
        <f ca="true">I299*AVERAGEIF(J305:J316,"&gt;0")/100</f>
        <v>95.28194027253204</v>
      </c>
      <c r="K299" s="61">
        <f ca="true">I299*(100-AVERAGEIF(J305:J316,"&gt;0"))/100</f>
        <v>1.4161473767255714</v>
      </c>
      <c r="L299" s="62">
        <f ca="true">100-(J299+K299+M299)</f>
        <v>3.211310047887082</v>
      </c>
      <c r="M299" s="63">
        <f ca="true">IF((I301+M301)&gt;100,M301*100/(I301+M301),M301)</f>
        <v>9.0602302855302241E-2</v>
      </c>
      <c r="N299" s="56">
        <f ca="true">IF((N301+R301)&gt;100,N301*100/(N301+R301),N301)</f>
        <v>96.468065326328144</v>
      </c>
      <c r="O299" s="57">
        <f ca="true">N299*AVERAGEIF(O305:O316,"&gt;0")/100</f>
        <v>95.6273817684243</v>
      </c>
      <c r="P299" s="61">
        <f ca="true">N299*(100-AVERAGEIF(O305:O316,"&gt;0"))/100</f>
        <v>0.84068355790385296</v>
      </c>
      <c r="Q299" s="62">
        <f ca="true">100-(O299+P299+R299)</f>
        <v>3.2486697199115611</v>
      </c>
      <c r="R299" s="63">
        <f ca="true">IF((N301+R301)&gt;100,R301*100/(N301+R301),R301)</f>
        <v>0.28326495376028049</v>
      </c>
      <c r="S299" s="56">
        <f ca="true">IF((S301+W301)&gt;100,S301*100/(S301+W301),S301)</f>
        <v>98.512360019982168</v>
      </c>
      <c r="T299" s="57">
        <f ca="true">S299*AVERAGEIF(T305:T316,"&gt;0")/100</f>
        <v>97.846526984881024</v>
      </c>
      <c r="U299" s="61">
        <f ca="true">S299*(100-AVERAGEIF(T305:T316,"&gt;0"))/100</f>
        <v>0.6658330351011551</v>
      </c>
      <c r="V299" s="62">
        <f ca="true">100-(T299+U299+W299)</f>
        <v>1.4876399800178177</v>
      </c>
      <c r="W299" s="63">
        <f ca="true">IF((S301+W301)&gt;100,W301*100/(S301+W301),W301)</f>
        <v>0</v>
      </c>
      <c r="X299" s="56">
        <f ca="true">IF((X301+AB301)&gt;100,X301*100/(X301+AB301),X301)</f>
        <v>99.171044129561849</v>
      </c>
      <c r="Y299" s="57">
        <f ca="true">X299*AVERAGEIF(Y305:Y316,"&gt;0")/100</f>
        <v>98.434775286009028</v>
      </c>
      <c r="Z299" s="61">
        <f ca="true">X299*(100-AVERAGEIF(Y305:Y316,"&gt;0"))/100</f>
        <v>0.73626884355282951</v>
      </c>
      <c r="AA299" s="62">
        <f ca="true">100-(Y299+Z299+AB299)</f>
        <v>0.82895587043813634</v>
      </c>
      <c r="AB299" s="63">
        <f ca="true">IF((X301+AB301)&gt;100,AB301*100/(X301+AB301),AB301)</f>
        <v>0</v>
      </c>
    </row>
    <row r="300" s="64" customFormat="true" ht="15" customHeight="true" x14ac:dyDescent="0.2">
      <c r="A300" s="2390"/>
      <c r="B300" s="2391"/>
      <c r="C300" s="210">
        <v>2020</v>
      </c>
      <c r="D300" s="65">
        <f ca="true">IF((D302+H302)&gt;100,D302*100/(D302+H302),D302)</f>
        <v>100</v>
      </c>
      <c r="E300" s="66">
        <f ca="true">D300*AVERAGEIF(E305:E316,"&gt;0")/100</f>
        <v>98.615431787157831</v>
      </c>
      <c r="F300" s="67">
        <f ca="true">D300*(100-AVERAGEIF(E305:E316,"&gt;0"))/100</f>
        <v>1.3845682128421686</v>
      </c>
      <c r="G300" s="68">
        <f ca="true">100-(E300+F300+H300)</f>
        <v>0</v>
      </c>
      <c r="H300" s="69">
        <f ca="true">IF((D302+H302)&gt;100,H302*100/(D302+H302),H302)</f>
        <v>0</v>
      </c>
      <c r="I300" s="65">
        <f ca="true">IF((I302+M302)&gt;100,I302*100/(I302+M302),I302)</f>
        <v>100</v>
      </c>
      <c r="J300" s="66">
        <f ca="true">I300*AVERAGEIF(J305:J316,"&gt;0")/100</f>
        <v>98.535495984303012</v>
      </c>
      <c r="K300" s="67">
        <f ca="true">I300*(100-AVERAGEIF(J305:J316,"&gt;0"))/100</f>
        <v>1.4645040156969884</v>
      </c>
      <c r="L300" s="68">
        <f ca="true">100-(J300+K300+M300)</f>
        <v>0</v>
      </c>
      <c r="M300" s="69">
        <f ca="true">IF((I302+M302)&gt;100,M302*100/(I302+M302),M302)</f>
        <v>0</v>
      </c>
      <c r="N300" s="65">
        <f ca="true">IF((N302+R302)&gt;100,N302*100/(N302+R302),N302)</f>
        <v>100</v>
      </c>
      <c r="O300" s="66">
        <f ca="true">N300*AVERAGEIF(O305:O316,"&gt;0")/100</f>
        <v>99.128536935969407</v>
      </c>
      <c r="P300" s="67">
        <f ca="true">N300*(100-AVERAGEIF(O305:O316,"&gt;0"))/100</f>
        <v>0.8714630640305927</v>
      </c>
      <c r="Q300" s="68">
        <f ca="true">100-(O300+P300+R300)</f>
        <v>0</v>
      </c>
      <c r="R300" s="69">
        <f ca="true">IF((N302+R302)&gt;100,R302*100/(N302+R302),R302)</f>
        <v>0</v>
      </c>
      <c r="S300" s="65">
        <f ca="true">IF((S302+W302)&gt;100,S302*100/(S302+W302),S302)</f>
        <v>100</v>
      </c>
      <c r="T300" s="66">
        <f ca="true">S300*AVERAGEIF(T305:T316,"&gt;0")/100</f>
        <v>99.324112187581235</v>
      </c>
      <c r="U300" s="67">
        <f ca="true">S300*(100-AVERAGEIF(T305:T316,"&gt;0"))/100</f>
        <v>0.67588781241876461</v>
      </c>
      <c r="V300" s="68">
        <f ca="true">100-(T300+U300+W300)</f>
        <v>0</v>
      </c>
      <c r="W300" s="69">
        <f ca="true">IF((S302+W302)&gt;100,W302*100/(S302+W302),W302)</f>
        <v>0</v>
      </c>
      <c r="X300" s="65">
        <f ca="true">IF((X302+AB302)&gt;100,X302*100/(X302+AB302),X302)</f>
        <v>100</v>
      </c>
      <c r="Y300" s="66">
        <f ca="true">X300*AVERAGEIF(Y305:Y316,"&gt;0")/100</f>
        <v>99.257576795711714</v>
      </c>
      <c r="Z300" s="67">
        <f ca="true">X300*(100-AVERAGEIF(Y305:Y316,"&gt;0"))/100</f>
        <v>0.74242320428827213</v>
      </c>
      <c r="AA300" s="68">
        <f ca="true">100-(Y300+Z300+AB300)</f>
        <v>0</v>
      </c>
      <c r="AB300" s="69">
        <f ca="true">IF((X302+AB302)&gt;100,AB302*100/(X302+AB302),AB302)</f>
        <v>0</v>
      </c>
    </row>
    <row r="301" hidden="true" x14ac:dyDescent="0.2">
      <c r="A301" s="2392" t="s">
        <v>12</v>
      </c>
      <c r="B301" s="2393"/>
      <c r="C301" s="70">
        <f>MinRegYear(C299,C305:C316)</f>
        <v>2000</v>
      </c>
      <c r="D301" s="71">
        <f ca="true">IF(MAX(C305:C316)-MIN(C305:C316)&lt;5,AVERAGEIF(C305:C316,"&gt;0",D305:D316),
IF(FORECAST($C301,D$305:D$316,$C$305:$C$316)&lt;0,0,
IF(FORECAST($C301,D$305:D$316,$C$305:$C$316)&gt;100,100,
FORECAST($C301,D$305:D$316,$C$305:$C$316))))</f>
        <v>92.75972399297541</v>
      </c>
      <c r="E301" s="72"/>
      <c r="F301" s="73"/>
      <c r="G301" s="73"/>
      <c r="H301" s="74">
        <f ca="true">IF(MAX(C305:C316)-MIN(C305:C316)&lt;5,AVERAGEIF(C305:C316,"&gt;0",H305:H316),
IF(FORECAST($C301,H$305:H$316,$C$305:$C$316)&lt;0,0,
IF(FORECAST($C301,H$305:H$316,$C$305:$C$316)&gt;100,100,
FORECAST($C301,H$305:H$316,$C$305:$C$316))))</f>
        <v>0.67180787302221745</v>
      </c>
      <c r="I301" s="71">
        <f ca="true">IF(MAX(C305:C316)-MIN(C305:C316)&lt;5,AVERAGEIF(C305:C316,"&gt;0",I305:I316),
IF(FORECAST($C301,I$305:I$316,$C$305:$C$316)&lt;0,0,
IF(FORECAST($C301,I$305:I$316,$C$305:$C$316)&gt;100,100,
FORECAST($C301,I$305:I$316,$C$305:$C$316))))</f>
        <v>96.698087649257616</v>
      </c>
      <c r="J301" s="72"/>
      <c r="K301" s="73"/>
      <c r="L301" s="73"/>
      <c r="M301" s="74">
        <f ca="true">IF(MAX(C305:C316)-MIN(C305:C316)&lt;5,AVERAGEIF(C305:C316,"&gt;0",M305:M316),
IF(FORECAST($C301,M$305:M$316,$C$305:$C$316)&lt;0,0,
IF(FORECAST($C301,M$305:M$316,$C$305:$C$316)&gt;100,100,
FORECAST($C301,M$305:M$316,$C$305:$C$316))))</f>
        <v>9.0602302855302241E-2</v>
      </c>
      <c r="N301" s="71">
        <f ca="true">IF(MAX(C305:C316)-MIN(C305:C316)&lt;5,AVERAGEIF(C305:C316,"&gt;0",N305:N316),
IF(FORECAST($C301,N$305:N$316,$C$305:$C$316)&lt;0,0,
IF(FORECAST($C301,N$305:N$316,$C$305:$C$316)&gt;100,100,
FORECAST($C301,N$305:N$316,$C$305:$C$316))))</f>
        <v>96.468065326328144</v>
      </c>
      <c r="O301" s="72"/>
      <c r="P301" s="73"/>
      <c r="Q301" s="73"/>
      <c r="R301" s="74">
        <f ca="true">IF(MAX(C305:C316)-MIN(C305:C316)&lt;5,AVERAGEIF(C305:C316,"&gt;0",R305:R316),
IF(FORECAST($C301,R$305:R$316,$C$305:$C$316)&lt;0,0,
IF(FORECAST($C301,R$305:R$316,$C$305:$C$316)&gt;100,100,
FORECAST($C301,R$305:R$316,$C$305:$C$316))))</f>
        <v>0.28326495376028049</v>
      </c>
      <c r="S301" s="71">
        <f ca="true">IF(MAX(C305:C316)-MIN(C305:C316)&lt;5,AVERAGEIF(C305:C316,"&gt;0",S305:S316),
IF(FORECAST($C301,S$305:S$316,$C$305:$C$316)&lt;0,0,
IF(FORECAST($C301,S$305:S$316,$C$305:$C$316)&gt;100,100,
FORECAST($C301,S$305:S$316,$C$305:$C$316))))</f>
        <v>98.512360019982168</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99.171044129561849</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2394"/>
      <c r="B302" s="2395"/>
      <c r="C302" s="49">
        <f>MaxRegYear(C300,C305:C316)</f>
        <v>2018</v>
      </c>
      <c r="D302" s="75">
        <f ca="true">IF(MAX(C305:C316)-MIN(C305:C316)&lt;5,AVERAGEIF(C305:C316,"&gt;0",D305:D316),
IF(FORECAST($C302,D$305:D$316,$C$305:$C$316)&lt;0,0,
IF(FORECAST($C302,D$305:D$316,$C$305:$C$316)&gt;100,100,
FORECAST($C302,D$305:D$316,$C$305:$C$316))))</f>
        <v>100</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100</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100</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100</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100</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2351" t="s">
        <v>468</v>
      </c>
      <c r="F304" s="219"/>
      <c r="G304" s="219"/>
      <c r="H304" s="85" t="s">
        <v>17</v>
      </c>
      <c r="I304" s="83" t="s">
        <v>14</v>
      </c>
      <c r="J304" s="2351" t="s">
        <v>468</v>
      </c>
      <c r="K304" s="219"/>
      <c r="L304" s="219"/>
      <c r="M304" s="85" t="s">
        <v>17</v>
      </c>
      <c r="N304" s="83" t="s">
        <v>14</v>
      </c>
      <c r="O304" s="2351" t="s">
        <v>468</v>
      </c>
      <c r="P304" s="219"/>
      <c r="Q304" s="219"/>
      <c r="R304" s="85" t="s">
        <v>17</v>
      </c>
      <c r="S304" s="83" t="s">
        <v>14</v>
      </c>
      <c r="T304" s="2351" t="s">
        <v>468</v>
      </c>
      <c r="U304" s="219"/>
      <c r="V304" s="219"/>
      <c r="W304" s="85" t="s">
        <v>17</v>
      </c>
      <c r="X304" s="83" t="s">
        <v>14</v>
      </c>
      <c r="Y304" s="2351" t="s">
        <v>468</v>
      </c>
      <c r="Z304" s="219"/>
      <c r="AA304" s="219"/>
      <c r="AB304" s="85" t="s">
        <v>17</v>
      </c>
      <c r="AD304" s="220"/>
    </row>
    <row r="305" x14ac:dyDescent="0.2">
      <c r="A305" s="87"/>
      <c r="B305" s="470" t="s">
        <v>187</v>
      </c>
      <c r="C305" s="471">
        <v>2000</v>
      </c>
      <c r="D305" s="1">
        <f t="shared" ref="D305:D316" ca="true" si="65">IF(ISERROR(INDIRECT(CONCATENATE($B305,"!M16"))),"",INDIRECT(CONCATENATE($B305,"!M16")))</f>
        <v>91.489918429021387</v>
      </c>
      <c r="E305" s="91" t="str">
        <f t="shared" ref="E305:E316" ca="true" si="66">IF(ISERROR(INDIRECT(CONCATENATE($B305,"!M23"))),"",INDIRECT(CONCATENATE($B305,"!M23")))</f>
        <v>N/A</v>
      </c>
      <c r="F305" s="89"/>
      <c r="G305" s="89"/>
      <c r="H305" s="90">
        <f t="shared" ref="H305:H316" ca="true" si="67">IF(ISERROR(INDIRECT(CONCATENATE($B305,"!M21"))),"",INDIRECT(CONCATENATE($B305,"!M21")))</f>
        <v>0.99272396984647926</v>
      </c>
      <c r="I305" s="1">
        <f t="shared" ref="I305:I316" ca="true" si="68">IF(ISERROR(INDIRECT(CONCATENATE($B305,"!N16"))),"",INDIRECT(CONCATENATE($B305,"!N16")))</f>
        <v>95.636823297026751</v>
      </c>
      <c r="J305" s="88" t="str">
        <f t="shared" ref="J305:J316" ca="true" si="69">IF(ISERROR(INDIRECT(CONCATENATE($B305,"!N23"))),"",INDIRECT(CONCATENATE($B305,"!N23")))</f>
        <v>N/A</v>
      </c>
      <c r="K305" s="89"/>
      <c r="L305" s="89"/>
      <c r="M305" s="90">
        <f t="shared" ref="M305:M316" ca="true" si="70">IF(ISERROR(INDIRECT(CONCATENATE($B305,"!N21"))),"",INDIRECT(CONCATENATE($B305,"!N21")))</f>
        <v>0.13388214306439675</v>
      </c>
      <c r="N305" s="1">
        <f t="shared" ref="N305:N316" ca="true" si="71">IF(ISERROR(INDIRECT(CONCATENATE($B305,"!O16"))),"",INDIRECT(CONCATENATE($B305,"!O16")))</f>
        <v>95.145788813112318</v>
      </c>
      <c r="O305" s="88" t="str">
        <f t="shared" ref="O305:O316" ca="true" si="72">IF(ISERROR(INDIRECT(CONCATENATE($B305,"!O23"))),"",INDIRECT(CONCATENATE($B305,"!O23")))</f>
        <v>N/A</v>
      </c>
      <c r="P305" s="89"/>
      <c r="Q305" s="89"/>
      <c r="R305" s="90">
        <f t="shared" ref="R305:R316" ca="true" si="73">IF(ISERROR(INDIRECT(CONCATENATE($B305,"!O21"))),"",INDIRECT(CONCATENATE($B305,"!O21")))</f>
        <v>0.41857787130456764</v>
      </c>
      <c r="S305" s="1">
        <f t="shared" ref="S305:S316" ca="true" si="74">IF(ISERROR(INDIRECT(CONCATENATE($B305,"!P16"))),"",INDIRECT(CONCATENATE($B305,"!P16")))</f>
        <v>98.598806352686253</v>
      </c>
      <c r="T305" s="88" t="str">
        <f t="shared" ref="T305:T316" ca="true" si="75">IF(ISERROR(INDIRECT(CONCATENATE($B305,"!P23"))),"",INDIRECT(CONCATENATE($B305,"!P23")))</f>
        <v>N/A</v>
      </c>
      <c r="U305" s="89"/>
      <c r="V305" s="89"/>
      <c r="W305" s="90">
        <f t="shared" ref="W305:W316" ca="true" si="76">IF(ISERROR(INDIRECT(CONCATENATE($B305,"!P21"))),"",INDIRECT(CONCATENATE($B305,"!P21")))</f>
        <v>0</v>
      </c>
      <c r="X305" s="1">
        <f t="shared" ref="X305:X316" ca="true" si="77">IF(ISERROR(INDIRECT(CONCATENATE($B305,"!Q16"))),"",INDIRECT(CONCATENATE($B305,"!Q16")))</f>
        <v>98.957395277811258</v>
      </c>
      <c r="Y305" s="88" t="str">
        <f t="shared" ref="Y305:Y316" ca="true" si="78">IF(ISERROR(INDIRECT(CONCATENATE($B305,"!Q23"))),"",INDIRECT(CONCATENATE($B305,"!Q23")))</f>
        <v>N/A</v>
      </c>
      <c r="Z305" s="89"/>
      <c r="AA305" s="89"/>
      <c r="AB305" s="90">
        <f t="shared" ref="AB305:AB316" ca="true" si="79">IF(ISERROR(INDIRECT(CONCATENATE($B305,"!Q221"))),"",INDIRECT(CONCATENATE($B305,"!Q21")))</f>
        <v>0</v>
      </c>
    </row>
    <row r="306" x14ac:dyDescent="0.2">
      <c r="A306" s="87"/>
      <c r="B306" s="472" t="s">
        <v>149</v>
      </c>
      <c r="C306" s="473">
        <v>2005</v>
      </c>
      <c r="D306" s="2">
        <f t="shared" ca="true" si="65"/>
        <v>97.145179969820433</v>
      </c>
      <c r="E306" s="91">
        <f t="shared" ca="true" si="66"/>
        <v>96.612761169498143</v>
      </c>
      <c r="F306" s="89"/>
      <c r="G306" s="89"/>
      <c r="H306" s="92">
        <f t="shared" ca="true" si="67"/>
        <v>0</v>
      </c>
      <c r="I306" s="2">
        <f t="shared" ca="true" si="68"/>
        <v>99.226080846315483</v>
      </c>
      <c r="J306" s="91">
        <f t="shared" ca="true" si="69"/>
        <v>95.936978322461286</v>
      </c>
      <c r="K306" s="89"/>
      <c r="L306" s="89"/>
      <c r="M306" s="92">
        <f t="shared" ca="true" si="70"/>
        <v>0</v>
      </c>
      <c r="N306" s="2">
        <f t="shared" ca="true" si="71"/>
        <v>99.496341794569403</v>
      </c>
      <c r="O306" s="91">
        <f t="shared" ca="true" si="72"/>
        <v>97.385610807908236</v>
      </c>
      <c r="P306" s="89"/>
      <c r="Q306" s="89"/>
      <c r="R306" s="92">
        <f t="shared" ca="true" si="73"/>
        <v>0</v>
      </c>
      <c r="S306" s="2">
        <f t="shared" ca="true" si="74"/>
        <v>98.744492951004787</v>
      </c>
      <c r="T306" s="91">
        <f t="shared" ca="true" si="75"/>
        <v>98.513683042840938</v>
      </c>
      <c r="U306" s="89"/>
      <c r="V306" s="89"/>
      <c r="W306" s="92">
        <f t="shared" ca="true" si="76"/>
        <v>0</v>
      </c>
      <c r="X306" s="2">
        <f t="shared" ca="true" si="77"/>
        <v>99.69261169954531</v>
      </c>
      <c r="Y306" s="91">
        <f t="shared" ca="true" si="78"/>
        <v>98.945571137772944</v>
      </c>
      <c r="Z306" s="89"/>
      <c r="AA306" s="89"/>
      <c r="AB306" s="92">
        <f t="shared" ca="true" si="79"/>
        <v>0</v>
      </c>
    </row>
    <row r="307" x14ac:dyDescent="0.2">
      <c r="A307" s="87"/>
      <c r="B307" s="472" t="s">
        <v>147</v>
      </c>
      <c r="C307" s="473">
        <v>2010</v>
      </c>
      <c r="D307" s="2">
        <f t="shared" ca="true" si="65"/>
        <v>96.386197282181755</v>
      </c>
      <c r="E307" s="91">
        <f t="shared" ca="true" si="66"/>
        <v>99.77250213600189</v>
      </c>
      <c r="F307" s="89"/>
      <c r="G307" s="89"/>
      <c r="H307" s="92">
        <f t="shared" ca="true" si="67"/>
        <v>0</v>
      </c>
      <c r="I307" s="2">
        <f t="shared" ca="true" si="68"/>
        <v>99.338830859268043</v>
      </c>
      <c r="J307" s="91">
        <f t="shared" ca="true" si="69"/>
        <v>99.874128412976432</v>
      </c>
      <c r="K307" s="89"/>
      <c r="L307" s="89"/>
      <c r="M307" s="92">
        <f t="shared" ca="true" si="70"/>
        <v>0</v>
      </c>
      <c r="N307" s="2">
        <f t="shared" ca="true" si="71"/>
        <v>98.928385808818192</v>
      </c>
      <c r="O307" s="91">
        <f t="shared" ca="true" si="72"/>
        <v>100</v>
      </c>
      <c r="P307" s="89"/>
      <c r="Q307" s="89"/>
      <c r="R307" s="92">
        <f t="shared" ca="true" si="73"/>
        <v>0</v>
      </c>
      <c r="S307" s="2">
        <f t="shared" ca="true" si="74"/>
        <v>99.517158064703366</v>
      </c>
      <c r="T307" s="91">
        <f t="shared" ca="true" si="75"/>
        <v>99.45865351990274</v>
      </c>
      <c r="U307" s="89"/>
      <c r="V307" s="89"/>
      <c r="W307" s="92">
        <f t="shared" ca="true" si="76"/>
        <v>0</v>
      </c>
      <c r="X307" s="2">
        <f t="shared" ca="true" si="77"/>
        <v>100</v>
      </c>
      <c r="Y307" s="91">
        <f t="shared" ca="true" si="78"/>
        <v>99.761776060049542</v>
      </c>
      <c r="Z307" s="89"/>
      <c r="AA307" s="89"/>
      <c r="AB307" s="92">
        <f t="shared" ca="true" si="79"/>
        <v>0</v>
      </c>
      <c r="AD307" s="93"/>
    </row>
    <row r="308" x14ac:dyDescent="0.2">
      <c r="A308" s="87"/>
      <c r="B308" s="472" t="s">
        <v>383</v>
      </c>
      <c r="C308" s="473">
        <v>2016</v>
      </c>
      <c r="D308" s="2">
        <f t="shared" ca="true" si="65"/>
        <v>99.410130379358947</v>
      </c>
      <c r="E308" s="91">
        <f t="shared" ca="true" si="66"/>
        <v>99.461032055973448</v>
      </c>
      <c r="F308" s="89"/>
      <c r="G308" s="89"/>
      <c r="H308" s="92">
        <f t="shared" ca="true" si="67"/>
        <v>0</v>
      </c>
      <c r="I308" s="2">
        <f t="shared" ca="true" si="68"/>
        <v>99.780500799221599</v>
      </c>
      <c r="J308" s="91">
        <f t="shared" ca="true" si="69"/>
        <v>99.795381217471331</v>
      </c>
      <c r="K308" s="89"/>
      <c r="L308" s="89"/>
      <c r="M308" s="92">
        <f t="shared" ca="true" si="70"/>
        <v>0</v>
      </c>
      <c r="N308" s="2">
        <f t="shared" ca="true" si="71"/>
        <v>99.557507800624663</v>
      </c>
      <c r="O308" s="91">
        <f t="shared" ca="true" si="72"/>
        <v>100</v>
      </c>
      <c r="P308" s="89"/>
      <c r="Q308" s="89"/>
      <c r="R308" s="92">
        <f t="shared" ca="true" si="73"/>
        <v>0</v>
      </c>
      <c r="S308" s="2">
        <f t="shared" ca="true" si="74"/>
        <v>99.875305727343715</v>
      </c>
      <c r="T308" s="91">
        <f t="shared" ca="true" si="75"/>
        <v>100</v>
      </c>
      <c r="U308" s="89"/>
      <c r="V308" s="89"/>
      <c r="W308" s="92">
        <f t="shared" ca="true" si="76"/>
        <v>0</v>
      </c>
      <c r="X308" s="2">
        <f t="shared" ca="true" si="77"/>
        <v>100</v>
      </c>
      <c r="Y308" s="91">
        <f t="shared" ca="true" si="78"/>
        <v>99.065383189312726</v>
      </c>
      <c r="Z308" s="89"/>
      <c r="AA308" s="89"/>
      <c r="AB308" s="92">
        <f t="shared" ca="true" si="79"/>
        <v>0</v>
      </c>
    </row>
    <row r="309" x14ac:dyDescent="0.2">
      <c r="A309" s="87"/>
      <c r="B309" s="472"/>
      <c r="C309" s="473"/>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72"/>
      <c r="C310" s="473"/>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72"/>
      <c r="C311" s="473"/>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72"/>
      <c r="C312" s="473"/>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72"/>
      <c r="C313" s="473"/>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72"/>
      <c r="C314" s="473"/>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72"/>
      <c r="C315" s="473"/>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74"/>
      <c r="C316" s="475"/>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361" t="str">
        <f>CONCATENATE("Rural use of drinking water sources, ",C299,"–",C300)</f>
        <v>Rural use of drinking water sources, 2000–2020</v>
      </c>
      <c r="C318" s="2362"/>
      <c r="D318" s="2362"/>
      <c r="E318" s="2362"/>
      <c r="F318" s="2362"/>
      <c r="G318" s="2362"/>
      <c r="H318" s="2362"/>
      <c r="I318" s="2362"/>
      <c r="J318" s="2362"/>
      <c r="K318" s="2362"/>
      <c r="L318" s="2363"/>
      <c r="N318" s="98"/>
      <c r="O318" s="98"/>
      <c r="P318" s="98"/>
      <c r="Q318" s="98"/>
      <c r="R318" s="98"/>
      <c r="S318" s="2385" t="s">
        <v>11</v>
      </c>
      <c r="T318" s="2386"/>
      <c r="U318" s="2386"/>
      <c r="V318" s="2386"/>
      <c r="W318" s="2387"/>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400" t="s">
        <v>124</v>
      </c>
      <c r="C4" s="2401"/>
      <c r="D4" s="2401"/>
      <c r="E4" s="2401"/>
      <c r="F4" s="2401"/>
      <c r="G4" s="2401"/>
      <c r="H4" s="2401"/>
      <c r="I4" s="2401"/>
      <c r="J4" s="2401"/>
      <c r="K4" s="2401"/>
      <c r="L4" s="2401"/>
      <c r="M4" s="2401"/>
      <c r="N4" s="2401"/>
      <c r="O4" s="2401"/>
      <c r="P4" s="2401"/>
      <c r="Q4" s="2401"/>
      <c r="R4" s="2401"/>
      <c r="S4" s="2401"/>
      <c r="T4" s="2401"/>
      <c r="U4" s="2401"/>
      <c r="V4" s="2401"/>
      <c r="W4" s="2401"/>
      <c r="X4" s="2401"/>
      <c r="Y4" s="2401"/>
    </row>
    <row r="5" ht="28.5" customHeight="true" x14ac:dyDescent="0.2">
      <c r="B5" s="2364" t="str">
        <f ca="true">IF(ISERROR(INDIRECT(CONCATENATE($B105,"!A2"))),"",INDIRECT(CONCATENATE($B105,"!A2")))</f>
        <v>Armenia</v>
      </c>
      <c r="C5" s="2398"/>
      <c r="D5" s="2398"/>
      <c r="E5" s="2398"/>
      <c r="F5" s="2398"/>
      <c r="G5" s="2398"/>
      <c r="H5" s="2398"/>
      <c r="I5" s="2398"/>
      <c r="J5" s="2398"/>
      <c r="K5" s="2399"/>
      <c r="L5" s="2399"/>
      <c r="M5" s="2399"/>
      <c r="N5" s="2399"/>
      <c r="O5" s="2399"/>
      <c r="P5" s="2399"/>
      <c r="Q5" s="2399"/>
      <c r="R5" s="2399"/>
      <c r="S5" s="2399"/>
      <c r="T5" s="2399"/>
      <c r="U5" s="2399"/>
      <c r="V5" s="2399"/>
      <c r="W5" s="2399"/>
      <c r="X5" s="2399"/>
      <c r="Y5" s="2399"/>
    </row>
    <row r="6" x14ac:dyDescent="0.2">
      <c r="F6" s="36"/>
      <c r="G6" s="36"/>
      <c r="J6" s="37"/>
      <c r="K6" s="37"/>
      <c r="L6" s="37"/>
      <c r="M6" s="37"/>
      <c r="N6" s="37"/>
      <c r="O6" s="37"/>
      <c r="P6" s="37"/>
    </row>
    <row r="7" s="38" customFormat="true" ht="18" x14ac:dyDescent="0.25">
      <c r="B7" s="2361" t="str">
        <f>B118</f>
        <v>National use of sanitation facilities, 2000–2020</v>
      </c>
      <c r="C7" s="2402"/>
      <c r="D7" s="2402"/>
      <c r="E7" s="2402"/>
      <c r="F7" s="2402"/>
      <c r="G7" s="2402"/>
      <c r="H7" s="2402"/>
      <c r="I7" s="2402"/>
      <c r="J7" s="2361" t="str">
        <f>B218</f>
        <v>Urban use of sanitation facilities, 2000–2020</v>
      </c>
      <c r="K7" s="2402"/>
      <c r="L7" s="2402"/>
      <c r="M7" s="2402"/>
      <c r="N7" s="2402"/>
      <c r="O7" s="2402"/>
      <c r="P7" s="2402"/>
      <c r="Q7" s="2402"/>
      <c r="R7" s="2361" t="str">
        <f>B318</f>
        <v>Rural use of sanitation facilities, 2000–2020</v>
      </c>
      <c r="S7" s="2402"/>
      <c r="T7" s="2402"/>
      <c r="U7" s="2402"/>
      <c r="V7" s="2402"/>
      <c r="W7" s="2402"/>
      <c r="X7" s="2402"/>
      <c r="Y7" s="2402"/>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374" t="str">
        <f ca="true">IF(ISERROR(INDIRECT(CONCATENATE($B105,"!A2"))),"",INDIRECT(CONCATENATE($B105,"!A2")))</f>
        <v>Armenia</v>
      </c>
      <c r="C31" s="2375"/>
      <c r="D31" s="2375"/>
      <c r="E31" s="2376"/>
      <c r="F31" s="2366" t="s">
        <v>0</v>
      </c>
      <c r="G31" s="2366"/>
      <c r="H31" s="2366"/>
      <c r="I31" s="2367"/>
      <c r="J31" s="2365" t="s">
        <v>1</v>
      </c>
      <c r="K31" s="2366"/>
      <c r="L31" s="2366"/>
      <c r="M31" s="2367"/>
      <c r="N31" s="2365" t="s">
        <v>2</v>
      </c>
      <c r="O31" s="2366"/>
      <c r="P31" s="2366"/>
      <c r="Q31" s="2367"/>
      <c r="R31" s="2365" t="s">
        <v>3</v>
      </c>
      <c r="S31" s="2366"/>
      <c r="T31" s="2366"/>
      <c r="U31" s="2367"/>
      <c r="V31" s="2365" t="s">
        <v>4</v>
      </c>
      <c r="W31" s="2366"/>
      <c r="X31" s="2366"/>
      <c r="Y31" s="2367"/>
    </row>
    <row r="32" s="44" customFormat="true" ht="22.5" customHeight="true" x14ac:dyDescent="0.2">
      <c r="B32" s="2377"/>
      <c r="C32" s="2378"/>
      <c r="D32" s="2378"/>
      <c r="E32" s="2379"/>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368" t="s">
        <v>5</v>
      </c>
      <c r="C33" s="2369"/>
      <c r="D33" s="2372" t="s">
        <v>25</v>
      </c>
      <c r="E33" s="33">
        <f>C99</f>
        <v>2000</v>
      </c>
      <c r="F33" s="103">
        <f ca="true">E99</f>
        <v>78.463583081183032</v>
      </c>
      <c r="G33" s="46">
        <f t="shared" ref="G33:I34" ca="true" si="0">F99</f>
        <v>3.111159137732352</v>
      </c>
      <c r="H33" s="47">
        <f t="shared" ca="true" si="0"/>
        <v>18.129339681957148</v>
      </c>
      <c r="I33" s="48">
        <f t="shared" ca="true" si="0"/>
        <v>0.29591809912746214</v>
      </c>
      <c r="J33" s="103">
        <f ca="true">J99</f>
        <v>81.200124903235704</v>
      </c>
      <c r="K33" s="46">
        <f t="shared" ref="K33:M34" ca="true" si="1">K99</f>
        <v>0.86634684776428217</v>
      </c>
      <c r="L33" s="47">
        <f t="shared" ca="true" si="1"/>
        <v>17.93352824900002</v>
      </c>
      <c r="M33" s="48">
        <f t="shared" ca="true" si="1"/>
        <v>0</v>
      </c>
      <c r="N33" s="103">
        <f ca="true">O99</f>
        <v>87.151118669196876</v>
      </c>
      <c r="O33" s="46">
        <f t="shared" ref="O33:Q34" ca="true" si="2">P99</f>
        <v>0.72228293042473946</v>
      </c>
      <c r="P33" s="47">
        <f t="shared" ca="true" si="2"/>
        <v>12.076182089077349</v>
      </c>
      <c r="Q33" s="48">
        <f t="shared" ca="true" si="2"/>
        <v>5.0416311301040295E-2</v>
      </c>
      <c r="R33" s="103">
        <f ca="true">T99</f>
        <v>96.248290978077691</v>
      </c>
      <c r="S33" s="46">
        <f t="shared" ref="S33:U34" ca="true" si="3">U99</f>
        <v>0.59764512380058832</v>
      </c>
      <c r="T33" s="47">
        <f t="shared" ca="true" si="3"/>
        <v>3.1540638981217199</v>
      </c>
      <c r="U33" s="48">
        <f t="shared" ca="true" si="3"/>
        <v>0</v>
      </c>
      <c r="V33" s="103">
        <f ca="true">Y99</f>
        <v>99.143744347338739</v>
      </c>
      <c r="W33" s="46">
        <f t="shared" ref="W33:Y34" ca="true" si="4">Z99</f>
        <v>0.55709974727254785</v>
      </c>
      <c r="X33" s="47">
        <f t="shared" ca="true" si="4"/>
        <v>0.29915590538871584</v>
      </c>
      <c r="Y33" s="48">
        <f t="shared" ca="true" si="4"/>
        <v>0</v>
      </c>
    </row>
    <row r="34" x14ac:dyDescent="0.2">
      <c r="B34" s="2370"/>
      <c r="C34" s="2371"/>
      <c r="D34" s="2373"/>
      <c r="E34" s="34">
        <f>C100</f>
        <v>2020</v>
      </c>
      <c r="F34" s="104">
        <f ca="true">E100</f>
        <v>84.246758953291447</v>
      </c>
      <c r="G34" s="51">
        <f t="shared" ca="true" si="0"/>
        <v>3.3404678151223122</v>
      </c>
      <c r="H34" s="52">
        <f t="shared" ca="true" si="0"/>
        <v>12.408596582811214</v>
      </c>
      <c r="I34" s="53">
        <f t="shared" ca="true" si="0"/>
        <v>4.17664877503654E-3</v>
      </c>
      <c r="J34" s="104">
        <f ca="true">J100</f>
        <v>89.814502512966612</v>
      </c>
      <c r="K34" s="51">
        <f t="shared" ca="true" si="1"/>
        <v>0.95825605229487976</v>
      </c>
      <c r="L34" s="52">
        <f t="shared" ca="true" si="1"/>
        <v>9.2272414347385023</v>
      </c>
      <c r="M34" s="53">
        <f t="shared" ca="true" si="1"/>
        <v>0</v>
      </c>
      <c r="N34" s="104">
        <f ca="true">O100</f>
        <v>93.523044937231376</v>
      </c>
      <c r="O34" s="51">
        <f t="shared" ca="true" si="2"/>
        <v>0.77509158793372224</v>
      </c>
      <c r="P34" s="52">
        <f t="shared" ca="true" si="2"/>
        <v>5.7018634748349086</v>
      </c>
      <c r="Q34" s="53">
        <f t="shared" ca="true" si="2"/>
        <v>0</v>
      </c>
      <c r="R34" s="104">
        <f ca="true">T100</f>
        <v>95.123790379928039</v>
      </c>
      <c r="S34" s="51">
        <f t="shared" ca="true" si="3"/>
        <v>0.59066263826899523</v>
      </c>
      <c r="T34" s="52">
        <f t="shared" ca="true" si="3"/>
        <v>4.2855469818029661</v>
      </c>
      <c r="U34" s="53">
        <f t="shared" ca="true" si="3"/>
        <v>0</v>
      </c>
      <c r="V34" s="104">
        <f ca="true">Y100</f>
        <v>96.774888944276711</v>
      </c>
      <c r="W34" s="51">
        <f t="shared" ca="true" si="4"/>
        <v>0.54378888479646781</v>
      </c>
      <c r="X34" s="52">
        <f t="shared" ca="true" si="4"/>
        <v>2.6813221709268191</v>
      </c>
      <c r="Y34" s="53">
        <f t="shared" ca="true" si="4"/>
        <v>0</v>
      </c>
    </row>
    <row r="35" x14ac:dyDescent="0.2">
      <c r="F35" s="36"/>
      <c r="H35" s="39"/>
    </row>
    <row r="36" x14ac:dyDescent="0.2">
      <c r="B36" s="2368" t="s">
        <v>6</v>
      </c>
      <c r="C36" s="2369"/>
      <c r="D36" s="2372" t="s">
        <v>25</v>
      </c>
      <c r="E36" s="33">
        <f>C199</f>
        <v>2000</v>
      </c>
      <c r="F36" s="103">
        <f ca="true">E199</f>
        <v>92.337959984481174</v>
      </c>
      <c r="G36" s="46">
        <f t="shared" ref="G36:I37" ca="true" si="5">F199</f>
        <v>2.3015631418753344</v>
      </c>
      <c r="H36" s="47">
        <f t="shared" ca="true" si="5"/>
        <v>5.1643464754137653</v>
      </c>
      <c r="I36" s="48">
        <f t="shared" ca="true" si="5"/>
        <v>0.19613039822972134</v>
      </c>
      <c r="J36" s="103">
        <f ca="true">J199</f>
        <v>97.96280436487929</v>
      </c>
      <c r="K36" s="46">
        <f t="shared" ref="K36:M37" ca="true" si="6">K199</f>
        <v>0.77576429913206357</v>
      </c>
      <c r="L36" s="47">
        <f t="shared" ca="true" si="6"/>
        <v>1.2614313359886467</v>
      </c>
      <c r="M36" s="48">
        <f t="shared" ca="true" si="6"/>
        <v>0</v>
      </c>
      <c r="N36" s="103">
        <f ca="true">O199</f>
        <v>98.713445374694643</v>
      </c>
      <c r="O36" s="46">
        <f t="shared" ref="O36:Q37" ca="true" si="7">P199</f>
        <v>0.48445970752474771</v>
      </c>
      <c r="P36" s="47">
        <f t="shared" ca="true" si="7"/>
        <v>0.80209491778060737</v>
      </c>
      <c r="Q36" s="48">
        <f t="shared" ca="true" si="7"/>
        <v>0</v>
      </c>
      <c r="R36" s="103">
        <f ca="true">T199</f>
        <v>98.292311616196869</v>
      </c>
      <c r="S36" s="46">
        <f t="shared" ref="S36:U37" ca="true" si="8">U199</f>
        <v>0.67054525282568578</v>
      </c>
      <c r="T36" s="47">
        <f t="shared" ca="true" si="8"/>
        <v>0.94956916143179626</v>
      </c>
      <c r="U36" s="48">
        <f t="shared" ca="true" si="8"/>
        <v>8.7573969545648112E-2</v>
      </c>
      <c r="V36" s="103">
        <f ca="true">Y199</f>
        <v>99.433899231562052</v>
      </c>
      <c r="W36" s="46">
        <f t="shared" ref="W36:Y37" ca="true" si="9">Z199</f>
        <v>0.56610076843794843</v>
      </c>
      <c r="X36" s="47">
        <f t="shared" ca="true" si="9"/>
        <v>0</v>
      </c>
      <c r="Y36" s="48">
        <f t="shared" ca="true" si="9"/>
        <v>0</v>
      </c>
    </row>
    <row r="37" x14ac:dyDescent="0.2">
      <c r="B37" s="2370"/>
      <c r="C37" s="2371"/>
      <c r="D37" s="2373"/>
      <c r="E37" s="34">
        <f>C200</f>
        <v>2020</v>
      </c>
      <c r="F37" s="104">
        <f ca="true">E200</f>
        <v>96.219269090423211</v>
      </c>
      <c r="G37" s="51">
        <f t="shared" ca="true" si="5"/>
        <v>2.3983064312220197</v>
      </c>
      <c r="H37" s="52">
        <f t="shared" ca="true" si="5"/>
        <v>1.2832132520456412</v>
      </c>
      <c r="I37" s="53">
        <f t="shared" ca="true" si="5"/>
        <v>9.9211226309124712E-2</v>
      </c>
      <c r="J37" s="104">
        <f ca="true">J200</f>
        <v>98.391263193117908</v>
      </c>
      <c r="K37" s="51">
        <f t="shared" ca="true" si="6"/>
        <v>0.77915725082174214</v>
      </c>
      <c r="L37" s="52">
        <f t="shared" ca="true" si="6"/>
        <v>0.82957955606035227</v>
      </c>
      <c r="M37" s="53">
        <f t="shared" ca="true" si="6"/>
        <v>0</v>
      </c>
      <c r="N37" s="104">
        <f ca="true">O200</f>
        <v>99.113423439786459</v>
      </c>
      <c r="O37" s="51">
        <f t="shared" ca="true" si="7"/>
        <v>0.48642269499514934</v>
      </c>
      <c r="P37" s="52">
        <f t="shared" ca="true" si="7"/>
        <v>0.40015386521838536</v>
      </c>
      <c r="Q37" s="53">
        <f t="shared" ca="true" si="7"/>
        <v>0</v>
      </c>
      <c r="R37" s="104">
        <f ca="true">T200</f>
        <v>98.784883060630435</v>
      </c>
      <c r="S37" s="51">
        <f t="shared" ca="true" si="8"/>
        <v>0.67390555067921587</v>
      </c>
      <c r="T37" s="52">
        <f t="shared" ca="true" si="8"/>
        <v>0.54121138869034269</v>
      </c>
      <c r="U37" s="53">
        <f t="shared" ca="true" si="8"/>
        <v>0</v>
      </c>
      <c r="V37" s="104">
        <f ca="true">Y200</f>
        <v>98.859459105172377</v>
      </c>
      <c r="W37" s="51">
        <f t="shared" ca="true" si="9"/>
        <v>0.56283034457361336</v>
      </c>
      <c r="X37" s="52">
        <f t="shared" ca="true" si="9"/>
        <v>0.57771055025401097</v>
      </c>
      <c r="Y37" s="53">
        <f t="shared" ca="true" si="9"/>
        <v>0</v>
      </c>
    </row>
    <row r="38" x14ac:dyDescent="0.2">
      <c r="F38" s="36"/>
      <c r="G38" s="36"/>
      <c r="H38" s="39"/>
      <c r="I38" s="39"/>
    </row>
    <row r="39" x14ac:dyDescent="0.2">
      <c r="B39" s="2368" t="s">
        <v>7</v>
      </c>
      <c r="C39" s="2369"/>
      <c r="D39" s="2372" t="s">
        <v>25</v>
      </c>
      <c r="E39" s="33">
        <f>C299</f>
        <v>2000</v>
      </c>
      <c r="F39" s="103">
        <f ca="true">E299</f>
        <v>71.030135400472687</v>
      </c>
      <c r="G39" s="46">
        <f t="shared" ref="G39:I40" ca="true" si="10">F299</f>
        <v>3.4413406307550343</v>
      </c>
      <c r="H39" s="47">
        <f t="shared" ca="true" si="10"/>
        <v>25.114923632834888</v>
      </c>
      <c r="I39" s="48">
        <f t="shared" ca="true" si="10"/>
        <v>0.41360033593739587</v>
      </c>
      <c r="J39" s="103">
        <f ca="true">J299</f>
        <v>77.140393739022826</v>
      </c>
      <c r="K39" s="46">
        <f t="shared" ref="K39:M40" ca="true" si="11">K299</f>
        <v>1.9889668872421644</v>
      </c>
      <c r="L39" s="47">
        <f t="shared" ca="true" si="11"/>
        <v>20.870639373735003</v>
      </c>
      <c r="M39" s="48">
        <f t="shared" ca="true" si="11"/>
        <v>0</v>
      </c>
      <c r="N39" s="103">
        <f ca="true">O299</f>
        <v>73.278605569596834</v>
      </c>
      <c r="O39" s="46">
        <f t="shared" ref="O39:Q40" ca="true" si="12">P299</f>
        <v>0.7454258154883725</v>
      </c>
      <c r="P39" s="47">
        <f t="shared" ca="true" si="12"/>
        <v>25.975968614914791</v>
      </c>
      <c r="Q39" s="48">
        <f t="shared" ca="true" si="12"/>
        <v>0</v>
      </c>
      <c r="R39" s="103">
        <f ca="true">T299</f>
        <v>74.083269089097712</v>
      </c>
      <c r="S39" s="46">
        <f t="shared" ref="S39:U40" ca="true" si="13">U299</f>
        <v>1.0057463912260121</v>
      </c>
      <c r="T39" s="47">
        <f t="shared" ca="true" si="13"/>
        <v>24.910984519676276</v>
      </c>
      <c r="U39" s="48">
        <f t="shared" ca="true" si="13"/>
        <v>0</v>
      </c>
      <c r="V39" s="103">
        <f ca="true">Y299</f>
        <v>82.241513172058092</v>
      </c>
      <c r="W39" s="46">
        <f t="shared" ref="W39:Y40" ca="true" si="14">Z299</f>
        <v>0.3390597865589402</v>
      </c>
      <c r="X39" s="47">
        <f t="shared" ca="true" si="14"/>
        <v>17.419427041382974</v>
      </c>
      <c r="Y39" s="48">
        <f t="shared" ca="true" si="14"/>
        <v>0</v>
      </c>
    </row>
    <row r="40" x14ac:dyDescent="0.2">
      <c r="B40" s="2370"/>
      <c r="C40" s="2371"/>
      <c r="D40" s="2373"/>
      <c r="E40" s="34">
        <f>C300</f>
        <v>2020</v>
      </c>
      <c r="F40" s="104">
        <f ca="true">E300</f>
        <v>75.185240765321609</v>
      </c>
      <c r="G40" s="51">
        <f t="shared" ca="true" si="10"/>
        <v>3.6426514242161949</v>
      </c>
      <c r="H40" s="52">
        <f t="shared" ca="true" si="10"/>
        <v>21.172107810462194</v>
      </c>
      <c r="I40" s="53">
        <f t="shared" ca="true" si="10"/>
        <v>0</v>
      </c>
      <c r="J40" s="104">
        <f ca="true">J300</f>
        <v>83.928467995660469</v>
      </c>
      <c r="K40" s="51">
        <f t="shared" ca="true" si="11"/>
        <v>2.1639887437583489</v>
      </c>
      <c r="L40" s="52">
        <f t="shared" ca="true" si="11"/>
        <v>13.907543260581178</v>
      </c>
      <c r="M40" s="53">
        <f t="shared" ca="true" si="11"/>
        <v>0</v>
      </c>
      <c r="N40" s="104">
        <f ca="true">O300</f>
        <v>83.462994032768165</v>
      </c>
      <c r="O40" s="51">
        <f t="shared" ca="true" si="12"/>
        <v>0.84902639599067997</v>
      </c>
      <c r="P40" s="52">
        <f t="shared" ca="true" si="12"/>
        <v>15.687979571241158</v>
      </c>
      <c r="Q40" s="53">
        <f t="shared" ca="true" si="12"/>
        <v>0</v>
      </c>
      <c r="R40" s="104">
        <f ca="true">T300</f>
        <v>80.846776054894931</v>
      </c>
      <c r="S40" s="51">
        <f t="shared" ca="true" si="13"/>
        <v>1.0975670250414764</v>
      </c>
      <c r="T40" s="52">
        <f t="shared" ca="true" si="13"/>
        <v>18.055656920063598</v>
      </c>
      <c r="U40" s="53">
        <f t="shared" ca="true" si="13"/>
        <v>0</v>
      </c>
      <c r="V40" s="104">
        <f ca="true">Y300</f>
        <v>84.434540673920068</v>
      </c>
      <c r="W40" s="51">
        <f t="shared" ca="true" si="14"/>
        <v>0.34810105304370909</v>
      </c>
      <c r="X40" s="52">
        <f t="shared" ca="true" si="14"/>
        <v>15.217358273036226</v>
      </c>
      <c r="Y40" s="53">
        <f t="shared" ca="true" si="14"/>
        <v>0</v>
      </c>
    </row>
    <row r="97" s="40" customFormat="true" ht="16.5" customHeight="true" x14ac:dyDescent="0.2">
      <c r="A97" s="2383" t="s">
        <v>5</v>
      </c>
      <c r="B97" s="2383"/>
      <c r="C97" s="2383"/>
      <c r="D97" s="2380" t="s">
        <v>0</v>
      </c>
      <c r="E97" s="2381"/>
      <c r="F97" s="2381"/>
      <c r="G97" s="2381"/>
      <c r="H97" s="2382"/>
      <c r="I97" s="2380" t="s">
        <v>1</v>
      </c>
      <c r="J97" s="2381"/>
      <c r="K97" s="2381"/>
      <c r="L97" s="2381"/>
      <c r="M97" s="2382"/>
      <c r="N97" s="2380" t="s">
        <v>2</v>
      </c>
      <c r="O97" s="2381"/>
      <c r="P97" s="2381"/>
      <c r="Q97" s="2381"/>
      <c r="R97" s="2382"/>
      <c r="S97" s="2380" t="s">
        <v>3</v>
      </c>
      <c r="T97" s="2381"/>
      <c r="U97" s="2381"/>
      <c r="V97" s="2381"/>
      <c r="W97" s="2382"/>
      <c r="X97" s="2380" t="s">
        <v>4</v>
      </c>
      <c r="Y97" s="2381"/>
      <c r="Z97" s="2381"/>
      <c r="AA97" s="2381"/>
      <c r="AB97" s="2382"/>
    </row>
    <row r="98" s="44" customFormat="true" ht="22.5" customHeight="true" x14ac:dyDescent="0.2">
      <c r="A98" s="2384"/>
      <c r="B98" s="2384"/>
      <c r="C98" s="2384"/>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388" t="s">
        <v>10</v>
      </c>
      <c r="B99" s="2389"/>
      <c r="C99" s="209">
        <v>2000</v>
      </c>
      <c r="D99" s="56">
        <f ca="true">IF((D101+H101)&gt;100,D101*100/(D101+H101),D101)</f>
        <v>81.574742218915389</v>
      </c>
      <c r="E99" s="105">
        <f ca="true">D99*AVERAGEIF(E105:E116,"&gt;0")/100</f>
        <v>78.463583081183032</v>
      </c>
      <c r="F99" s="58">
        <f ca="true">D99*(100-AVERAGEIF(E105:E116,"&gt;0"))/100</f>
        <v>3.111159137732352</v>
      </c>
      <c r="G99" s="59">
        <f ca="true">100-(E99+F99+H99)</f>
        <v>18.129339681957148</v>
      </c>
      <c r="H99" s="60">
        <f ca="true">IF((D101+H101)&gt;100,H101*100/(D101+H101),H101)</f>
        <v>0.29591809912746214</v>
      </c>
      <c r="I99" s="56">
        <f ca="true">IF((I101+M101)&gt;100,I101*100/(I101+M101),I101)</f>
        <v>82.066471750999995</v>
      </c>
      <c r="J99" s="105">
        <f ca="true">I99*AVERAGEIF(J105:J116,"&gt;0")/100</f>
        <v>81.200124903235704</v>
      </c>
      <c r="K99" s="61">
        <f ca="true">I99*(100-AVERAGEIF(J105:J116,"&gt;0"))/100</f>
        <v>0.86634684776428217</v>
      </c>
      <c r="L99" s="62">
        <f ca="true">100-(J99+K99+M99)</f>
        <v>17.93352824900002</v>
      </c>
      <c r="M99" s="63">
        <f ca="true">IF((I101+M101)&gt;100,M101*100/(I101+M101),M101)</f>
        <v>0</v>
      </c>
      <c r="N99" s="56">
        <f ca="true">IF((N101+R101)&gt;100,N101*100/(N101+R101),N101)</f>
        <v>87.873401599621616</v>
      </c>
      <c r="O99" s="105">
        <f ca="true">N99*AVERAGEIF(O105:O116,"&gt;0")/100</f>
        <v>87.151118669196876</v>
      </c>
      <c r="P99" s="61">
        <f ca="true">N99*(100-AVERAGEIF(O105:O116,"&gt;0"))/100</f>
        <v>0.72228293042473946</v>
      </c>
      <c r="Q99" s="62">
        <f ca="true">100-(O99+P99+R99)</f>
        <v>12.076182089077349</v>
      </c>
      <c r="R99" s="63">
        <f ca="true">IF((N101+R101)&gt;100,R101*100/(N101+R101),R101)</f>
        <v>5.0416311301040295E-2</v>
      </c>
      <c r="S99" s="56">
        <f ca="true">IF((S101+W101)&gt;100,S101*100/(S101+W101),S101)</f>
        <v>96.84593610187828</v>
      </c>
      <c r="T99" s="105">
        <f ca="true">S99*AVERAGEIF(T105:T116,"&gt;0")/100</f>
        <v>96.248290978077691</v>
      </c>
      <c r="U99" s="61">
        <f ca="true">S99*(100-AVERAGEIF(T105:T116,"&gt;0"))/100</f>
        <v>0.59764512380058832</v>
      </c>
      <c r="V99" s="62">
        <f ca="true">100-(T99+U99+W99)</f>
        <v>3.1540638981217199</v>
      </c>
      <c r="W99" s="63">
        <f ca="true">IF((S101+W101)&gt;100,W101*100/(S101+W101),W101)</f>
        <v>0</v>
      </c>
      <c r="X99" s="56">
        <f ca="true">IF((X101+AB101)&gt;100,X101*100/(X101+AB101),X101)</f>
        <v>99.700844094611284</v>
      </c>
      <c r="Y99" s="105">
        <f ca="true">X99*AVERAGEIF(Y105:Y116,"&gt;0")/100</f>
        <v>99.143744347338739</v>
      </c>
      <c r="Z99" s="61">
        <f ca="true">X99*(100-AVERAGEIF(Y105:Y116,"&gt;0"))/100</f>
        <v>0.55709974727254785</v>
      </c>
      <c r="AA99" s="62">
        <f ca="true">100-(Y99+Z99+AB99)</f>
        <v>0.29915590538871584</v>
      </c>
      <c r="AB99" s="63">
        <f ca="true">IF((X101+AB101)&gt;100,AB101*100/(X101+AB101),AB101)</f>
        <v>0</v>
      </c>
    </row>
    <row r="100" s="64" customFormat="true" ht="15" customHeight="true" x14ac:dyDescent="0.2">
      <c r="A100" s="2390"/>
      <c r="B100" s="2391"/>
      <c r="C100" s="210">
        <v>2020</v>
      </c>
      <c r="D100" s="65">
        <f ca="true">IF((D102+H102)&gt;100,D102*100/(D102+H102),D102)</f>
        <v>87.587226768413757</v>
      </c>
      <c r="E100" s="106">
        <f ca="true">D100*AVERAGEIF(E105:E116,"&gt;0")/100</f>
        <v>84.246758953291447</v>
      </c>
      <c r="F100" s="67">
        <f ca="true">D100*(100-AVERAGEIF(E105:E116,"&gt;0"))/100</f>
        <v>3.3404678151223122</v>
      </c>
      <c r="G100" s="68">
        <f ca="true">100-(E100+F100+H100)</f>
        <v>12.408596582811214</v>
      </c>
      <c r="H100" s="69">
        <f ca="true">IF((D102+H102)&gt;100,H102*100/(D102+H102),H102)</f>
        <v>4.17664877503654E-3</v>
      </c>
      <c r="I100" s="65">
        <f ca="true">IF((I102+M102)&gt;100,I102*100/(I102+M102),I102)</f>
        <v>90.772758565261483</v>
      </c>
      <c r="J100" s="106">
        <f ca="true">I100*AVERAGEIF(J105:J116,"&gt;0")/100</f>
        <v>89.814502512966612</v>
      </c>
      <c r="K100" s="67">
        <f ca="true">I100*(100-AVERAGEIF(J105:J116,"&gt;0"))/100</f>
        <v>0.95825605229487976</v>
      </c>
      <c r="L100" s="68">
        <f ca="true">100-(J100+K100+M100)</f>
        <v>9.2272414347385023</v>
      </c>
      <c r="M100" s="69">
        <f ca="true">IF((I102+M102)&gt;100,M102*100/(I102+M102),M102)</f>
        <v>0</v>
      </c>
      <c r="N100" s="65">
        <f ca="true">IF((N102+R102)&gt;100,N102*100/(N102+R102),N102)</f>
        <v>94.298136525165091</v>
      </c>
      <c r="O100" s="106">
        <f ca="true">N100*AVERAGEIF(O105:O116,"&gt;0")/100</f>
        <v>93.523044937231376</v>
      </c>
      <c r="P100" s="67">
        <f ca="true">N100*(100-AVERAGEIF(O105:O116,"&gt;0"))/100</f>
        <v>0.77509158793372224</v>
      </c>
      <c r="Q100" s="68">
        <f ca="true">100-(O100+P100+R100)</f>
        <v>5.7018634748349086</v>
      </c>
      <c r="R100" s="69">
        <f ca="true">IF((N102+R102)&gt;100,R102*100/(N102+R102),R102)</f>
        <v>0</v>
      </c>
      <c r="S100" s="65">
        <f ca="true">IF((S102+W102)&gt;100,S102*100/(S102+W102),S102)</f>
        <v>95.71445301819702</v>
      </c>
      <c r="T100" s="106">
        <f ca="true">S100*AVERAGEIF(T105:T116,"&gt;0")/100</f>
        <v>95.123790379928039</v>
      </c>
      <c r="U100" s="67">
        <f ca="true">S100*(100-AVERAGEIF(T105:T116,"&gt;0"))/100</f>
        <v>0.59066263826899523</v>
      </c>
      <c r="V100" s="68">
        <f ca="true">100-(T100+U100+W100)</f>
        <v>4.2855469818029661</v>
      </c>
      <c r="W100" s="69">
        <f ca="true">IF((S102+W102)&gt;100,W102*100/(S102+W102),W102)</f>
        <v>0</v>
      </c>
      <c r="X100" s="65">
        <f ca="true">IF((X102+AB102)&gt;100,X102*100/(X102+AB102),X102)</f>
        <v>97.318677829073181</v>
      </c>
      <c r="Y100" s="106">
        <f ca="true">X100*AVERAGEIF(Y105:Y116,"&gt;0")/100</f>
        <v>96.774888944276711</v>
      </c>
      <c r="Z100" s="67">
        <f ca="true">X100*(100-AVERAGEIF(Y105:Y116,"&gt;0"))/100</f>
        <v>0.54378888479646781</v>
      </c>
      <c r="AA100" s="68">
        <f ca="true">100-(Y100+Z100+AB100)</f>
        <v>2.6813221709268191</v>
      </c>
      <c r="AB100" s="69">
        <f ca="true">IF((X102+AB102)&gt;100,AB102*100/(X102+AB102),AB102)</f>
        <v>0</v>
      </c>
    </row>
    <row r="101" hidden="true" x14ac:dyDescent="0.2">
      <c r="A101" s="2392" t="s">
        <v>12</v>
      </c>
      <c r="B101" s="2393"/>
      <c r="C101" s="70">
        <f>MinRegYear(C99,C105:C116)</f>
        <v>2000</v>
      </c>
      <c r="D101" s="71">
        <f ca="true">IF(MAX(C105:C116)-MIN(C105:C116)&lt;5,AVERAGEIF(C105:C116,"&gt;0",D105:D116),
IF(FORECAST($C101,D$105:D$116,$C$105:$C$116)&lt;0,0,
IF(FORECAST($C101,D$105:D$116,$C$105:$C$116)&gt;100,100,
FORECAST($C101,D$105:D$116,$C$105:$C$116))))</f>
        <v>81.574742218915389</v>
      </c>
      <c r="E101" s="72"/>
      <c r="F101" s="73"/>
      <c r="G101" s="73"/>
      <c r="H101" s="74">
        <f ca="true">IF(MAX(C105:C116)-MIN(C105:C116)&lt;5,AVERAGEIF(C105:C116,"&gt;0",H105:H116),
IF(FORECAST($C101,H$105:H$116,$C$105:$C$116)&lt;0,0,
IF(FORECAST($C101,H$105:H$116,$C$105:$C$116)&gt;100,100,
FORECAST($C101,H$105:H$116,$C$105:$C$116))))</f>
        <v>0.29591809912746214</v>
      </c>
      <c r="I101" s="71">
        <f ca="true">IF(MAX(C105:C116)-MIN(C105:C116)&lt;5,AVERAGEIF(C105:C116,"&gt;0",I105:I116),
IF(FORECAST($C101,I$105:I$116,$C$105:$C$116)&lt;0,0,
IF(FORECAST($C101,I$105:I$116,$C$105:$C$116)&gt;100,100,
FORECAST($C101,I$105:I$116,$C$105:$C$116))))</f>
        <v>82.066471750999995</v>
      </c>
      <c r="J101" s="72"/>
      <c r="K101" s="73"/>
      <c r="L101" s="73"/>
      <c r="M101" s="74">
        <f ca="true">IF(MAX(C105:C116)-MIN(C105:C116)&lt;5,AVERAGEIF(C105:C116,"&gt;0",M105:M116),
IF(FORECAST($C101,M$105:M$116,$C$105:$C$116)&lt;0,0,
IF(FORECAST($C101,M$105:M$116,$C$105:$C$116)&gt;100,100,
FORECAST($C101,M$105:M$116,$C$105:$C$116))))</f>
        <v>0</v>
      </c>
      <c r="N101" s="71">
        <f ca="true">IF(MAX(C105:C116)-MIN(C105:C116)&lt;5,AVERAGEIF(C105:C116,"&gt;0",N105:N116),
IF(FORECAST($C101,N$105:N$116,$C$105:$C$116)&lt;0,0,
IF(FORECAST($C101,N$105:N$116,$C$105:$C$116)&gt;100,100,
FORECAST($C101,N$105:N$116,$C$105:$C$116))))</f>
        <v>87.873401599621616</v>
      </c>
      <c r="O101" s="72"/>
      <c r="P101" s="73"/>
      <c r="Q101" s="73"/>
      <c r="R101" s="74">
        <f ca="true">IF(MAX(C105:C116)-MIN(C105:C116)&lt;5,AVERAGEIF(C105:C116,"&gt;0",R105:R116),
IF(FORECAST($C101,R$105:R$116,$C$105:$C$116)&lt;0,0,
IF(FORECAST($C101,R$105:R$116,$C$105:$C$116)&gt;100,100,
FORECAST($C101,R$105:R$116,$C$105:$C$116))))</f>
        <v>5.0416311301040295E-2</v>
      </c>
      <c r="S101" s="71">
        <f ca="true">IF(MAX(C105:C116)-MIN(C105:C116)&lt;5,AVERAGEIF(C105:C116,"&gt;0",S105:S116),
IF(FORECAST($C101,S$105:S$116,$C$105:$C$116)&lt;0,0,
IF(FORECAST($C101,S$105:S$116,$C$105:$C$116)&gt;100,100,
FORECAST($C101,S$105:S$116,$C$105:$C$116))))</f>
        <v>96.84593610187828</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99.700844094611284</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2394"/>
      <c r="B102" s="2395"/>
      <c r="C102" s="49">
        <f>MaxRegYear(C100,C105:C116)</f>
        <v>2018</v>
      </c>
      <c r="D102" s="75">
        <f ca="true">IF(MAX(C105:C116)-MIN(C105:C116)&lt;5,AVERAGEIF(C105:C116,"&gt;0",D105:D116),
IF(FORECAST($C102,D$105:D$116,$C$105:$C$116)&lt;0,0,
IF(FORECAST($C102,D$105:D$116,$C$105:$C$116)&gt;100,100,
FORECAST($C102,D$105:D$116,$C$105:$C$116))))</f>
        <v>87.587226768413757</v>
      </c>
      <c r="E102" s="76"/>
      <c r="F102" s="77"/>
      <c r="G102" s="77"/>
      <c r="H102" s="78">
        <f ca="true">IF(MAX(C105:C116)-MIN(C105:C116)&lt;5,AVERAGEIF(C105:C116,"&gt;0",H105:H116),
IF(FORECAST($C102,H$105:H$116,$C$105:$C$116)&lt;0,0,
IF(FORECAST($C102,H$105:H$116,$C$105:$C$116)&gt;100,100,
FORECAST($C102,H$105:H$116,$C$105:$C$116))))</f>
        <v>4.17664877503654E-3</v>
      </c>
      <c r="I102" s="75">
        <f ca="true">IF(MAX(C105:C116)-MIN(C105:C116)&lt;5,AVERAGEIF(C105:C116,"&gt;0",I105:I116),
IF(FORECAST($C102,I$105:I$116,$C$105:$C$116)&lt;0,0,
IF(FORECAST($C102,I$105:I$116,$C$105:$C$116)&gt;100,100,
FORECAST($C102,I$105:I$116,$C$105:$C$116))))</f>
        <v>90.772758565261483</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94.298136525165091</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95.71445301819702</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97.318677829073181</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70" t="s">
        <v>187</v>
      </c>
      <c r="C105" s="471">
        <v>2000</v>
      </c>
      <c r="D105" s="1">
        <f t="shared" ref="D105:D116" ca="true" si="15">IF(ISERROR(INDIRECT(CONCATENATE($B105,"!C122"))),"",INDIRECT(CONCATENATE($B105,"!C122")))</f>
        <v>79.881516243259554</v>
      </c>
      <c r="E105" s="88" t="str">
        <f t="shared" ref="E105:E116" ca="true" si="16">IF(ISERROR(INDIRECT(CONCATENATE($B105,"!C129"))),"",INDIRECT(CONCATENATE($B105,"!C129")))</f>
        <v>N/A</v>
      </c>
      <c r="F105" s="89"/>
      <c r="G105" s="89"/>
      <c r="H105" s="90">
        <f t="shared" ref="H105:H116" ca="true" si="17">IF(ISERROR(INDIRECT(CONCATENATE($B105,"!C127"))),"",INDIRECT(CONCATENATE($B105,"!C127")))</f>
        <v>0.24729289207782909</v>
      </c>
      <c r="I105" s="1">
        <f t="shared" ref="I105:I116" ca="true" si="18">IF(ISERROR(INDIRECT(CONCATENATE($B105,"!D122"))),"",INDIRECT(CONCATENATE($B105,"!D122")))</f>
        <v>79.497116167505837</v>
      </c>
      <c r="J105" s="88" t="str">
        <f t="shared" ref="J105:J116" ca="true" si="19">IF(ISERROR(INDIRECT(CONCATENATE($B105,"!D129"))),"",INDIRECT(CONCATENATE($B105,"!D129")))</f>
        <v>N/A</v>
      </c>
      <c r="K105" s="89"/>
      <c r="L105" s="89"/>
      <c r="M105" s="90">
        <f t="shared" ref="M105:M116" ca="true" si="20">IF(ISERROR(INDIRECT(CONCATENATE($B105,"!D127"))),"",INDIRECT(CONCATENATE($B105,"!D127")))</f>
        <v>0</v>
      </c>
      <c r="N105" s="1">
        <f t="shared" ref="N105:N116" ca="true" si="21">IF(ISERROR(INDIRECT(CONCATENATE($B105,"!E122"))),"",INDIRECT(CONCATENATE($B105,"!E122")))</f>
        <v>85.043371808909058</v>
      </c>
      <c r="O105" s="88" t="str">
        <f t="shared" ref="O105:O116" ca="true" si="22">IF(ISERROR(INDIRECT(CONCATENATE($B105,"!E129"))),"",INDIRECT(CONCATENATE($B105,"!E129")))</f>
        <v>N/A</v>
      </c>
      <c r="P105" s="89"/>
      <c r="Q105" s="89"/>
      <c r="R105" s="90">
        <f t="shared" ref="R105:R116" ca="true" si="23">IF(ISERROR(INDIRECT(CONCATENATE($B105,"!E127"))),"",INDIRECT(CONCATENATE($B105,"!E127")))</f>
        <v>7.449969360232564E-2</v>
      </c>
      <c r="S105" s="1">
        <f t="shared" ref="S105:S116" ca="true" si="24">IF(ISERROR(INDIRECT(CONCATENATE($B105,"!F122"))),"",INDIRECT(CONCATENATE($B105,"!F122")))</f>
        <v>95.468315872536408</v>
      </c>
      <c r="T105" s="88" t="str">
        <f t="shared" ref="T105:T116" ca="true" si="25">IF(ISERROR(INDIRECT(CONCATENATE($B105,"!F129"))),"",INDIRECT(CONCATENATE($B105,"!F129")))</f>
        <v>N/A</v>
      </c>
      <c r="U105" s="89"/>
      <c r="V105" s="89"/>
      <c r="W105" s="90">
        <f t="shared" ref="W105:W116" ca="true" si="26">IF(ISERROR(INDIRECT(CONCATENATE($B105,"!F127"))),"",INDIRECT(CONCATENATE($B105,"!F127")))</f>
        <v>0</v>
      </c>
      <c r="X105" s="1">
        <f t="shared" ref="X105:X116" ca="true" si="27">IF(ISERROR(INDIRECT(CONCATENATE($B105,"!G122"))),"",INDIRECT(CONCATENATE($B105,"!G122")))</f>
        <v>98.798284328310288</v>
      </c>
      <c r="Y105" s="88" t="str">
        <f t="shared" ref="Y105:Y116" ca="true" si="28">IF(ISERROR(INDIRECT(CONCATENATE($B105,"!G129"))),"",INDIRECT(CONCATENATE($B105,"!G129")))</f>
        <v>N/A</v>
      </c>
      <c r="Z105" s="89"/>
      <c r="AA105" s="89"/>
      <c r="AB105" s="90">
        <f t="shared" ref="AB105:AB116" ca="true" si="29">IF(ISERROR(INDIRECT(CONCATENATE($B105,"!G2127"))),"",INDIRECT(CONCATENATE($B105,"!G127")))</f>
        <v>0</v>
      </c>
    </row>
    <row r="106" x14ac:dyDescent="0.2">
      <c r="A106" s="87"/>
      <c r="B106" s="472" t="s">
        <v>149</v>
      </c>
      <c r="C106" s="473">
        <v>2005</v>
      </c>
      <c r="D106" s="2">
        <f t="shared" ca="true" si="15"/>
        <v>86.308577850988385</v>
      </c>
      <c r="E106" s="91">
        <f t="shared" ca="true" si="16"/>
        <v>93.888003493982055</v>
      </c>
      <c r="F106" s="89"/>
      <c r="G106" s="89"/>
      <c r="H106" s="92">
        <f t="shared" ca="true" si="17"/>
        <v>0.2796515442631789</v>
      </c>
      <c r="I106" s="2">
        <f t="shared" ca="true" si="18"/>
        <v>88.63459416599035</v>
      </c>
      <c r="J106" s="91">
        <f t="shared" ca="true" si="19"/>
        <v>97.828395116961858</v>
      </c>
      <c r="K106" s="89"/>
      <c r="L106" s="89"/>
      <c r="M106" s="92">
        <f t="shared" ca="true" si="20"/>
        <v>0</v>
      </c>
      <c r="N106" s="2">
        <f t="shared" ca="true" si="21"/>
        <v>91.137000655441426</v>
      </c>
      <c r="O106" s="91">
        <f t="shared" ca="true" si="22"/>
        <v>98.802390030871877</v>
      </c>
      <c r="P106" s="89"/>
      <c r="Q106" s="89"/>
      <c r="R106" s="92">
        <f t="shared" ca="true" si="23"/>
        <v>0</v>
      </c>
      <c r="S106" s="2">
        <f t="shared" ca="true" si="24"/>
        <v>96.573414437169475</v>
      </c>
      <c r="T106" s="91">
        <f t="shared" ca="true" si="25"/>
        <v>99.367672881361216</v>
      </c>
      <c r="U106" s="89"/>
      <c r="V106" s="89"/>
      <c r="W106" s="92">
        <f t="shared" ca="true" si="26"/>
        <v>0</v>
      </c>
      <c r="X106" s="2">
        <f t="shared" ca="true" si="27"/>
        <v>99.466900934893161</v>
      </c>
      <c r="Y106" s="91">
        <f t="shared" ca="true" si="28"/>
        <v>99.834166898093514</v>
      </c>
      <c r="Z106" s="89"/>
      <c r="AA106" s="89"/>
      <c r="AB106" s="92">
        <f t="shared" ca="true" si="29"/>
        <v>0</v>
      </c>
    </row>
    <row r="107" x14ac:dyDescent="0.2">
      <c r="A107" s="87"/>
      <c r="B107" s="472" t="s">
        <v>147</v>
      </c>
      <c r="C107" s="473">
        <v>2010</v>
      </c>
      <c r="D107" s="2">
        <f t="shared" ca="true" si="15"/>
        <v>83.813495450681529</v>
      </c>
      <c r="E107" s="91">
        <f t="shared" ca="true" si="16"/>
        <v>95.664076015285985</v>
      </c>
      <c r="F107" s="89"/>
      <c r="G107" s="89"/>
      <c r="H107" s="92">
        <f t="shared" ca="true" si="17"/>
        <v>0.14475671674681981</v>
      </c>
      <c r="I107" s="2">
        <f t="shared" ca="true" si="18"/>
        <v>86.147112061354719</v>
      </c>
      <c r="J107" s="91">
        <f t="shared" ca="true" si="19"/>
        <v>99.241746806449356</v>
      </c>
      <c r="K107" s="89"/>
      <c r="L107" s="89"/>
      <c r="M107" s="92">
        <f t="shared" ca="true" si="20"/>
        <v>0</v>
      </c>
      <c r="N107" s="2">
        <f t="shared" ca="true" si="21"/>
        <v>96.278035702495998</v>
      </c>
      <c r="O107" s="91">
        <f t="shared" ca="true" si="22"/>
        <v>99.43820731053647</v>
      </c>
      <c r="P107" s="89"/>
      <c r="Q107" s="89"/>
      <c r="R107" s="92">
        <f t="shared" ca="true" si="23"/>
        <v>0</v>
      </c>
      <c r="S107" s="2">
        <f t="shared" ca="true" si="24"/>
        <v>99.814393148539907</v>
      </c>
      <c r="T107" s="91">
        <f t="shared" ca="true" si="25"/>
        <v>99.09445747375554</v>
      </c>
      <c r="U107" s="89"/>
      <c r="V107" s="89"/>
      <c r="W107" s="92">
        <f t="shared" ca="true" si="26"/>
        <v>0</v>
      </c>
      <c r="X107" s="2">
        <f t="shared" ca="true" si="27"/>
        <v>99.999999999999986</v>
      </c>
      <c r="Y107" s="91">
        <f t="shared" ca="true" si="28"/>
        <v>98.954417743355805</v>
      </c>
      <c r="Z107" s="89"/>
      <c r="AA107" s="89"/>
      <c r="AB107" s="92">
        <f t="shared" ca="true" si="29"/>
        <v>0</v>
      </c>
      <c r="AD107" s="93"/>
    </row>
    <row r="108" x14ac:dyDescent="0.2">
      <c r="A108" s="87"/>
      <c r="B108" s="472" t="s">
        <v>383</v>
      </c>
      <c r="C108" s="473">
        <v>2016</v>
      </c>
      <c r="D108" s="2">
        <f t="shared" ca="true" si="15"/>
        <v>86.650213832645903</v>
      </c>
      <c r="E108" s="91">
        <f t="shared" ca="true" si="16"/>
        <v>99.006293880194136</v>
      </c>
      <c r="F108" s="89"/>
      <c r="G108" s="89"/>
      <c r="H108" s="92">
        <f t="shared" ca="true" si="17"/>
        <v>9.5276344817143577E-3</v>
      </c>
      <c r="I108" s="2">
        <f t="shared" ca="true" si="18"/>
        <v>88.981225233710632</v>
      </c>
      <c r="J108" s="91">
        <f t="shared" ca="true" si="19"/>
        <v>99.762863702590764</v>
      </c>
      <c r="K108" s="89"/>
      <c r="L108" s="89"/>
      <c r="M108" s="92">
        <f t="shared" ca="true" si="20"/>
        <v>0</v>
      </c>
      <c r="N108" s="2">
        <f t="shared" ca="true" si="21"/>
        <v>90.100019492298458</v>
      </c>
      <c r="O108" s="91">
        <f t="shared" ca="true" si="22"/>
        <v>99.293527033169667</v>
      </c>
      <c r="P108" s="89"/>
      <c r="Q108" s="89"/>
      <c r="R108" s="92">
        <f t="shared" ca="true" si="23"/>
        <v>0</v>
      </c>
      <c r="S108" s="2">
        <f t="shared" ca="true" si="24"/>
        <v>93.578955638482924</v>
      </c>
      <c r="T108" s="91">
        <f t="shared" ca="true" si="25"/>
        <v>99.686542223652395</v>
      </c>
      <c r="U108" s="89"/>
      <c r="V108" s="89"/>
      <c r="W108" s="92">
        <f t="shared" ca="true" si="26"/>
        <v>0</v>
      </c>
      <c r="X108" s="2">
        <f t="shared" ca="true" si="27"/>
        <v>96.435571435703793</v>
      </c>
      <c r="Y108" s="91">
        <f t="shared" ca="true" si="28"/>
        <v>99.535101324306751</v>
      </c>
      <c r="Z108" s="89"/>
      <c r="AA108" s="89"/>
      <c r="AB108" s="92">
        <f t="shared" ca="true" si="29"/>
        <v>0</v>
      </c>
    </row>
    <row r="109" x14ac:dyDescent="0.2">
      <c r="A109" s="87"/>
      <c r="B109" s="472"/>
      <c r="C109" s="473"/>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72"/>
      <c r="C110" s="473"/>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72"/>
      <c r="C111" s="473"/>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72"/>
      <c r="C112" s="473"/>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72"/>
      <c r="C113" s="473"/>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72"/>
      <c r="C114" s="473"/>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72"/>
      <c r="C115" s="473"/>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74"/>
      <c r="C116" s="475"/>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361" t="str">
        <f>CONCATENATE("National use of sanitation facilities, ",C99,"–",C100)</f>
        <v>National use of sanitation facilities, 2000–2020</v>
      </c>
      <c r="C118" s="2362"/>
      <c r="D118" s="2362"/>
      <c r="E118" s="2362"/>
      <c r="F118" s="2362"/>
      <c r="G118" s="2362"/>
      <c r="H118" s="2362"/>
      <c r="I118" s="2362"/>
      <c r="J118" s="2362"/>
      <c r="K118" s="2362"/>
      <c r="L118" s="2362"/>
      <c r="N118" s="98"/>
      <c r="O118" s="98"/>
      <c r="P118" s="98"/>
      <c r="Q118" s="98"/>
      <c r="R118" s="98"/>
      <c r="S118" s="2385" t="s">
        <v>11</v>
      </c>
      <c r="T118" s="2386"/>
      <c r="U118" s="2386"/>
      <c r="V118" s="2386"/>
      <c r="W118" s="2387"/>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383" t="s">
        <v>6</v>
      </c>
      <c r="B197" s="2383"/>
      <c r="C197" s="2383"/>
      <c r="D197" s="2380" t="s">
        <v>0</v>
      </c>
      <c r="E197" s="2381"/>
      <c r="F197" s="2381"/>
      <c r="G197" s="2381"/>
      <c r="H197" s="2382"/>
      <c r="I197" s="2380" t="s">
        <v>1</v>
      </c>
      <c r="J197" s="2381"/>
      <c r="K197" s="2381"/>
      <c r="L197" s="2381"/>
      <c r="M197" s="2382"/>
      <c r="N197" s="2380" t="s">
        <v>2</v>
      </c>
      <c r="O197" s="2381"/>
      <c r="P197" s="2381"/>
      <c r="Q197" s="2381"/>
      <c r="R197" s="2382"/>
      <c r="S197" s="2380" t="s">
        <v>3</v>
      </c>
      <c r="T197" s="2381"/>
      <c r="U197" s="2381"/>
      <c r="V197" s="2381"/>
      <c r="W197" s="2382"/>
      <c r="X197" s="2380" t="s">
        <v>4</v>
      </c>
      <c r="Y197" s="2381"/>
      <c r="Z197" s="2381"/>
      <c r="AA197" s="2381"/>
      <c r="AB197" s="2382"/>
    </row>
    <row r="198" s="44" customFormat="true" ht="22.5" customHeight="true" x14ac:dyDescent="0.2">
      <c r="A198" s="2396"/>
      <c r="B198" s="2396"/>
      <c r="C198" s="2396"/>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388" t="s">
        <v>10</v>
      </c>
      <c r="B199" s="2389"/>
      <c r="C199" s="209">
        <v>2000</v>
      </c>
      <c r="D199" s="56">
        <f ca="true">IF((D201+H201)&gt;100,D201*100/(D201+H201),D201)</f>
        <v>94.639523126356494</v>
      </c>
      <c r="E199" s="105">
        <f ca="true">D199*AVERAGEIF(E205:E216,"&gt;0")/100</f>
        <v>92.337959984481174</v>
      </c>
      <c r="F199" s="58">
        <f ca="true">D199*(100-AVERAGEIF(E205:E216,"&gt;0"))/100</f>
        <v>2.3015631418753344</v>
      </c>
      <c r="G199" s="59">
        <f ca="true">100-(E199+F199+H199)</f>
        <v>5.1643464754137653</v>
      </c>
      <c r="H199" s="60">
        <f ca="true">IF((D201+H201)&gt;100,H201*100/(D201+H201),H201)</f>
        <v>0.19613039822972134</v>
      </c>
      <c r="I199" s="56">
        <f ca="true">IF((I201+M201)&gt;100,I201*100/(I201+M201),I201)</f>
        <v>98.738568664011353</v>
      </c>
      <c r="J199" s="105">
        <f ca="true">I199*AVERAGEIF(J205:J216,"&gt;0")/100</f>
        <v>97.96280436487929</v>
      </c>
      <c r="K199" s="61">
        <f ca="true">I199*(100-AVERAGEIF(J205:J216,"&gt;0"))/100</f>
        <v>0.77576429913206357</v>
      </c>
      <c r="L199" s="62">
        <f ca="true">100-(J199+K199+M199)</f>
        <v>1.2614313359886467</v>
      </c>
      <c r="M199" s="63">
        <f ca="true">IF((I201+M201)&gt;100,M201*100/(I201+M201),M201)</f>
        <v>0</v>
      </c>
      <c r="N199" s="56">
        <f ca="true">IF((N201+R201)&gt;100,N201*100/(N201+R201),N201)</f>
        <v>99.197905082219393</v>
      </c>
      <c r="O199" s="105">
        <f ca="true">N199*AVERAGEIF(O205:O216,"&gt;0")/100</f>
        <v>98.713445374694643</v>
      </c>
      <c r="P199" s="61">
        <f ca="true">N199*(100-AVERAGEIF(O205:O216,"&gt;0"))/100</f>
        <v>0.48445970752474771</v>
      </c>
      <c r="Q199" s="62">
        <f ca="true">100-(O199+P199+R199)</f>
        <v>0.80209491778060737</v>
      </c>
      <c r="R199" s="63">
        <f ca="true">IF((N201+R201)&gt;100,R201*100/(N201+R201),R201)</f>
        <v>0</v>
      </c>
      <c r="S199" s="56">
        <f ca="true">IF((S201+W201)&gt;100,S201*100/(S201+W201),S201)</f>
        <v>98.962856869022559</v>
      </c>
      <c r="T199" s="105">
        <f ca="true">S199*AVERAGEIF(T205:T216,"&gt;0")/100</f>
        <v>98.292311616196869</v>
      </c>
      <c r="U199" s="61">
        <f ca="true">S199*(100-AVERAGEIF(T205:T216,"&gt;0"))/100</f>
        <v>0.67054525282568578</v>
      </c>
      <c r="V199" s="62">
        <f ca="true">100-(T199+U199+W199)</f>
        <v>0.94956916143179626</v>
      </c>
      <c r="W199" s="63">
        <f ca="true">IF((S201+W201)&gt;100,W201*100/(S201+W201),W201)</f>
        <v>8.7573969545648112E-2</v>
      </c>
      <c r="X199" s="56">
        <f ca="true">IF((X201+AB201)&gt;100,X201*100/(X201+AB201),X201)</f>
        <v>100</v>
      </c>
      <c r="Y199" s="105">
        <f ca="true">X199*AVERAGEIF(Y205:Y216,"&gt;0")/100</f>
        <v>99.433899231562052</v>
      </c>
      <c r="Z199" s="61">
        <f ca="true">X199*(100-AVERAGEIF(Y205:Y216,"&gt;0"))/100</f>
        <v>0.56610076843794843</v>
      </c>
      <c r="AA199" s="62">
        <f ca="true">100-(Y199+Z199+AB199)</f>
        <v>0</v>
      </c>
      <c r="AB199" s="63">
        <f ca="true">IF((X201+AB201)&gt;100,AB201*100/(X201+AB201),AB201)</f>
        <v>0</v>
      </c>
    </row>
    <row r="200" s="64" customFormat="true" ht="15" customHeight="true" x14ac:dyDescent="0.2">
      <c r="A200" s="2390"/>
      <c r="B200" s="2391"/>
      <c r="C200" s="210">
        <v>2020</v>
      </c>
      <c r="D200" s="65">
        <f ca="true">IF((D202+H202)&gt;100,D202*100/(D202+H202),D202)</f>
        <v>98.617575521645222</v>
      </c>
      <c r="E200" s="106">
        <f ca="true">D200*AVERAGEIF(E205:E216,"&gt;0")/100</f>
        <v>96.219269090423211</v>
      </c>
      <c r="F200" s="67">
        <f ca="true">D200*(100-AVERAGEIF(E205:E216,"&gt;0"))/100</f>
        <v>2.3983064312220197</v>
      </c>
      <c r="G200" s="68">
        <f ca="true">100-(E200+F200+H200)</f>
        <v>1.2832132520456412</v>
      </c>
      <c r="H200" s="69">
        <f ca="true">IF((D202+H202)&gt;100,H202*100/(D202+H202),H202)</f>
        <v>9.9211226309124712E-2</v>
      </c>
      <c r="I200" s="65">
        <f ca="true">IF((I202+M202)&gt;100,I202*100/(I202+M202),I202)</f>
        <v>99.170420443939648</v>
      </c>
      <c r="J200" s="106">
        <f ca="true">I200*AVERAGEIF(J205:J216,"&gt;0")/100</f>
        <v>98.391263193117908</v>
      </c>
      <c r="K200" s="67">
        <f ca="true">I200*(100-AVERAGEIF(J205:J216,"&gt;0"))/100</f>
        <v>0.77915725082174214</v>
      </c>
      <c r="L200" s="68">
        <f ca="true">100-(J200+K200+M200)</f>
        <v>0.82957955606035227</v>
      </c>
      <c r="M200" s="69">
        <f ca="true">IF((I202+M202)&gt;100,M202*100/(I202+M202),M202)</f>
        <v>0</v>
      </c>
      <c r="N200" s="65">
        <f ca="true">IF((N202+R202)&gt;100,N202*100/(N202+R202),N202)</f>
        <v>99.599846134781615</v>
      </c>
      <c r="O200" s="106">
        <f ca="true">N200*AVERAGEIF(O205:O216,"&gt;0")/100</f>
        <v>99.113423439786459</v>
      </c>
      <c r="P200" s="67">
        <f ca="true">N200*(100-AVERAGEIF(O205:O216,"&gt;0"))/100</f>
        <v>0.48642269499514934</v>
      </c>
      <c r="Q200" s="68">
        <f ca="true">100-(O200+P200+R200)</f>
        <v>0.40015386521838536</v>
      </c>
      <c r="R200" s="69">
        <f ca="true">IF((N202+R202)&gt;100,R202*100/(N202+R202),R202)</f>
        <v>0</v>
      </c>
      <c r="S200" s="65">
        <f ca="true">IF((S202+W202)&gt;100,S202*100/(S202+W202),S202)</f>
        <v>99.458788611309657</v>
      </c>
      <c r="T200" s="106">
        <f ca="true">S200*AVERAGEIF(T205:T216,"&gt;0")/100</f>
        <v>98.784883060630435</v>
      </c>
      <c r="U200" s="67">
        <f ca="true">S200*(100-AVERAGEIF(T205:T216,"&gt;0"))/100</f>
        <v>0.67390555067921587</v>
      </c>
      <c r="V200" s="68">
        <f ca="true">100-(T200+U200+W200)</f>
        <v>0.54121138869034269</v>
      </c>
      <c r="W200" s="69">
        <f ca="true">IF((S202+W202)&gt;100,W202*100/(S202+W202),W202)</f>
        <v>0</v>
      </c>
      <c r="X200" s="65">
        <f ca="true">IF((X202+AB202)&gt;100,X202*100/(X202+AB202),X202)</f>
        <v>99.422289449745989</v>
      </c>
      <c r="Y200" s="106">
        <f ca="true">X200*AVERAGEIF(Y205:Y216,"&gt;0")/100</f>
        <v>98.859459105172377</v>
      </c>
      <c r="Z200" s="67">
        <f ca="true">X200*(100-AVERAGEIF(Y205:Y216,"&gt;0"))/100</f>
        <v>0.56283034457361336</v>
      </c>
      <c r="AA200" s="68">
        <f ca="true">100-(Y200+Z200+AB200)</f>
        <v>0.57771055025401097</v>
      </c>
      <c r="AB200" s="69">
        <f ca="true">IF((X202+AB202)&gt;100,AB202*100/(X202+AB202),AB202)</f>
        <v>0</v>
      </c>
    </row>
    <row r="201" hidden="true" x14ac:dyDescent="0.2">
      <c r="A201" s="2392" t="s">
        <v>12</v>
      </c>
      <c r="B201" s="2393"/>
      <c r="C201" s="70">
        <f>MinRegYear(C199,C205:C216)</f>
        <v>2000</v>
      </c>
      <c r="D201" s="71">
        <f ca="true">IF(MAX(C205:C216)-MIN(C205:C216)&lt;5,AVERAGEIF(C205:C216,"&gt;0",D205:D216),
IF(FORECAST($C201,D$205:D$216,$C$205:$C$216)&lt;0,0,
IF(FORECAST($C201,D$205:D$216,$C$205:$C$216)&gt;100,100,
FORECAST($C201,D$205:D$216,$C$205:$C$216))))</f>
        <v>94.639523126356494</v>
      </c>
      <c r="E201" s="72"/>
      <c r="F201" s="73"/>
      <c r="G201" s="73"/>
      <c r="H201" s="74">
        <f ca="true">IF(MAX(C205:C216)-MIN(C205:C216)&lt;5,AVERAGEIF(C205:C216,"&gt;0",H205:H216),
IF(FORECAST($C201,H$205:H$216,$C$205:$C$216)&lt;0,0,
IF(FORECAST($C201,H$205:H$216,$C$205:$C$216)&gt;100,100,
FORECAST($C201,H$205:H$216,$C$205:$C$216))))</f>
        <v>0.19613039822972134</v>
      </c>
      <c r="I201" s="71">
        <f ca="true">IF(MAX(C205:C216)-MIN(C205:C216)&lt;5,AVERAGEIF(C205:C216,"&gt;0",I205:I216),
IF(FORECAST($C201,I$205:I$216,$C$205:$C$216)&lt;0,0,
IF(FORECAST($C201,I$205:I$216,$C$205:$C$216)&gt;100,100,
FORECAST($C201,I$205:I$216,$C$205:$C$216))))</f>
        <v>98.738568664011353</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99.197905082219393</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98.962856869022559</v>
      </c>
      <c r="T201" s="72"/>
      <c r="U201" s="73"/>
      <c r="V201" s="73"/>
      <c r="W201" s="74">
        <f ca="true">IF(MAX(C205:C216)-MIN(C205:C216)&lt;5,AVERAGEIF(C205:C216,"&gt;0",W205:W216),
IF(FORECAST($C201,W$205:W$216,$C$205:$C$216)&lt;0,0,
IF(FORECAST($C201,W$205:W$216,$C$205:$C$216)&gt;100,100,
FORECAST($C201,W$205:W$216,$C$205:$C$216))))</f>
        <v>8.7573969545648112E-2</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394"/>
      <c r="B202" s="2395"/>
      <c r="C202" s="49">
        <f>MaxRegYear(C200,C205:C216)</f>
        <v>2018</v>
      </c>
      <c r="D202" s="75">
        <f ca="true">IF(MAX(C205:C216)-MIN(C205:C216)&lt;5,AVERAGEIF(C205:C216,"&gt;0",D205:D216),
IF(FORECAST($C202,D$205:D$216,$C$205:$C$216)&lt;0,0,
IF(FORECAST($C202,D$205:D$216,$C$205:$C$216)&gt;100,100,
FORECAST($C202,D$205:D$216,$C$205:$C$216))))</f>
        <v>98.617575521645222</v>
      </c>
      <c r="E202" s="76"/>
      <c r="F202" s="77"/>
      <c r="G202" s="77"/>
      <c r="H202" s="78">
        <f ca="true">IF(MAX(C205:C216)-MIN(C205:C216)&lt;5,AVERAGEIF(C205:C216,"&gt;0",H205:H216),
IF(FORECAST($C202,H$205:H$216,$C$205:$C$216)&lt;0,0,
IF(FORECAST($C202,H$205:H$216,$C$205:$C$216)&gt;100,100,
FORECAST($C202,H$205:H$216,$C$205:$C$216))))</f>
        <v>9.9211226309124712E-2</v>
      </c>
      <c r="I202" s="75">
        <f ca="true">IF(MAX(C205:C216)-MIN(C205:C216)&lt;5,AVERAGEIF(C205:C216,"&gt;0",I205:I216),
IF(FORECAST($C202,I$205:I$216,$C$205:$C$216)&lt;0,0,
IF(FORECAST($C202,I$205:I$216,$C$205:$C$216)&gt;100,100,
FORECAST($C202,I$205:I$216,$C$205:$C$216))))</f>
        <v>99.170420443939648</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99.599846134781615</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99.458788611309657</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99.422289449745989</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70" t="s">
        <v>187</v>
      </c>
      <c r="C205" s="471">
        <v>2000</v>
      </c>
      <c r="D205" s="1">
        <f t="shared" ref="D205:D216" ca="true" si="30">IF(ISERROR(INDIRECT(CONCATENATE($B205,"!H122"))),"",INDIRECT(CONCATENATE($B205,"!H122")))</f>
        <v>94.727424414493754</v>
      </c>
      <c r="E205" s="91" t="str">
        <f t="shared" ref="E205:E216" ca="true" si="31">IF(ISERROR(INDIRECT(CONCATENATE($B205,"!H129"))),"",INDIRECT(CONCATENATE($B205,"!H129")))</f>
        <v>N/A</v>
      </c>
      <c r="F205" s="89"/>
      <c r="G205" s="89"/>
      <c r="H205" s="90">
        <f t="shared" ref="H205:H216" ca="true" si="32">IF(ISERROR(INDIRECT(CONCATENATE($B205,"!H127"))),"",INDIRECT(CONCATENATE($B205,"!H127")))</f>
        <v>0</v>
      </c>
      <c r="I205" s="1">
        <f t="shared" ref="I205:I216" ca="true" si="33">IF(ISERROR(INDIRECT(CONCATENATE($B205,"!I122"))),"",INDIRECT(CONCATENATE($B205,"!I122")))</f>
        <v>98.239268224859785</v>
      </c>
      <c r="J205" s="91" t="str">
        <f t="shared" ref="J205:J216" ca="true" si="34">IF(ISERROR(INDIRECT(CONCATENATE($B205,"!I129"))),"",INDIRECT(CONCATENATE($B205,"!I129")))</f>
        <v>N/A</v>
      </c>
      <c r="K205" s="89"/>
      <c r="L205" s="89"/>
      <c r="M205" s="90">
        <f t="shared" ref="M205:M216" ca="true" si="35">IF(ISERROR(INDIRECT(CONCATENATE($B205,"!I127"))),"",INDIRECT(CONCATENATE($B205,"!I127")))</f>
        <v>0</v>
      </c>
      <c r="N205" s="1">
        <f t="shared" ref="N205:N216" ca="true" si="36">IF(ISERROR(INDIRECT(CONCATENATE($B205,"!J122"))),"",INDIRECT(CONCATENATE($B205,"!J122")))</f>
        <v>98.678599906195132</v>
      </c>
      <c r="O205" s="91" t="str">
        <f t="shared" ref="O205:O216" ca="true" si="37">IF(ISERROR(INDIRECT(CONCATENATE($B205,"!J129"))),"",INDIRECT(CONCATENATE($B205,"!J129")))</f>
        <v>N/A</v>
      </c>
      <c r="P205" s="89"/>
      <c r="Q205" s="89"/>
      <c r="R205" s="90">
        <f t="shared" ref="R205:R216" ca="true" si="38">IF(ISERROR(INDIRECT(CONCATENATE($B205,"!J127"))),"",INDIRECT(CONCATENATE($B205,"!J127")))</f>
        <v>0</v>
      </c>
      <c r="S205" s="1">
        <f t="shared" ref="S205:S216" ca="true" si="39">IF(ISERROR(INDIRECT(CONCATENATE($B205,"!K122"))),"",INDIRECT(CONCATENATE($B205,"!K122")))</f>
        <v>98.143866924279848</v>
      </c>
      <c r="T205" s="91" t="str">
        <f t="shared" ref="T205:T216" ca="true" si="40">IF(ISERROR(INDIRECT(CONCATENATE($B205,"!K129"))),"",INDIRECT(CONCATENATE($B205,"!K129")))</f>
        <v>N/A</v>
      </c>
      <c r="U205" s="89"/>
      <c r="V205" s="89"/>
      <c r="W205" s="90">
        <f t="shared" ref="W205:W216" ca="true" si="41">IF(ISERROR(INDIRECT(CONCATENATE($B205,"!K127"))),"",INDIRECT(CONCATENATE($B205,"!K127")))</f>
        <v>0.12940720434173225</v>
      </c>
      <c r="X205" s="1">
        <f t="shared" ref="X205:X216" ca="true" si="42">IF(ISERROR(INDIRECT(CONCATENATE($B205,"!L122"))),"",INDIRECT(CONCATENATE($B205,"!L122")))</f>
        <v>99.802081928844586</v>
      </c>
      <c r="Y205" s="91" t="str">
        <f t="shared" ref="Y205:Y216" ca="true" si="43">IF(ISERROR(INDIRECT(CONCATENATE($B205,"!L129"))),"",INDIRECT(CONCATENATE($B205,"!L129")))</f>
        <v>N/A</v>
      </c>
      <c r="Z205" s="89"/>
      <c r="AA205" s="89"/>
      <c r="AB205" s="90">
        <f t="shared" ref="AB205:AB216" ca="true" si="44">IF(ISERROR(INDIRECT(CONCATENATE($B205,"!L2127"))),"",INDIRECT(CONCATENATE($B205,"!L127")))</f>
        <v>0</v>
      </c>
    </row>
    <row r="206" x14ac:dyDescent="0.2">
      <c r="A206" s="87"/>
      <c r="B206" s="472" t="s">
        <v>149</v>
      </c>
      <c r="C206" s="473">
        <v>2005</v>
      </c>
      <c r="D206" s="2">
        <f t="shared" ca="true" si="30"/>
        <v>95.654263536565637</v>
      </c>
      <c r="E206" s="91">
        <f t="shared" ca="true" si="31"/>
        <v>95.476825775065976</v>
      </c>
      <c r="F206" s="89"/>
      <c r="G206" s="89"/>
      <c r="H206" s="92">
        <f t="shared" ca="true" si="32"/>
        <v>0.44890032352921339</v>
      </c>
      <c r="I206" s="2">
        <f t="shared" ca="true" si="33"/>
        <v>99.290318605358038</v>
      </c>
      <c r="J206" s="91">
        <f t="shared" ca="true" si="34"/>
        <v>98.902090041245856</v>
      </c>
      <c r="K206" s="89"/>
      <c r="L206" s="89"/>
      <c r="M206" s="92">
        <f t="shared" ca="true" si="35"/>
        <v>0</v>
      </c>
      <c r="N206" s="2">
        <f t="shared" ca="true" si="36"/>
        <v>99.769315098210683</v>
      </c>
      <c r="O206" s="91">
        <f t="shared" ca="true" si="37"/>
        <v>99.469573013746498</v>
      </c>
      <c r="P206" s="89"/>
      <c r="Q206" s="89"/>
      <c r="R206" s="92">
        <f t="shared" ca="true" si="38"/>
        <v>0</v>
      </c>
      <c r="S206" s="2">
        <f t="shared" ca="true" si="39"/>
        <v>99.876441698837453</v>
      </c>
      <c r="T206" s="91">
        <f t="shared" ca="true" si="40"/>
        <v>99.359605457729515</v>
      </c>
      <c r="U206" s="89"/>
      <c r="V206" s="89"/>
      <c r="W206" s="92">
        <f t="shared" ca="true" si="41"/>
        <v>0</v>
      </c>
      <c r="X206" s="2">
        <f t="shared" ca="true" si="42"/>
        <v>100</v>
      </c>
      <c r="Y206" s="91">
        <f t="shared" ca="true" si="43"/>
        <v>100</v>
      </c>
      <c r="Z206" s="89"/>
      <c r="AA206" s="89"/>
      <c r="AB206" s="92">
        <f t="shared" ca="true" si="44"/>
        <v>0</v>
      </c>
    </row>
    <row r="207" x14ac:dyDescent="0.2">
      <c r="A207" s="87"/>
      <c r="B207" s="472" t="s">
        <v>147</v>
      </c>
      <c r="C207" s="473">
        <v>2010</v>
      </c>
      <c r="D207" s="2">
        <f t="shared" ca="true" si="30"/>
        <v>96.780651397220325</v>
      </c>
      <c r="E207" s="91">
        <f t="shared" ca="true" si="31"/>
        <v>98.249272311830865</v>
      </c>
      <c r="F207" s="89"/>
      <c r="G207" s="89"/>
      <c r="H207" s="92">
        <f t="shared" ca="true" si="32"/>
        <v>0.15253229369261123</v>
      </c>
      <c r="I207" s="2">
        <f t="shared" ca="true" si="33"/>
        <v>99.518337115685085</v>
      </c>
      <c r="J207" s="91">
        <f t="shared" ca="true" si="34"/>
        <v>99.637301675352148</v>
      </c>
      <c r="K207" s="89"/>
      <c r="L207" s="89"/>
      <c r="M207" s="92">
        <f t="shared" ca="true" si="35"/>
        <v>0</v>
      </c>
      <c r="N207" s="2">
        <f t="shared" ca="true" si="36"/>
        <v>99.963126643083953</v>
      </c>
      <c r="O207" s="91">
        <f t="shared" ca="true" si="37"/>
        <v>99.387759572388205</v>
      </c>
      <c r="P207" s="89"/>
      <c r="Q207" s="89"/>
      <c r="R207" s="92">
        <f t="shared" ca="true" si="38"/>
        <v>0</v>
      </c>
      <c r="S207" s="2">
        <f t="shared" ca="true" si="39"/>
        <v>100</v>
      </c>
      <c r="T207" s="91">
        <f t="shared" ca="true" si="40"/>
        <v>98.656129982063803</v>
      </c>
      <c r="U207" s="89"/>
      <c r="V207" s="89"/>
      <c r="W207" s="92">
        <f t="shared" ca="true" si="41"/>
        <v>0</v>
      </c>
      <c r="X207" s="2">
        <f t="shared" ca="true" si="42"/>
        <v>100</v>
      </c>
      <c r="Y207" s="91">
        <f t="shared" ca="true" si="43"/>
        <v>98.807645896690303</v>
      </c>
      <c r="Z207" s="89"/>
      <c r="AA207" s="89"/>
      <c r="AB207" s="92">
        <f t="shared" ca="true" si="44"/>
        <v>0</v>
      </c>
      <c r="AD207" s="93"/>
    </row>
    <row r="208" x14ac:dyDescent="0.2">
      <c r="A208" s="87"/>
      <c r="B208" s="472" t="s">
        <v>383</v>
      </c>
      <c r="C208" s="473">
        <v>2016</v>
      </c>
      <c r="D208" s="2">
        <f t="shared" ca="true" si="30"/>
        <v>98.246843393477079</v>
      </c>
      <c r="E208" s="91">
        <f t="shared" ca="true" si="31"/>
        <v>98.978123999675446</v>
      </c>
      <c r="F208" s="89"/>
      <c r="G208" s="89"/>
      <c r="H208" s="92">
        <f t="shared" ca="true" si="32"/>
        <v>1.6172624056035281E-2</v>
      </c>
      <c r="I208" s="2">
        <f t="shared" ca="true" si="33"/>
        <v>98.650095442241238</v>
      </c>
      <c r="J208" s="91">
        <f t="shared" ca="true" si="34"/>
        <v>99.103583132150803</v>
      </c>
      <c r="K208" s="89"/>
      <c r="L208" s="89"/>
      <c r="M208" s="92">
        <f t="shared" ca="true" si="35"/>
        <v>0</v>
      </c>
      <c r="N208" s="2">
        <f t="shared" ca="true" si="36"/>
        <v>99.072810494133876</v>
      </c>
      <c r="O208" s="91">
        <f t="shared" ca="true" si="37"/>
        <v>99.677536551102008</v>
      </c>
      <c r="P208" s="89"/>
      <c r="Q208" s="89"/>
      <c r="R208" s="92">
        <f t="shared" ca="true" si="38"/>
        <v>0</v>
      </c>
      <c r="S208" s="2">
        <f t="shared" ca="true" si="39"/>
        <v>98.685223520245131</v>
      </c>
      <c r="T208" s="91">
        <f t="shared" ca="true" si="40"/>
        <v>99.951546607106906</v>
      </c>
      <c r="U208" s="89"/>
      <c r="V208" s="89"/>
      <c r="W208" s="92">
        <f t="shared" ca="true" si="41"/>
        <v>0</v>
      </c>
      <c r="X208" s="2">
        <f t="shared" ca="true" si="42"/>
        <v>99.247844387499995</v>
      </c>
      <c r="Y208" s="91">
        <f t="shared" ca="true" si="43"/>
        <v>99.494051797995866</v>
      </c>
      <c r="Z208" s="89"/>
      <c r="AA208" s="89"/>
      <c r="AB208" s="92">
        <f t="shared" ca="true" si="44"/>
        <v>0</v>
      </c>
    </row>
    <row r="209" x14ac:dyDescent="0.2">
      <c r="A209" s="87"/>
      <c r="B209" s="472"/>
      <c r="C209" s="473"/>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72"/>
      <c r="C210" s="473"/>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72"/>
      <c r="C211" s="473"/>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72"/>
      <c r="C212" s="473"/>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72"/>
      <c r="C213" s="473"/>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72"/>
      <c r="C214" s="473"/>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72"/>
      <c r="C215" s="473"/>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74"/>
      <c r="C216" s="475"/>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361" t="str">
        <f>CONCATENATE("Urban use of sanitation facilities, ",C199,"–",C200)</f>
        <v>Urban use of sanitation facilities, 2000–2020</v>
      </c>
      <c r="C218" s="2362"/>
      <c r="D218" s="2362"/>
      <c r="E218" s="2362"/>
      <c r="F218" s="2362"/>
      <c r="G218" s="2362"/>
      <c r="H218" s="2362"/>
      <c r="I218" s="2362"/>
      <c r="J218" s="2362"/>
      <c r="K218" s="2362"/>
      <c r="L218" s="2362"/>
      <c r="N218" s="98"/>
      <c r="O218" s="98"/>
      <c r="P218" s="98"/>
      <c r="Q218" s="98"/>
      <c r="R218" s="98"/>
      <c r="S218" s="2385" t="s">
        <v>11</v>
      </c>
      <c r="T218" s="2386"/>
      <c r="U218" s="2386"/>
      <c r="V218" s="2386"/>
      <c r="W218" s="2387"/>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383" t="s">
        <v>7</v>
      </c>
      <c r="B297" s="2383"/>
      <c r="C297" s="2383"/>
      <c r="D297" s="2380" t="s">
        <v>0</v>
      </c>
      <c r="E297" s="2381"/>
      <c r="F297" s="2381"/>
      <c r="G297" s="2381"/>
      <c r="H297" s="2382"/>
      <c r="I297" s="2380" t="s">
        <v>1</v>
      </c>
      <c r="J297" s="2381"/>
      <c r="K297" s="2381"/>
      <c r="L297" s="2381"/>
      <c r="M297" s="2382"/>
      <c r="N297" s="2380" t="s">
        <v>2</v>
      </c>
      <c r="O297" s="2381"/>
      <c r="P297" s="2381"/>
      <c r="Q297" s="2381"/>
      <c r="R297" s="2382"/>
      <c r="S297" s="2380" t="s">
        <v>3</v>
      </c>
      <c r="T297" s="2381"/>
      <c r="U297" s="2381"/>
      <c r="V297" s="2381"/>
      <c r="W297" s="2382"/>
      <c r="X297" s="2380" t="s">
        <v>4</v>
      </c>
      <c r="Y297" s="2381"/>
      <c r="Z297" s="2381"/>
      <c r="AA297" s="2381"/>
      <c r="AB297" s="2382"/>
    </row>
    <row r="298" s="44" customFormat="true" ht="22.5" customHeight="true" x14ac:dyDescent="0.2">
      <c r="A298" s="2384"/>
      <c r="B298" s="2384"/>
      <c r="C298" s="2384"/>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388" t="s">
        <v>10</v>
      </c>
      <c r="B299" s="2389"/>
      <c r="C299" s="209">
        <v>2000</v>
      </c>
      <c r="D299" s="56">
        <f ca="true">IF((D301+H301)&gt;100,D301*100/(D301+H301),D301)</f>
        <v>74.471476031227724</v>
      </c>
      <c r="E299" s="105">
        <f ca="true">D299*AVERAGEIF(E305:E316,"&gt;0")/100</f>
        <v>71.030135400472687</v>
      </c>
      <c r="F299" s="58">
        <f ca="true">D299*(100-AVERAGEIF(E305:E316,"&gt;0"))/100</f>
        <v>3.4413406307550343</v>
      </c>
      <c r="G299" s="59">
        <f ca="true">100-(E299+F299+H299)</f>
        <v>25.114923632834888</v>
      </c>
      <c r="H299" s="60">
        <f ca="true">IF((D301+H301)&gt;100,H301*100/(D301+H301),H301)</f>
        <v>0.41360033593739587</v>
      </c>
      <c r="I299" s="56">
        <f ca="true">IF((I301+M301)&gt;100,I301*100/(I301+M301),I301)</f>
        <v>79.129360626264997</v>
      </c>
      <c r="J299" s="105">
        <f ca="true">I299*AVERAGEIF(J305:J316,"&gt;0")/100</f>
        <v>77.140393739022826</v>
      </c>
      <c r="K299" s="61">
        <f ca="true">I299*(100-AVERAGEIF(J305:J316,"&gt;0"))/100</f>
        <v>1.9889668872421644</v>
      </c>
      <c r="L299" s="62">
        <f ca="true">100-(J299+K299+M299)</f>
        <v>20.870639373735003</v>
      </c>
      <c r="M299" s="63">
        <f ca="true">IF((I301+M301)&gt;100,M301*100/(I301+M301),M301)</f>
        <v>0</v>
      </c>
      <c r="N299" s="56">
        <f ca="true">IF((N301+R301)&gt;100,N301*100/(N301+R301),N301)</f>
        <v>74.024031385085209</v>
      </c>
      <c r="O299" s="105">
        <f ca="true">N299*AVERAGEIF(O305:O316,"&gt;0")/100</f>
        <v>73.278605569596834</v>
      </c>
      <c r="P299" s="61">
        <f ca="true">N299*(100-AVERAGEIF(O305:O316,"&gt;0"))/100</f>
        <v>0.7454258154883725</v>
      </c>
      <c r="Q299" s="62">
        <f ca="true">100-(O299+P299+R299)</f>
        <v>25.975968614914791</v>
      </c>
      <c r="R299" s="63">
        <f ca="true">IF((N301+R301)&gt;100,R301*100/(N301+R301),R301)</f>
        <v>0</v>
      </c>
      <c r="S299" s="56">
        <f ca="true">IF((S301+W301)&gt;100,S301*100/(S301+W301),S301)</f>
        <v>75.089015480323724</v>
      </c>
      <c r="T299" s="105">
        <f ca="true">S299*AVERAGEIF(T305:T316,"&gt;0")/100</f>
        <v>74.083269089097712</v>
      </c>
      <c r="U299" s="61">
        <f ca="true">S299*(100-AVERAGEIF(T305:T316,"&gt;0"))/100</f>
        <v>1.0057463912260121</v>
      </c>
      <c r="V299" s="62">
        <f ca="true">100-(T299+U299+W299)</f>
        <v>24.910984519676276</v>
      </c>
      <c r="W299" s="63">
        <f ca="true">IF((S301+W301)&gt;100,W301*100/(S301+W301),W301)</f>
        <v>0</v>
      </c>
      <c r="X299" s="56">
        <f ca="true">IF((X301+AB301)&gt;100,X301*100/(X301+AB301),X301)</f>
        <v>82.58057295861704</v>
      </c>
      <c r="Y299" s="105">
        <f ca="true">X299*AVERAGEIF(Y305:Y316,"&gt;0")/100</f>
        <v>82.241513172058092</v>
      </c>
      <c r="Z299" s="61">
        <f ca="true">X299*(100-AVERAGEIF(Y305:Y316,"&gt;0"))/100</f>
        <v>0.3390597865589402</v>
      </c>
      <c r="AA299" s="62">
        <f ca="true">100-(Y299+Z299+AB299)</f>
        <v>17.419427041382974</v>
      </c>
      <c r="AB299" s="63">
        <f ca="true">IF((X301+AB301)&gt;100,AB301*100/(X301+AB301),AB301)</f>
        <v>0</v>
      </c>
    </row>
    <row r="300" s="64" customFormat="true" ht="15" customHeight="true" x14ac:dyDescent="0.2">
      <c r="A300" s="2390"/>
      <c r="B300" s="2391"/>
      <c r="C300" s="210">
        <v>2020</v>
      </c>
      <c r="D300" s="65">
        <f ca="true">IF((D302+H302)&gt;100,D302*100/(D302+H302),D302)</f>
        <v>78.827892189537806</v>
      </c>
      <c r="E300" s="106">
        <f ca="true">D300*AVERAGEIF(E305:E316,"&gt;0")/100</f>
        <v>75.185240765321609</v>
      </c>
      <c r="F300" s="67">
        <f ca="true">D300*(100-AVERAGEIF(E305:E316,"&gt;0"))/100</f>
        <v>3.6426514242161949</v>
      </c>
      <c r="G300" s="68">
        <f ca="true">100-(E300+F300+H300)</f>
        <v>21.172107810462194</v>
      </c>
      <c r="H300" s="69">
        <f ca="true">IF((D302+H302)&gt;100,H302*100/(D302+H302),H302)</f>
        <v>0</v>
      </c>
      <c r="I300" s="65">
        <f ca="true">IF((I302+M302)&gt;100,I302*100/(I302+M302),I302)</f>
        <v>86.092456739418822</v>
      </c>
      <c r="J300" s="106">
        <f ca="true">I300*AVERAGEIF(J305:J316,"&gt;0")/100</f>
        <v>83.928467995660469</v>
      </c>
      <c r="K300" s="67">
        <f ca="true">I300*(100-AVERAGEIF(J305:J316,"&gt;0"))/100</f>
        <v>2.1639887437583489</v>
      </c>
      <c r="L300" s="68">
        <f ca="true">100-(J300+K300+M300)</f>
        <v>13.907543260581178</v>
      </c>
      <c r="M300" s="69">
        <f ca="true">IF((I302+M302)&gt;100,M302*100/(I302+M302),M302)</f>
        <v>0</v>
      </c>
      <c r="N300" s="65">
        <f ca="true">IF((N302+R302)&gt;100,N302*100/(N302+R302),N302)</f>
        <v>84.312020428758842</v>
      </c>
      <c r="O300" s="106">
        <f ca="true">N300*AVERAGEIF(O305:O316,"&gt;0")/100</f>
        <v>83.462994032768165</v>
      </c>
      <c r="P300" s="67">
        <f ca="true">N300*(100-AVERAGEIF(O305:O316,"&gt;0"))/100</f>
        <v>0.84902639599067997</v>
      </c>
      <c r="Q300" s="68">
        <f ca="true">100-(O300+P300+R300)</f>
        <v>15.687979571241158</v>
      </c>
      <c r="R300" s="69">
        <f ca="true">IF((N302+R302)&gt;100,R302*100/(N302+R302),R302)</f>
        <v>0</v>
      </c>
      <c r="S300" s="65">
        <f ca="true">IF((S302+W302)&gt;100,S302*100/(S302+W302),S302)</f>
        <v>81.944343079936402</v>
      </c>
      <c r="T300" s="106">
        <f ca="true">S300*AVERAGEIF(T305:T316,"&gt;0")/100</f>
        <v>80.846776054894931</v>
      </c>
      <c r="U300" s="67">
        <f ca="true">S300*(100-AVERAGEIF(T305:T316,"&gt;0"))/100</f>
        <v>1.0975670250414764</v>
      </c>
      <c r="V300" s="68">
        <f ca="true">100-(T300+U300+W300)</f>
        <v>18.055656920063598</v>
      </c>
      <c r="W300" s="69">
        <f ca="true">IF((S302+W302)&gt;100,W302*100/(S302+W302),W302)</f>
        <v>0</v>
      </c>
      <c r="X300" s="65">
        <f ca="true">IF((X302+AB302)&gt;100,X302*100/(X302+AB302),X302)</f>
        <v>84.782641726963789</v>
      </c>
      <c r="Y300" s="106">
        <f ca="true">X300*AVERAGEIF(Y305:Y316,"&gt;0")/100</f>
        <v>84.434540673920068</v>
      </c>
      <c r="Z300" s="67">
        <f ca="true">X300*(100-AVERAGEIF(Y305:Y316,"&gt;0"))/100</f>
        <v>0.34810105304370909</v>
      </c>
      <c r="AA300" s="68">
        <f ca="true">100-(Y300+Z300+AB300)</f>
        <v>15.217358273036226</v>
      </c>
      <c r="AB300" s="69">
        <f ca="true">IF((X302+AB302)&gt;100,AB302*100/(X302+AB302),AB302)</f>
        <v>0</v>
      </c>
    </row>
    <row r="301" hidden="true" x14ac:dyDescent="0.2">
      <c r="A301" s="2392" t="s">
        <v>12</v>
      </c>
      <c r="B301" s="2393"/>
      <c r="C301" s="70">
        <f>MinRegYear(C299,C305:C316)</f>
        <v>2000</v>
      </c>
      <c r="D301" s="71">
        <f ca="true">IF(MAX(C305:C316)-MIN(C305:C316)&lt;5,AVERAGEIF(C305:C316,"&gt;0",D305:D316),
IF(FORECAST($C301,D$305:D$316,$C$305:$C$316)&lt;0,0,
IF(FORECAST($C301,D$305:D$316,$C$305:$C$316)&gt;100,100,
FORECAST($C301,D$305:D$316,$C$305:$C$316))))</f>
        <v>74.471476031227724</v>
      </c>
      <c r="E301" s="72"/>
      <c r="F301" s="73"/>
      <c r="G301" s="73"/>
      <c r="H301" s="74">
        <f ca="true">IF(MAX(C305:C316)-MIN(C305:C316)&lt;5,AVERAGEIF(C305:C316,"&gt;0",H305:H316),
IF(FORECAST($C301,H$305:H$316,$C$305:$C$316)&lt;0,0,
IF(FORECAST($C301,H$305:H$316,$C$305:$C$316)&gt;100,100,
FORECAST($C301,H$305:H$316,$C$305:$C$316))))</f>
        <v>0.41360033593739587</v>
      </c>
      <c r="I301" s="71">
        <f ca="true">IF(MAX(C305:C316)-MIN(C305:C316)&lt;5,AVERAGEIF(C305:C316,"&gt;0",I305:I316),
IF(FORECAST($C301,I$305:I$316,$C$305:$C$316)&lt;0,0,
IF(FORECAST($C301,I$305:I$316,$C$305:$C$316)&gt;100,100,
FORECAST($C301,I$305:I$316,$C$305:$C$316))))</f>
        <v>79.129360626264997</v>
      </c>
      <c r="J301" s="72"/>
      <c r="K301" s="73"/>
      <c r="L301" s="73"/>
      <c r="M301" s="74">
        <f ca="true">IF(MAX(C305:C316)-MIN(C305:C316)&lt;5,AVERAGEIF(C305:C316,"&gt;0",M305:M316),
IF(FORECAST($C301,M$305:M$316,$C$305:$C$316)&lt;0,0,
IF(FORECAST($C301,M$305:M$316,$C$305:$C$316)&gt;100,100,
FORECAST($C301,M$305:M$316,$C$305:$C$316))))</f>
        <v>0</v>
      </c>
      <c r="N301" s="71">
        <f ca="true">IF(MAX(C305:C316)-MIN(C305:C316)&lt;5,AVERAGEIF(C305:C316,"&gt;0",N305:N316),
IF(FORECAST($C301,N$305:N$316,$C$305:$C$316)&lt;0,0,
IF(FORECAST($C301,N$305:N$316,$C$305:$C$316)&gt;100,100,
FORECAST($C301,N$305:N$316,$C$305:$C$316))))</f>
        <v>74.024031385085209</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75.089015480323724</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82.58057295861704</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2394"/>
      <c r="B302" s="2395"/>
      <c r="C302" s="49">
        <f>MaxRegYear(C300,C305:C316)</f>
        <v>2018</v>
      </c>
      <c r="D302" s="75">
        <f ca="true">IF(MAX(C305:C316)-MIN(C305:C316)&lt;5,AVERAGEIF(C305:C316,"&gt;0",D305:D316),
IF(FORECAST($C302,D$305:D$316,$C$305:$C$316)&lt;0,0,
IF(FORECAST($C302,D$305:D$316,$C$305:$C$316)&gt;100,100,
FORECAST($C302,D$305:D$316,$C$305:$C$316))))</f>
        <v>78.827892189537806</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86.092456739418822</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84.312020428758842</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81.944343079936402</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84.782641726963789</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70" t="s">
        <v>187</v>
      </c>
      <c r="C305" s="471">
        <v>2000</v>
      </c>
      <c r="D305" s="1">
        <f t="shared" ref="D305:D316" ca="true" si="45">IF(ISERROR(INDIRECT(CONCATENATE($B305,"!M122"))),"",INDIRECT(CONCATENATE($B305,"!M122")))</f>
        <v>71.812387581171066</v>
      </c>
      <c r="E305" s="91" t="str">
        <f t="shared" ref="E305:E316" ca="true" si="46">IF(ISERROR(INDIRECT(CONCATENATE($B305,"!M129"))),"",INDIRECT(CONCATENATE($B305,"!M129")))</f>
        <v>N/A</v>
      </c>
      <c r="F305" s="89"/>
      <c r="G305" s="89"/>
      <c r="H305" s="90">
        <f t="shared" ref="H305:H316" ca="true" si="47">IF(ISERROR(INDIRECT(CONCATENATE($B305,"!M127"))),"",INDIRECT(CONCATENATE($B305,"!M127")))</f>
        <v>0.58648277734377519</v>
      </c>
      <c r="I305" s="1">
        <f t="shared" ref="I305:I316" ca="true" si="48">IF(ISERROR(INDIRECT(CONCATENATE($B305,"!N122"))),"",INDIRECT(CONCATENATE($B305,"!N122")))</f>
        <v>76.259865392630502</v>
      </c>
      <c r="J305" s="88" t="str">
        <f t="shared" ref="J305:J316" ca="true" si="49">IF(ISERROR(INDIRECT(CONCATENATE($B305,"!N129"))),"",INDIRECT(CONCATENATE($B305,"!N129")))</f>
        <v>N/A</v>
      </c>
      <c r="K305" s="89"/>
      <c r="L305" s="89"/>
      <c r="M305" s="90">
        <f t="shared" ref="M305:M316" ca="true" si="50">IF(ISERROR(INDIRECT(CONCATENATE($B305,"!N127"))),"",INDIRECT(CONCATENATE($B305,"!N127")))</f>
        <v>0</v>
      </c>
      <c r="N305" s="1">
        <f t="shared" ref="N305:N316" ca="true" si="51">IF(ISERROR(INDIRECT(CONCATENATE($B305,"!O122"))),"",INDIRECT(CONCATENATE($B305,"!O122")))</f>
        <v>70.84677866549211</v>
      </c>
      <c r="O305" s="88" t="str">
        <f t="shared" ref="O305:O316" ca="true" si="52">IF(ISERROR(INDIRECT(CONCATENATE($B305,"!O129"))),"",INDIRECT(CONCATENATE($B305,"!O129")))</f>
        <v>N/A</v>
      </c>
      <c r="P305" s="89"/>
      <c r="Q305" s="89"/>
      <c r="R305" s="90">
        <f t="shared" ref="R305:R316" ca="true" si="53">IF(ISERROR(INDIRECT(CONCATENATE($B305,"!O127"))),"",INDIRECT(CONCATENATE($B305,"!O127")))</f>
        <v>0</v>
      </c>
      <c r="S305" s="1">
        <f t="shared" ref="S305:S316" ca="true" si="54">IF(ISERROR(INDIRECT(CONCATENATE($B305,"!P122"))),"",INDIRECT(CONCATENATE($B305,"!P122")))</f>
        <v>72.971612019628679</v>
      </c>
      <c r="T305" s="88" t="str">
        <f t="shared" ref="T305:T316" ca="true" si="55">IF(ISERROR(INDIRECT(CONCATENATE($B305,"!P129"))),"",INDIRECT(CONCATENATE($B305,"!P129")))</f>
        <v>N/A</v>
      </c>
      <c r="U305" s="89"/>
      <c r="V305" s="89"/>
      <c r="W305" s="90">
        <f t="shared" ref="W305:W316" ca="true" si="56">IF(ISERROR(INDIRECT(CONCATENATE($B305,"!P127"))),"",INDIRECT(CONCATENATE($B305,"!P127")))</f>
        <v>0</v>
      </c>
      <c r="X305" s="1">
        <f t="shared" ref="X305:X316" ca="true" si="57">IF(ISERROR(INDIRECT(CONCATENATE($B305,"!Q122"))),"",INDIRECT(CONCATENATE($B305,"!Q122")))</f>
        <v>78.393267338992871</v>
      </c>
      <c r="Y305" s="88" t="str">
        <f t="shared" ref="Y305:Y316" ca="true" si="58">IF(ISERROR(INDIRECT(CONCATENATE($B305,"!Q129"))),"",INDIRECT(CONCATENATE($B305,"!Q129")))</f>
        <v>N/A</v>
      </c>
      <c r="Z305" s="89"/>
      <c r="AA305" s="89"/>
      <c r="AB305" s="90">
        <f t="shared" ref="AB305:AB316" ca="true" si="59">IF(ISERROR(INDIRECT(CONCATENATE($B305,"!Q2127"))),"",INDIRECT(CONCATENATE($B305,"!Q127")))</f>
        <v>0</v>
      </c>
    </row>
    <row r="306" x14ac:dyDescent="0.2">
      <c r="A306" s="87"/>
      <c r="B306" s="472" t="s">
        <v>149</v>
      </c>
      <c r="C306" s="473">
        <v>2005</v>
      </c>
      <c r="D306" s="2">
        <f t="shared" ca="true" si="45"/>
        <v>79.15226920848994</v>
      </c>
      <c r="E306" s="91">
        <f t="shared" ca="true" si="46"/>
        <v>93.259166702882666</v>
      </c>
      <c r="F306" s="89"/>
      <c r="G306" s="89"/>
      <c r="H306" s="92">
        <f t="shared" ca="true" si="47"/>
        <v>0</v>
      </c>
      <c r="I306" s="2">
        <f t="shared" ca="true" si="48"/>
        <v>84.466176918310964</v>
      </c>
      <c r="J306" s="91">
        <f t="shared" ca="true" si="49"/>
        <v>95.809509898325118</v>
      </c>
      <c r="K306" s="89"/>
      <c r="L306" s="89"/>
      <c r="M306" s="92">
        <f t="shared" ca="true" si="50"/>
        <v>0</v>
      </c>
      <c r="N306" s="2">
        <f t="shared" ca="true" si="51"/>
        <v>79.406865703000534</v>
      </c>
      <c r="O306" s="91">
        <f t="shared" ca="true" si="52"/>
        <v>97.896942361450101</v>
      </c>
      <c r="P306" s="89"/>
      <c r="Q306" s="89"/>
      <c r="R306" s="92">
        <f t="shared" ca="true" si="53"/>
        <v>0</v>
      </c>
      <c r="S306" s="2">
        <f t="shared" ca="true" si="54"/>
        <v>78.364219132193696</v>
      </c>
      <c r="T306" s="91">
        <f t="shared" ca="true" si="55"/>
        <v>96.826608898506421</v>
      </c>
      <c r="U306" s="89"/>
      <c r="V306" s="89"/>
      <c r="W306" s="92">
        <f t="shared" ca="true" si="56"/>
        <v>0</v>
      </c>
      <c r="X306" s="2">
        <f t="shared" ca="true" si="57"/>
        <v>87.167342825746118</v>
      </c>
      <c r="Y306" s="91">
        <f t="shared" ca="true" si="58"/>
        <v>99.851602105270459</v>
      </c>
      <c r="Z306" s="89"/>
      <c r="AA306" s="89"/>
      <c r="AB306" s="92">
        <f t="shared" ca="true" si="59"/>
        <v>0</v>
      </c>
    </row>
    <row r="307" x14ac:dyDescent="0.2">
      <c r="A307" s="87"/>
      <c r="B307" s="472" t="s">
        <v>147</v>
      </c>
      <c r="C307" s="473">
        <v>2010</v>
      </c>
      <c r="D307" s="2">
        <f t="shared" ca="true" si="45"/>
        <v>77.619700871265195</v>
      </c>
      <c r="E307" s="91">
        <f t="shared" ca="true" si="46"/>
        <v>93.578424683795561</v>
      </c>
      <c r="F307" s="89"/>
      <c r="G307" s="89"/>
      <c r="H307" s="92">
        <f t="shared" ca="true" si="47"/>
        <v>0.13249367556025574</v>
      </c>
      <c r="I307" s="2">
        <f t="shared" ca="true" si="48"/>
        <v>84.41159261213781</v>
      </c>
      <c r="J307" s="91">
        <f t="shared" ca="true" si="49"/>
        <v>96.649798992203301</v>
      </c>
      <c r="K307" s="89"/>
      <c r="L307" s="89"/>
      <c r="M307" s="92">
        <f t="shared" ca="true" si="50"/>
        <v>0</v>
      </c>
      <c r="N307" s="2">
        <f t="shared" ca="true" si="51"/>
        <v>83.582978869511578</v>
      </c>
      <c r="O307" s="91">
        <f t="shared" ca="true" si="52"/>
        <v>99.082042159358267</v>
      </c>
      <c r="P307" s="89"/>
      <c r="Q307" s="89"/>
      <c r="R307" s="92">
        <f t="shared" ca="true" si="53"/>
        <v>0</v>
      </c>
      <c r="S307" s="2">
        <f t="shared" ca="true" si="54"/>
        <v>82.03053906889221</v>
      </c>
      <c r="T307" s="91">
        <f t="shared" ca="true" si="55"/>
        <v>99.475754672391432</v>
      </c>
      <c r="U307" s="89"/>
      <c r="V307" s="89"/>
      <c r="W307" s="92">
        <f t="shared" ca="true" si="56"/>
        <v>0</v>
      </c>
      <c r="X307" s="2">
        <f t="shared" ca="true" si="57"/>
        <v>87.682438635654776</v>
      </c>
      <c r="Y307" s="91">
        <f t="shared" ca="true" si="58"/>
        <v>99.799787897935076</v>
      </c>
      <c r="Z307" s="89"/>
      <c r="AA307" s="89"/>
      <c r="AB307" s="92">
        <f t="shared" ca="true" si="59"/>
        <v>0</v>
      </c>
      <c r="AD307" s="93"/>
    </row>
    <row r="308" x14ac:dyDescent="0.2">
      <c r="A308" s="87"/>
      <c r="B308" s="472" t="s">
        <v>383</v>
      </c>
      <c r="C308" s="473">
        <v>2016</v>
      </c>
      <c r="D308" s="2">
        <f t="shared" ca="true" si="45"/>
        <v>76.804263181074191</v>
      </c>
      <c r="E308" s="91">
        <f t="shared" ca="true" si="46"/>
        <v>99.299353330335322</v>
      </c>
      <c r="F308" s="89"/>
      <c r="G308" s="89"/>
      <c r="H308" s="92">
        <f t="shared" ca="true" si="47"/>
        <v>0</v>
      </c>
      <c r="I308" s="2">
        <f t="shared" ca="true" si="48"/>
        <v>83.371806443523027</v>
      </c>
      <c r="J308" s="91">
        <f t="shared" ca="true" si="49"/>
        <v>100</v>
      </c>
      <c r="K308" s="89"/>
      <c r="L308" s="89"/>
      <c r="M308" s="92">
        <f t="shared" ca="true" si="50"/>
        <v>0</v>
      </c>
      <c r="N308" s="2">
        <f t="shared" ca="true" si="51"/>
        <v>79.977705655330226</v>
      </c>
      <c r="O308" s="91">
        <f t="shared" ca="true" si="52"/>
        <v>100</v>
      </c>
      <c r="P308" s="89"/>
      <c r="Q308" s="89"/>
      <c r="R308" s="92">
        <f t="shared" ca="true" si="53"/>
        <v>0</v>
      </c>
      <c r="S308" s="2">
        <f t="shared" ca="true" si="54"/>
        <v>78.796089233246761</v>
      </c>
      <c r="T308" s="91">
        <f t="shared" ca="true" si="55"/>
        <v>99.67941997709832</v>
      </c>
      <c r="U308" s="89"/>
      <c r="V308" s="89"/>
      <c r="W308" s="92">
        <f t="shared" ca="true" si="56"/>
        <v>0</v>
      </c>
      <c r="X308" s="2">
        <f t="shared" ca="true" si="57"/>
        <v>80.871694801782667</v>
      </c>
      <c r="Y308" s="91">
        <f t="shared" ca="true" si="58"/>
        <v>99.11686828898803</v>
      </c>
      <c r="Z308" s="89"/>
      <c r="AA308" s="89"/>
      <c r="AB308" s="92">
        <f t="shared" ca="true" si="59"/>
        <v>0</v>
      </c>
    </row>
    <row r="309" x14ac:dyDescent="0.2">
      <c r="A309" s="87"/>
      <c r="B309" s="472"/>
      <c r="C309" s="473"/>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72"/>
      <c r="C310" s="473"/>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72"/>
      <c r="C311" s="473"/>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72"/>
      <c r="C312" s="473"/>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72"/>
      <c r="C313" s="473"/>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72"/>
      <c r="C314" s="473"/>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72"/>
      <c r="C315" s="473"/>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74"/>
      <c r="C316" s="475"/>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361" t="str">
        <f>CONCATENATE("Rural use of sanitation facilities, ",C299,"–",C300)</f>
        <v>Rural use of sanitation facilities, 2000–2020</v>
      </c>
      <c r="C318" s="2362"/>
      <c r="D318" s="2362"/>
      <c r="E318" s="2362"/>
      <c r="F318" s="2362"/>
      <c r="G318" s="2362"/>
      <c r="H318" s="2362"/>
      <c r="I318" s="2362"/>
      <c r="J318" s="2362"/>
      <c r="K318" s="2362"/>
      <c r="L318" s="2362"/>
      <c r="N318" s="98"/>
      <c r="O318" s="98"/>
      <c r="P318" s="98"/>
      <c r="Q318" s="98"/>
      <c r="R318" s="98"/>
      <c r="S318" s="2385" t="s">
        <v>11</v>
      </c>
      <c r="T318" s="2386"/>
      <c r="U318" s="2386"/>
      <c r="V318" s="2386"/>
      <c r="W318" s="2387"/>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405" t="s">
        <v>132</v>
      </c>
      <c r="C4" s="2406"/>
      <c r="D4" s="2406"/>
      <c r="E4" s="2406"/>
      <c r="F4" s="2406"/>
      <c r="G4" s="2406"/>
      <c r="H4" s="2406"/>
      <c r="I4" s="2406"/>
      <c r="J4" s="2406"/>
      <c r="K4" s="2406"/>
      <c r="L4" s="2406"/>
      <c r="M4" s="2406"/>
      <c r="N4" s="2406"/>
      <c r="O4" s="2406"/>
      <c r="P4" s="2406"/>
      <c r="Q4" s="2406"/>
      <c r="R4" s="2406"/>
      <c r="S4" s="2406"/>
      <c r="T4" s="2406"/>
      <c r="U4" s="2406"/>
      <c r="V4" s="2406"/>
      <c r="W4" s="2406"/>
      <c r="X4" s="2406"/>
      <c r="Y4" s="2406"/>
    </row>
    <row r="5" ht="28.5" customHeight="true" x14ac:dyDescent="0.4">
      <c r="B5" s="2397" t="str">
        <f ca="true">IF(ISERROR(INDIRECT(CONCATENATE($E$32,"!A2"))),"",INDIRECT(CONCATENATE($E$32,"!A2")))</f>
        <v>Armenia</v>
      </c>
      <c r="C5" s="2407"/>
      <c r="D5" s="2407"/>
      <c r="E5" s="2407"/>
      <c r="F5" s="2407"/>
      <c r="G5" s="2407"/>
      <c r="H5" s="2407"/>
      <c r="I5" s="2407"/>
      <c r="J5" s="2407"/>
      <c r="K5" s="2406"/>
      <c r="L5" s="2406"/>
      <c r="M5" s="2406"/>
      <c r="N5" s="2406"/>
      <c r="O5" s="2406"/>
      <c r="P5" s="2406"/>
      <c r="Q5" s="2406"/>
      <c r="R5" s="2406"/>
      <c r="S5" s="2406"/>
      <c r="T5" s="2406"/>
      <c r="U5" s="2406"/>
      <c r="V5" s="2406"/>
      <c r="W5" s="2406"/>
      <c r="X5" s="2406"/>
      <c r="Y5" s="2406"/>
    </row>
    <row r="6" x14ac:dyDescent="0.2">
      <c r="F6" s="36"/>
      <c r="G6" s="36"/>
      <c r="J6" s="37"/>
      <c r="K6" s="37"/>
      <c r="L6" s="37"/>
      <c r="M6" s="37"/>
      <c r="N6" s="37"/>
      <c r="O6" s="37"/>
      <c r="P6" s="37"/>
    </row>
    <row r="7" s="38" customFormat="true" ht="16.5" customHeight="true" x14ac:dyDescent="0.25">
      <c r="B7" s="2403" t="str">
        <f ca="true">CONCATENATE("National ",IF(ISERROR(INDIRECT(CONCATENATE($E$32,"!A2"))),"",INDIRECT(CONCATENATE($E$32,"!A210"))))</f>
        <v>National Access to hygiene facilities </v>
      </c>
      <c r="C7" s="2404"/>
      <c r="D7" s="2404"/>
      <c r="E7" s="2404"/>
      <c r="F7" s="2404"/>
      <c r="G7" s="2404"/>
      <c r="H7" s="2404"/>
      <c r="K7" s="2421" t="str">
        <f ca="true">CONCATENATE("Urban ",IF(ISERROR(INDIRECT(CONCATENATE($E$32,"!A2"))),"",INDIRECT(CONCATENATE($E$32,"!A210"))))</f>
        <v>Urban Access to hygiene facilities </v>
      </c>
      <c r="L7" s="2422"/>
      <c r="M7" s="2422"/>
      <c r="N7" s="2422"/>
      <c r="O7" s="2422"/>
      <c r="P7" s="2422"/>
      <c r="S7" s="2421" t="str">
        <f ca="true">CONCATENATE("Rural ",IF(ISERROR(INDIRECT(CONCATENATE($E$32,"!A2"))),"",INDIRECT(CONCATENATE($E$32,"!A210"))))</f>
        <v>Rural Access to hygiene facilities </v>
      </c>
      <c r="T7" s="2422"/>
      <c r="U7" s="2422"/>
      <c r="V7" s="2422"/>
      <c r="W7" s="2422"/>
      <c r="X7" s="2422"/>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432" t="str">
        <f>INDEX(B88:B100,A88)</f>
        <v>DHS16</v>
      </c>
      <c r="F32" s="2433"/>
      <c r="G32" s="2412" t="str">
        <f ca="true">IF(ISERROR(INDIRECT(CONCATENATE($E$32,"!A2"))),"",INDIRECT(CONCATENATE($E$32,"!A2")))</f>
        <v>Armenia</v>
      </c>
      <c r="H32" s="2413"/>
      <c r="I32" s="2413"/>
      <c r="J32" s="2414"/>
      <c r="K32" s="2418" t="s">
        <v>0</v>
      </c>
      <c r="L32" s="2419"/>
      <c r="M32" s="2420"/>
      <c r="N32" s="2418" t="s">
        <v>1</v>
      </c>
      <c r="O32" s="2419"/>
      <c r="P32" s="2420"/>
      <c r="Q32" s="2418" t="s">
        <v>2</v>
      </c>
      <c r="R32" s="2419"/>
      <c r="S32" s="2420"/>
      <c r="T32" s="2418" t="s">
        <v>3</v>
      </c>
      <c r="U32" s="2419"/>
      <c r="V32" s="2420"/>
      <c r="W32" s="2418" t="s">
        <v>4</v>
      </c>
      <c r="X32" s="2419"/>
      <c r="Y32" s="2420"/>
    </row>
    <row r="33" s="44" customFormat="true" ht="22.5" customHeight="true" x14ac:dyDescent="0.2">
      <c r="E33" s="2434"/>
      <c r="F33" s="2435"/>
      <c r="G33" s="2415"/>
      <c r="H33" s="2416"/>
      <c r="I33" s="2416"/>
      <c r="J33" s="2417"/>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408" t="s">
        <v>21</v>
      </c>
      <c r="C34" s="2409"/>
      <c r="D34" s="2409"/>
      <c r="E34" s="107"/>
      <c r="F34" s="36"/>
      <c r="G34" s="2368" t="s">
        <v>5</v>
      </c>
      <c r="H34" s="2369"/>
      <c r="I34" s="2372"/>
      <c r="J34" s="2425" t="str">
        <f ca="true">IF(ISERROR(INDIRECT(CONCATENATE(#REF!,"!A2"))),"",INDIRECT(CONCATENATE(#REF!,"!A210")))</f>
        <v/>
      </c>
      <c r="K34" s="2423">
        <f ca="true">IF(ISERROR(INDIRECT(CONCATENATE($E$32,"!C222"))),"",INDIRECT(CONCATENATE($E$32,"!C222")))</f>
        <v>85.409198372568625</v>
      </c>
      <c r="L34" s="2429">
        <f ca="true">IF(ISERROR(INDIRECT(CONCATENATE($E$32,"!C223"))),"",INDIRECT(CONCATENATE($E$32,"!C223")))</f>
        <v>8.6562570572264494</v>
      </c>
      <c r="M34" s="2427">
        <f ca="true">IF(ISERROR(INDIRECT(CONCATENATE($E$32,"!C224"))),"",INDIRECT(CONCATENATE($E$32,"!C224")))</f>
        <v>5.9345445702046122</v>
      </c>
      <c r="N34" s="2423">
        <f ca="true">IF(ISERROR(INDIRECT(CONCATENATE($E$32,"!D222"))),"",INDIRECT(CONCATENATE($E$32,"!D222")))</f>
        <v>94.115019083497756</v>
      </c>
      <c r="O34" s="2429">
        <f ca="true">IF(ISERROR(INDIRECT(CONCATENATE($E$32,"!D223"))),"",INDIRECT(CONCATENATE($E$32,"!D223")))</f>
        <v>4.1339697886526254</v>
      </c>
      <c r="P34" s="2427">
        <f ca="true">IF(ISERROR(INDIRECT(CONCATENATE($E$32,"!D224"))),"",INDIRECT(CONCATENATE($E$32,"!D224")))</f>
        <v>1.7510111278496956</v>
      </c>
      <c r="Q34" s="2423">
        <f ca="true">IF(ISERROR(INDIRECT(CONCATENATE($E$32,"!E222"))),"",INDIRECT(CONCATENATE($E$32,"!E222")))</f>
        <v>96.914632710531706</v>
      </c>
      <c r="R34" s="2429">
        <f ca="true">IF(ISERROR(INDIRECT(CONCATENATE($E$32,"!E223"))),"",INDIRECT(CONCATENATE($E$32,"!E223")))</f>
        <v>2.3536363191218816</v>
      </c>
      <c r="S34" s="2427">
        <f ca="true">IF(ISERROR(INDIRECT(CONCATENATE($E$32,"!E224"))),"",INDIRECT(CONCATENATE($E$32,"!E224")))</f>
        <v>0.73173097034641432</v>
      </c>
      <c r="T34" s="2423">
        <f ca="true">IF(ISERROR(INDIRECT(CONCATENATE($E$32,"!F222"))),"",INDIRECT(CONCATENATE($E$32,"!F222")))</f>
        <v>98.467854800614546</v>
      </c>
      <c r="U34" s="2429">
        <f ca="true">IF(ISERROR(INDIRECT(CONCATENATE($E$32,"!F223"))),"",INDIRECT(CONCATENATE($E$32,"!F223")))</f>
        <v>0.81443597688968528</v>
      </c>
      <c r="V34" s="2427">
        <f ca="true">IF(ISERROR(INDIRECT(CONCATENATE($E$32,"!F224"))),"",INDIRECT(CONCATENATE($E$32,"!F224")))</f>
        <v>0.71770922249579006</v>
      </c>
      <c r="W34" s="2423">
        <f ca="true">IF(ISERROR(INDIRECT(CONCATENATE($E$32,"!G222"))),"",INDIRECT(CONCATENATE($E$32,"!G222")))</f>
        <v>99.087507037425965</v>
      </c>
      <c r="X34" s="2429">
        <f ca="true">IF(ISERROR(INDIRECT(CONCATENATE($E$32,"!G223"))),"",INDIRECT(CONCATENATE($E$32,"!G223")))</f>
        <v>0.61324179703555848</v>
      </c>
      <c r="Y34" s="2427">
        <f ca="true">IF(ISERROR(INDIRECT(CONCATENATE($E$32,"!G224"))),"",INDIRECT(CONCATENATE($E$32,"!G224")))</f>
        <v>0.29925116553848291</v>
      </c>
      <c r="Z34" s="108"/>
    </row>
    <row r="35" ht="15" x14ac:dyDescent="0.2">
      <c r="B35" s="2410"/>
      <c r="C35" s="2411"/>
      <c r="D35" s="2411"/>
      <c r="E35" s="107"/>
      <c r="F35" s="36"/>
      <c r="G35" s="2370"/>
      <c r="H35" s="2371"/>
      <c r="I35" s="2373"/>
      <c r="J35" s="2426"/>
      <c r="K35" s="2424"/>
      <c r="L35" s="2430"/>
      <c r="M35" s="2428"/>
      <c r="N35" s="2424"/>
      <c r="O35" s="2430"/>
      <c r="P35" s="2428"/>
      <c r="Q35" s="2424"/>
      <c r="R35" s="2430"/>
      <c r="S35" s="2428"/>
      <c r="T35" s="2424"/>
      <c r="U35" s="2430"/>
      <c r="V35" s="2428"/>
      <c r="W35" s="2424"/>
      <c r="X35" s="2430"/>
      <c r="Y35" s="2428"/>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368" t="s">
        <v>6</v>
      </c>
      <c r="H37" s="2369"/>
      <c r="I37" s="2372"/>
      <c r="J37" s="2425" t="str">
        <f ca="true">IF(ISERROR(INDIRECT(CONCATENATE(#REF!,"!A2"))),"",INDIRECT(CONCATENATE(#REF!,"!A210")))</f>
        <v/>
      </c>
      <c r="K37" s="2423">
        <f ca="true">IF(ISERROR(INDIRECT(CONCATENATE($E$32,"!H222"))),"",INDIRECT(CONCATENATE($E$32,"!H222")))</f>
        <v>93.820261248635063</v>
      </c>
      <c r="L37" s="2429">
        <f ca="true">IF(ISERROR(INDIRECT(CONCATENATE($E$32,"!H223"))),"",INDIRECT(CONCATENATE($E$32,"!H223")))</f>
        <v>3.93698116664847</v>
      </c>
      <c r="M37" s="2427">
        <f ca="true">IF(ISERROR(INDIRECT(CONCATENATE($E$32,"!H224"))),"",INDIRECT(CONCATENATE($E$32,"!H224")))</f>
        <v>2.2427575847164429</v>
      </c>
      <c r="N37" s="2423">
        <f ca="true">IF(ISERROR(INDIRECT(CONCATENATE($E$32,"!I222"))),"",INDIRECT(CONCATENATE($E$32,"!I222")))</f>
        <v>97.258501108185925</v>
      </c>
      <c r="O37" s="2429">
        <f ca="true">IF(ISERROR(INDIRECT(CONCATENATE($E$32,"!I223"))),"",INDIRECT(CONCATENATE($E$32,"!I223")))</f>
        <v>1.9701977497483698</v>
      </c>
      <c r="P37" s="2427">
        <f ca="true">IF(ISERROR(INDIRECT(CONCATENATE($E$32,"!I224"))),"",INDIRECT(CONCATENATE($E$32,"!I224")))</f>
        <v>0.77130114206568323</v>
      </c>
      <c r="Q37" s="2423">
        <f ca="true">IF(ISERROR(INDIRECT(CONCATENATE($E$32,"!J222"))),"",INDIRECT(CONCATENATE($E$32,"!J222")))</f>
        <v>97.856020754670581</v>
      </c>
      <c r="R37" s="2429">
        <f ca="true">IF(ISERROR(INDIRECT(CONCATENATE($E$32,"!J223"))),"",INDIRECT(CONCATENATE($E$32,"!J223")))</f>
        <v>0.78497240812062197</v>
      </c>
      <c r="S37" s="2427">
        <f ca="true">IF(ISERROR(INDIRECT(CONCATENATE($E$32,"!J224"))),"",INDIRECT(CONCATENATE($E$32,"!J224")))</f>
        <v>1.3590068372087367</v>
      </c>
      <c r="T37" s="2423">
        <f ca="true">IF(ISERROR(INDIRECT(CONCATENATE($E$32,"!K222"))),"",INDIRECT(CONCATENATE($E$32,"!K222")))</f>
        <v>99.480813194750965</v>
      </c>
      <c r="U37" s="2429">
        <f ca="true">IF(ISERROR(INDIRECT(CONCATENATE($E$32,"!K223"))),"",INDIRECT(CONCATENATE($E$32,"!K223")))</f>
        <v>0.21446514191775121</v>
      </c>
      <c r="V37" s="2427">
        <f ca="true">IF(ISERROR(INDIRECT(CONCATENATE($E$32,"!K224"))),"",INDIRECT(CONCATENATE($E$32,"!K224")))</f>
        <v>0.30472166333127698</v>
      </c>
      <c r="W37" s="2423">
        <f ca="true">IF(ISERROR(INDIRECT(CONCATENATE($E$32,"!L222"))),"",INDIRECT(CONCATENATE($E$32,"!L222")))</f>
        <v>98.636487348388059</v>
      </c>
      <c r="X37" s="2429">
        <f ca="true">IF(ISERROR(INDIRECT(CONCATENATE($E$32,"!L223"))),"",INDIRECT(CONCATENATE($E$32,"!L223")))</f>
        <v>1.0121756610954451</v>
      </c>
      <c r="Y37" s="2427">
        <f ca="true">IF(ISERROR(INDIRECT(CONCATENATE($E$32,"!L224"))),"",INDIRECT(CONCATENATE($E$32,"!L224")))</f>
        <v>0.35133699051652711</v>
      </c>
      <c r="Z37" s="108"/>
    </row>
    <row r="38" x14ac:dyDescent="0.2">
      <c r="F38" s="36"/>
      <c r="G38" s="2370"/>
      <c r="H38" s="2371"/>
      <c r="I38" s="2373"/>
      <c r="J38" s="2431"/>
      <c r="K38" s="2424"/>
      <c r="L38" s="2430"/>
      <c r="M38" s="2428"/>
      <c r="N38" s="2424"/>
      <c r="O38" s="2430"/>
      <c r="P38" s="2428"/>
      <c r="Q38" s="2424"/>
      <c r="R38" s="2430"/>
      <c r="S38" s="2428"/>
      <c r="T38" s="2424"/>
      <c r="U38" s="2430"/>
      <c r="V38" s="2428"/>
      <c r="W38" s="2424"/>
      <c r="X38" s="2430"/>
      <c r="Y38" s="2428"/>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368" t="s">
        <v>7</v>
      </c>
      <c r="H40" s="2369"/>
      <c r="I40" s="2372"/>
      <c r="J40" s="2425" t="str">
        <f ca="true">IF(ISERROR(INDIRECT(CONCATENATE(#REF!,"!A2"))),"",INDIRECT(CONCATENATE(#REF!,"!A210")))</f>
        <v/>
      </c>
      <c r="K40" s="2423">
        <f ca="true">IF(ISERROR(INDIRECT(CONCATENATE($E$32,"!M222"))),"",INDIRECT(CONCATENATE($E$32,"!M222")))</f>
        <v>77.723584162957366</v>
      </c>
      <c r="L40" s="2429">
        <f ca="true">IF(ISERROR(INDIRECT(CONCATENATE($E$32,"!M223"))),"",INDIRECT(CONCATENATE($E$32,"!M223")))</f>
        <v>12.753700233234696</v>
      </c>
      <c r="M40" s="2427">
        <f ca="true">IF(ISERROR(INDIRECT(CONCATENATE($E$32,"!M224"))),"",INDIRECT(CONCATENATE($E$32,"!M224")))</f>
        <v>9.5227156038077503</v>
      </c>
      <c r="N40" s="2423">
        <f ca="true">IF(ISERROR(INDIRECT(CONCATENATE($E$32,"!N222"))),"",INDIRECT(CONCATENATE($E$32,"!N222")))</f>
        <v>88.180384860183409</v>
      </c>
      <c r="O40" s="2429">
        <f ca="true">IF(ISERROR(INDIRECT(CONCATENATE($E$32,"!N223"))),"",INDIRECT(CONCATENATE($E$32,"!N223")))</f>
        <v>7.8049818726823856</v>
      </c>
      <c r="P40" s="2427">
        <f ca="true">IF(ISERROR(INDIRECT(CONCATENATE($E$32,"!N224"))),"",INDIRECT(CONCATENATE($E$32,"!N224")))</f>
        <v>4.0146332671343101</v>
      </c>
      <c r="Q40" s="2423">
        <f ca="true">IF(ISERROR(INDIRECT(CONCATENATE($E$32,"!O222"))),"",INDIRECT(CONCATENATE($E$32,"!O222")))</f>
        <v>94.344348026030417</v>
      </c>
      <c r="R40" s="2429">
        <f ca="true">IF(ISERROR(INDIRECT(CONCATENATE($E$32,"!O223"))),"",INDIRECT(CONCATENATE($E$32,"!O223")))</f>
        <v>4.3518205025176862</v>
      </c>
      <c r="S40" s="2427">
        <f ca="true">IF(ISERROR(INDIRECT(CONCATENATE($E$32,"!O224"))),"",INDIRECT(CONCATENATE($E$32,"!O224")))</f>
        <v>1.3038314714518737</v>
      </c>
      <c r="T40" s="2423">
        <f ca="true">IF(ISERROR(INDIRECT(CONCATENATE($E$32,"!P222"))),"",INDIRECT(CONCATENATE($E$32,"!P222")))</f>
        <v>95.690115903983965</v>
      </c>
      <c r="U40" s="2429">
        <f ca="true">IF(ISERROR(INDIRECT(CONCATENATE($E$32,"!P223"))),"",INDIRECT(CONCATENATE($E$32,"!P223")))</f>
        <v>3.721783483690285</v>
      </c>
      <c r="V40" s="2427">
        <f ca="true">IF(ISERROR(INDIRECT(CONCATENATE($E$32,"!P224"))),"",INDIRECT(CONCATENATE($E$32,"!P224")))</f>
        <v>0.58810061232586053</v>
      </c>
      <c r="W40" s="2423">
        <f ca="true">IF(ISERROR(INDIRECT(CONCATENATE($E$32,"!Q222"))),"",INDIRECT(CONCATENATE($E$32,"!Q222")))</f>
        <v>99.139648673147519</v>
      </c>
      <c r="X40" s="2429">
        <f ca="true">IF(ISERROR(INDIRECT(CONCATENATE($E$32,"!Q223"))),"",INDIRECT(CONCATENATE($E$32,"!Q223")))</f>
        <v>0.45342660013758956</v>
      </c>
      <c r="Y40" s="2427">
        <f ca="true">IF(ISERROR(INDIRECT(CONCATENATE($E$32,"!Q224"))),"",INDIRECT(CONCATENATE($E$32,"!Q224")))</f>
        <v>0.40692472671485524</v>
      </c>
      <c r="Z40" s="108"/>
    </row>
    <row r="41" x14ac:dyDescent="0.2">
      <c r="F41" s="36"/>
      <c r="G41" s="2370"/>
      <c r="H41" s="2371"/>
      <c r="I41" s="2373"/>
      <c r="J41" s="2431"/>
      <c r="K41" s="2424"/>
      <c r="L41" s="2430"/>
      <c r="M41" s="2428"/>
      <c r="N41" s="2424"/>
      <c r="O41" s="2430"/>
      <c r="P41" s="2428"/>
      <c r="Q41" s="2424"/>
      <c r="R41" s="2430"/>
      <c r="S41" s="2428"/>
      <c r="T41" s="2424"/>
      <c r="U41" s="2430"/>
      <c r="V41" s="2428"/>
      <c r="W41" s="2424"/>
      <c r="X41" s="2430"/>
      <c r="Y41" s="2428"/>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4</v>
      </c>
      <c r="B88" s="4" t="s">
        <v>187</v>
      </c>
    </row>
    <row r="89" hidden="true" x14ac:dyDescent="0.2">
      <c r="B89" s="4" t="s">
        <v>149</v>
      </c>
    </row>
    <row r="90" hidden="true" x14ac:dyDescent="0.2">
      <c r="B90" s="4" t="s">
        <v>147</v>
      </c>
    </row>
    <row r="91" hidden="true" x14ac:dyDescent="0.2">
      <c r="B91" s="4" t="s">
        <v>383</v>
      </c>
    </row>
    <row r="92" hidden="true" x14ac:dyDescent="0.2">
      <c r="B92" s="4" t="s">
        <v>134</v>
      </c>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4A9E6-72A4-4CBE-9C51-5C53F66C8974}">
  <sheetPr codeName="Feuil7"/>
  <dimension ref="A1:CZ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28" width="12.5703125" style="391" customWidth="true"/>
    <col min="29" max="52" width="12.5703125" style="211" customWidth="true"/>
    <col min="53" max="53" width="31.5703125" style="392" customWidth="true"/>
    <col min="54" max="54" width="41.5703125" style="238" customWidth="true"/>
    <col min="55" max="69" width="9.140625" style="392"/>
    <col min="70" max="77" width="12.5703125" style="392" customWidth="true"/>
    <col min="78" max="104" width="12.5703125" style="211" customWidth="true"/>
    <col min="105" max="16384" width="9.140625" style="391"/>
  </cols>
  <sheetData>
    <row r="1" s="111" customFormat="true" ht="18" customHeight="true" x14ac:dyDescent="0.2">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Armenia</v>
      </c>
      <c r="B2" s="226"/>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2000</v>
      </c>
      <c r="B3" s="228"/>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DHS00</v>
      </c>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703" t="s">
        <v>146</v>
      </c>
      <c r="B10" s="704" t="s">
        <v>147</v>
      </c>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703" t="s">
        <v>148</v>
      </c>
      <c r="B11" s="705" t="s">
        <v>149</v>
      </c>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706"/>
      <c r="B12" s="704"/>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07"/>
      <c r="B13" s="708"/>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398" customFormat="true" ht="15" customHeight="true" x14ac:dyDescent="0.2">
      <c r="A14" s="115" t="s">
        <v>95</v>
      </c>
      <c r="B14" s="208"/>
      <c r="C14" s="2572" t="s">
        <v>114</v>
      </c>
      <c r="D14" s="2573"/>
      <c r="E14" s="2573"/>
      <c r="F14" s="2573"/>
      <c r="G14" s="2574"/>
      <c r="H14" s="2541" t="s">
        <v>38</v>
      </c>
      <c r="I14" s="2542"/>
      <c r="J14" s="2542"/>
      <c r="K14" s="2542"/>
      <c r="L14" s="2543"/>
      <c r="M14" s="2553" t="s">
        <v>37</v>
      </c>
      <c r="N14" s="2554"/>
      <c r="O14" s="2554"/>
      <c r="P14" s="2554"/>
      <c r="Q14" s="2555"/>
      <c r="R14" s="2089" t="s">
        <v>137</v>
      </c>
      <c r="S14" s="2124"/>
      <c r="T14" s="2124"/>
      <c r="U14" s="2124"/>
      <c r="V14" s="2124"/>
      <c r="W14" s="2124"/>
      <c r="X14" s="2124"/>
      <c r="Y14" s="2124"/>
      <c r="Z14" s="2124"/>
      <c r="AA14" s="2124"/>
      <c r="AB14" s="2125"/>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702"/>
      <c r="BA14" s="217" t="s">
        <v>128</v>
      </c>
      <c r="BB14" s="115" t="s">
        <v>95</v>
      </c>
      <c r="BC14" s="2562" t="s">
        <v>114</v>
      </c>
      <c r="BD14" s="2563"/>
      <c r="BE14" s="2563"/>
      <c r="BF14" s="2563"/>
      <c r="BG14" s="2564"/>
      <c r="BH14" s="2565" t="s">
        <v>38</v>
      </c>
      <c r="BI14" s="2563"/>
      <c r="BJ14" s="2563"/>
      <c r="BK14" s="2563"/>
      <c r="BL14" s="2564"/>
      <c r="BM14" s="2565" t="s">
        <v>37</v>
      </c>
      <c r="BN14" s="2563"/>
      <c r="BO14" s="2563"/>
      <c r="BP14" s="2563"/>
      <c r="BQ14" s="2575"/>
      <c r="BR14" s="2103" t="s">
        <v>137</v>
      </c>
      <c r="BS14" s="2104"/>
      <c r="BT14" s="2104"/>
      <c r="BU14" s="2104"/>
      <c r="BV14" s="2104"/>
      <c r="BW14" s="2104"/>
      <c r="BX14" s="2104"/>
      <c r="BY14" s="2105"/>
      <c r="BZ14" s="313"/>
      <c r="CA14" s="313"/>
      <c r="CB14" s="313"/>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398" customFormat="true" ht="12.75" x14ac:dyDescent="0.2">
      <c r="A15" s="182" t="s">
        <v>87</v>
      </c>
      <c r="B15" s="242"/>
      <c r="C15" s="269" t="s">
        <v>0</v>
      </c>
      <c r="D15" s="270" t="s">
        <v>1</v>
      </c>
      <c r="E15" s="270" t="s">
        <v>2</v>
      </c>
      <c r="F15" s="270" t="s">
        <v>3</v>
      </c>
      <c r="G15" s="271" t="s">
        <v>4</v>
      </c>
      <c r="H15" s="833" t="s">
        <v>0</v>
      </c>
      <c r="I15" s="756" t="s">
        <v>1</v>
      </c>
      <c r="J15" s="756" t="s">
        <v>2</v>
      </c>
      <c r="K15" s="756" t="s">
        <v>3</v>
      </c>
      <c r="L15" s="757" t="s">
        <v>4</v>
      </c>
      <c r="M15" s="817" t="s">
        <v>0</v>
      </c>
      <c r="N15" s="756" t="s">
        <v>1</v>
      </c>
      <c r="O15" s="756" t="s">
        <v>2</v>
      </c>
      <c r="P15" s="756" t="s">
        <v>3</v>
      </c>
      <c r="Q15" s="852" t="s">
        <v>4</v>
      </c>
      <c r="R15" s="833" t="s">
        <v>150</v>
      </c>
      <c r="S15" s="756" t="s">
        <v>151</v>
      </c>
      <c r="T15" s="756" t="s">
        <v>152</v>
      </c>
      <c r="U15" s="756" t="s">
        <v>153</v>
      </c>
      <c r="V15" s="756" t="s">
        <v>154</v>
      </c>
      <c r="W15" s="756" t="s">
        <v>155</v>
      </c>
      <c r="X15" s="756" t="s">
        <v>156</v>
      </c>
      <c r="Y15" s="756" t="s">
        <v>157</v>
      </c>
      <c r="Z15" s="756" t="s">
        <v>158</v>
      </c>
      <c r="AA15" s="756" t="s">
        <v>159</v>
      </c>
      <c r="AB15" s="758" t="s">
        <v>160</v>
      </c>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702"/>
      <c r="BA15" s="192" t="s">
        <v>119</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150</v>
      </c>
      <c r="BS15" s="166" t="s">
        <v>151</v>
      </c>
      <c r="BT15" s="166" t="s">
        <v>152</v>
      </c>
      <c r="BU15" s="166" t="s">
        <v>153</v>
      </c>
      <c r="BV15" s="166" t="s">
        <v>154</v>
      </c>
      <c r="BW15" s="166" t="s">
        <v>155</v>
      </c>
      <c r="BX15" s="166" t="s">
        <v>156</v>
      </c>
      <c r="BY15" s="167" t="s">
        <v>157</v>
      </c>
      <c r="BZ15" s="167" t="s">
        <v>158</v>
      </c>
      <c r="CA15" s="167" t="s">
        <v>159</v>
      </c>
      <c r="CB15" s="167" t="s">
        <v>160</v>
      </c>
      <c r="CC15" s="2181"/>
      <c r="CD15" s="2181"/>
      <c r="CE15" s="2181"/>
      <c r="CF15" s="2181"/>
      <c r="CG15" s="2181"/>
      <c r="CH15" s="2181"/>
      <c r="CI15" s="2181"/>
      <c r="CJ15" s="2181"/>
      <c r="CK15" s="2181"/>
      <c r="CL15" s="2181"/>
      <c r="CM15" s="2181"/>
      <c r="CN15" s="2181"/>
      <c r="CO15" s="2181"/>
      <c r="CP15" s="2181"/>
      <c r="CQ15" s="2181"/>
      <c r="CR15" s="2181"/>
      <c r="CS15" s="2181"/>
      <c r="CT15" s="2181"/>
      <c r="CU15" s="2181"/>
      <c r="CV15" s="2181"/>
      <c r="CW15" s="2181"/>
      <c r="CX15" s="2181"/>
      <c r="CY15" s="2181"/>
      <c r="CZ15" s="2181"/>
    </row>
    <row r="16" s="398" customFormat="true" ht="15" customHeight="true" x14ac:dyDescent="0.2">
      <c r="A16" s="2556" t="s">
        <v>13</v>
      </c>
      <c r="B16" s="1118" t="s">
        <v>14</v>
      </c>
      <c r="C16" s="919">
        <f>C58+C59+C60+C64+C65+C66+C69+C70+C67*'DHS10'!C25/100</f>
        <v>94.925090390326233</v>
      </c>
      <c r="D16" s="920">
        <f>D58+D59+D60+D64+D65+D66+D69+D70+D67*'DHS10'!D25/100</f>
        <v>97.223306151029732</v>
      </c>
      <c r="E16" s="920">
        <f>E58+E59+E60+E64+E65+E66+E69+E70+E67*'DHS10'!E25/100</f>
        <v>99.127755914798897</v>
      </c>
      <c r="F16" s="920">
        <f>F58+F59+F60+F64+F65+F66+F69+F70+F67*'DHS10'!F25/100</f>
        <v>99.66288954488499</v>
      </c>
      <c r="G16" s="921">
        <f>G58+G59+G60+G64+G65+G66+G69+G70+G67*'DHS10'!G25/100</f>
        <v>99.737577335586664</v>
      </c>
      <c r="H16" s="922">
        <f>H58+H59+H60+H64+H65+H66+H69+H70+H67*'DHS10'!H25/100</f>
        <v>99.560014686461102</v>
      </c>
      <c r="I16" s="920">
        <f>I58+I59+I60+I64+I65+I66+I69+I70+I67*'DHS10'!I25/100</f>
        <v>99.999999999999972</v>
      </c>
      <c r="J16" s="920">
        <f>J58+J59+J60+J64+J65+J66+J69+J70+J67*'DHS10'!J25/100</f>
        <v>99.923904200384413</v>
      </c>
      <c r="K16" s="920">
        <f>K58+K59+K60+K64+K65+K66+K69+K70+K67*'DHS10'!K25/100</f>
        <v>99.014620393914171</v>
      </c>
      <c r="L16" s="923">
        <f>L58+L59+L60+L64+L65+L66+L69+L70+L67*'DHS10'!L25/100</f>
        <v>98.84267034324975</v>
      </c>
      <c r="M16" s="919">
        <f>M58+M59+M60+M64+M65+M66+M69+M70+M67*'DHS10'!M25/100</f>
        <v>91.489918429021387</v>
      </c>
      <c r="N16" s="920">
        <f>N58+N59+N60+N64+N65+N66+N69+N70+N67*'DHS10'!N25/100</f>
        <v>95.636823297026751</v>
      </c>
      <c r="O16" s="920">
        <f>O58+O59+O60+O64+O65+O66+O69+O70+O67*'DHS10'!O25/100</f>
        <v>95.145788813112318</v>
      </c>
      <c r="P16" s="920">
        <f>P58+P59+P60+P64+P65+P66+P69+P70+P67*'DHS10'!P25/100</f>
        <v>98.598806352686253</v>
      </c>
      <c r="Q16" s="921">
        <f>Q58+Q59+Q60+Q64+Q65+Q66+Q69+Q70+Q67*'DHS10'!Q25/100</f>
        <v>98.957395277811258</v>
      </c>
      <c r="R16" s="922">
        <f>R58+R59+R60+R64+R65+R66+R69+R70+R67*'DHS10'!R25/100</f>
        <v>98.178654976451355</v>
      </c>
      <c r="S16" s="920">
        <f>S58+S59+S60+S64+S65+S66+S69+S70+S67*'DHS10'!S25/100</f>
        <v>100.00000000000004</v>
      </c>
      <c r="T16" s="920">
        <f>T58+T59+T60+T64+T65+T66+T69+T70+T67*'DHS10'!T25/100</f>
        <v>98.351648351648365</v>
      </c>
      <c r="U16" s="920">
        <f>U58+U59+U60+U64+U65+U66+U69+U70+U67*'DHS10'!U25/100</f>
        <v>94.434628975265014</v>
      </c>
      <c r="V16" s="920">
        <f>V58+V59+V60+V64+V65+V66+V69+V70+V67*'DHS10'!V25/100</f>
        <v>99.505562422744092</v>
      </c>
      <c r="W16" s="920">
        <f>W58+W59+W60+W64+W65+W66+W69+W70+W67*'DHS10'!W25/100</f>
        <v>97.037484885126702</v>
      </c>
      <c r="X16" s="920">
        <f>X58+X59+X60+X64+X65+X66+X69+X70+X67*'DHS10'!X25/100</f>
        <v>97.629472116834975</v>
      </c>
      <c r="Y16" s="920">
        <f>Y58+Y59+Y60+Y64+Y65+Y66+Y69+Y70+Y67*'DHS10'!Y25/100</f>
        <v>98.401433477304963</v>
      </c>
      <c r="Z16" s="920">
        <f>Z58+Z59+Z60+Z64+Z65+Z66+Z69+Z70+Z67*'DHS10'!Z25/100</f>
        <v>97.244316323378172</v>
      </c>
      <c r="AA16" s="920">
        <f>AA58+AA59+AA60+AA64+AA65+AA66+AA69+AA70+AA67*'DHS10'!AA25/100</f>
        <v>99.797775530839701</v>
      </c>
      <c r="AB16" s="923">
        <f>AB58+AB59+AB60+AB64+AB65+AB66+AB69+AB70+AB67*'DHS10'!AB25/100</f>
        <v>99.616922051965446</v>
      </c>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702"/>
      <c r="BA16" s="2576" t="s">
        <v>13</v>
      </c>
      <c r="BB16" s="147" t="s">
        <v>14</v>
      </c>
      <c r="BC16" s="1209" t="s">
        <v>35</v>
      </c>
      <c r="BD16" s="1229" t="s">
        <v>35</v>
      </c>
      <c r="BE16" s="1229" t="s">
        <v>35</v>
      </c>
      <c r="BF16" s="1229" t="s">
        <v>35</v>
      </c>
      <c r="BG16" s="1250" t="s">
        <v>35</v>
      </c>
      <c r="BH16" s="1271" t="s">
        <v>35</v>
      </c>
      <c r="BI16" s="1229" t="s">
        <v>35</v>
      </c>
      <c r="BJ16" s="1229" t="s">
        <v>35</v>
      </c>
      <c r="BK16" s="1229" t="s">
        <v>35</v>
      </c>
      <c r="BL16" s="1250" t="s">
        <v>35</v>
      </c>
      <c r="BM16" s="1271" t="s">
        <v>35</v>
      </c>
      <c r="BN16" s="1229" t="s">
        <v>35</v>
      </c>
      <c r="BO16" s="1229" t="s">
        <v>35</v>
      </c>
      <c r="BP16" s="1229" t="s">
        <v>35</v>
      </c>
      <c r="BQ16" s="1250" t="s">
        <v>35</v>
      </c>
      <c r="BR16" s="1271" t="s">
        <v>35</v>
      </c>
      <c r="BS16" s="1229" t="s">
        <v>35</v>
      </c>
      <c r="BT16" s="1229" t="s">
        <v>35</v>
      </c>
      <c r="BU16" s="1229" t="s">
        <v>35</v>
      </c>
      <c r="BV16" s="1229" t="s">
        <v>35</v>
      </c>
      <c r="BW16" s="1229" t="s">
        <v>35</v>
      </c>
      <c r="BX16" s="1229" t="s">
        <v>35</v>
      </c>
      <c r="BY16" s="1291" t="s">
        <v>35</v>
      </c>
      <c r="BZ16" s="1291" t="s">
        <v>35</v>
      </c>
      <c r="CA16" s="1291" t="s">
        <v>35</v>
      </c>
      <c r="CB16" s="1291" t="s">
        <v>35</v>
      </c>
      <c r="CC16" s="2182"/>
      <c r="CD16" s="2182"/>
      <c r="CE16" s="2182"/>
      <c r="CF16" s="2182"/>
      <c r="CG16" s="2182"/>
      <c r="CH16" s="2182"/>
      <c r="CI16" s="2182"/>
      <c r="CJ16" s="2182"/>
      <c r="CK16" s="2182"/>
      <c r="CL16" s="2182"/>
      <c r="CM16" s="2182"/>
      <c r="CN16" s="2182"/>
      <c r="CO16" s="2182"/>
      <c r="CP16" s="2182"/>
      <c r="CQ16" s="2182"/>
      <c r="CR16" s="2182"/>
      <c r="CS16" s="2182"/>
      <c r="CT16" s="2182"/>
      <c r="CU16" s="2182"/>
      <c r="CV16" s="2182"/>
      <c r="CW16" s="2182"/>
      <c r="CX16" s="2182"/>
      <c r="CY16" s="2182"/>
      <c r="CZ16" s="2182"/>
    </row>
    <row r="17" s="398" customFormat="true" ht="15" customHeight="true" x14ac:dyDescent="0.2">
      <c r="A17" s="2557"/>
      <c r="B17" s="1119" t="s">
        <v>51</v>
      </c>
      <c r="C17" s="924">
        <f>100-C16</f>
        <v>5.0749096096737674</v>
      </c>
      <c r="D17" s="925">
        <f t="shared" ref="D17:AB17" si="0">100-D16</f>
        <v>2.7766938489702682</v>
      </c>
      <c r="E17" s="925">
        <f t="shared" si="0"/>
        <v>0.8722440852011033</v>
      </c>
      <c r="F17" s="925">
        <f t="shared" si="0"/>
        <v>0.3371104551150097</v>
      </c>
      <c r="G17" s="926">
        <f t="shared" si="0"/>
        <v>0.26242266441333584</v>
      </c>
      <c r="H17" s="927">
        <f t="shared" si="0"/>
        <v>0.43998531353889803</v>
      </c>
      <c r="I17" s="925">
        <f t="shared" si="0"/>
        <v>0</v>
      </c>
      <c r="J17" s="925">
        <f t="shared" si="0"/>
        <v>7.6095799615586657E-2</v>
      </c>
      <c r="K17" s="925">
        <f t="shared" si="0"/>
        <v>0.98537960608582864</v>
      </c>
      <c r="L17" s="928">
        <f t="shared" si="0"/>
        <v>1.1573296567502496</v>
      </c>
      <c r="M17" s="924">
        <f t="shared" si="0"/>
        <v>8.5100815709786133</v>
      </c>
      <c r="N17" s="925">
        <f t="shared" si="0"/>
        <v>4.3631767029732487</v>
      </c>
      <c r="O17" s="925">
        <f t="shared" si="0"/>
        <v>4.8542111868876816</v>
      </c>
      <c r="P17" s="925">
        <f t="shared" si="0"/>
        <v>1.4011936473137467</v>
      </c>
      <c r="Q17" s="926">
        <f t="shared" si="0"/>
        <v>1.0426047221887416</v>
      </c>
      <c r="R17" s="927">
        <f t="shared" si="0"/>
        <v>1.8213450235486448</v>
      </c>
      <c r="S17" s="925">
        <f t="shared" si="0"/>
        <v>0</v>
      </c>
      <c r="T17" s="925">
        <f t="shared" si="0"/>
        <v>1.6483516483516354</v>
      </c>
      <c r="U17" s="925">
        <f t="shared" si="0"/>
        <v>5.5653710247349863</v>
      </c>
      <c r="V17" s="925">
        <f t="shared" si="0"/>
        <v>0.49443757725590842</v>
      </c>
      <c r="W17" s="925">
        <f t="shared" si="0"/>
        <v>2.9625151148732982</v>
      </c>
      <c r="X17" s="925">
        <f t="shared" si="0"/>
        <v>2.3705278831650247</v>
      </c>
      <c r="Y17" s="925">
        <f t="shared" si="0"/>
        <v>1.5985665226950374</v>
      </c>
      <c r="Z17" s="925">
        <f t="shared" si="0"/>
        <v>2.7556836766218282</v>
      </c>
      <c r="AA17" s="925">
        <f t="shared" si="0"/>
        <v>0.20222446916029924</v>
      </c>
      <c r="AB17" s="928">
        <f t="shared" si="0"/>
        <v>0.38307794803455408</v>
      </c>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702"/>
      <c r="BA17" s="2577"/>
      <c r="BB17" s="148" t="s">
        <v>51</v>
      </c>
      <c r="BC17" s="1210" t="s">
        <v>35</v>
      </c>
      <c r="BD17" s="1230" t="s">
        <v>35</v>
      </c>
      <c r="BE17" s="1230" t="s">
        <v>35</v>
      </c>
      <c r="BF17" s="1230" t="s">
        <v>35</v>
      </c>
      <c r="BG17" s="1251" t="s">
        <v>35</v>
      </c>
      <c r="BH17" s="1272" t="s">
        <v>35</v>
      </c>
      <c r="BI17" s="1230" t="s">
        <v>35</v>
      </c>
      <c r="BJ17" s="1230" t="s">
        <v>35</v>
      </c>
      <c r="BK17" s="1230" t="s">
        <v>35</v>
      </c>
      <c r="BL17" s="1251" t="s">
        <v>35</v>
      </c>
      <c r="BM17" s="1272" t="s">
        <v>35</v>
      </c>
      <c r="BN17" s="1230" t="s">
        <v>35</v>
      </c>
      <c r="BO17" s="1230" t="s">
        <v>35</v>
      </c>
      <c r="BP17" s="1230" t="s">
        <v>35</v>
      </c>
      <c r="BQ17" s="1251" t="s">
        <v>35</v>
      </c>
      <c r="BR17" s="1272" t="s">
        <v>35</v>
      </c>
      <c r="BS17" s="1230" t="s">
        <v>35</v>
      </c>
      <c r="BT17" s="1230" t="s">
        <v>35</v>
      </c>
      <c r="BU17" s="1230" t="s">
        <v>35</v>
      </c>
      <c r="BV17" s="1230" t="s">
        <v>35</v>
      </c>
      <c r="BW17" s="1230" t="s">
        <v>35</v>
      </c>
      <c r="BX17" s="1230" t="s">
        <v>35</v>
      </c>
      <c r="BY17" s="1292" t="s">
        <v>35</v>
      </c>
      <c r="BZ17" s="1292" t="s">
        <v>35</v>
      </c>
      <c r="CA17" s="1292" t="s">
        <v>35</v>
      </c>
      <c r="CB17" s="1292" t="s">
        <v>35</v>
      </c>
      <c r="CC17" s="2183"/>
      <c r="CD17" s="2183"/>
      <c r="CE17" s="2183"/>
      <c r="CF17" s="2183"/>
      <c r="CG17" s="2183"/>
      <c r="CH17" s="2183"/>
      <c r="CI17" s="2183"/>
      <c r="CJ17" s="2183"/>
      <c r="CK17" s="2183"/>
      <c r="CL17" s="2183"/>
      <c r="CM17" s="2183"/>
      <c r="CN17" s="2183"/>
      <c r="CO17" s="2183"/>
      <c r="CP17" s="2183"/>
      <c r="CQ17" s="2183"/>
      <c r="CR17" s="2183"/>
      <c r="CS17" s="2183"/>
      <c r="CT17" s="2183"/>
      <c r="CU17" s="2183"/>
      <c r="CV17" s="2183"/>
      <c r="CW17" s="2183"/>
      <c r="CX17" s="2183"/>
      <c r="CY17" s="2183"/>
      <c r="CZ17" s="2183"/>
    </row>
    <row r="18" s="398" customFormat="true" ht="15" customHeight="true" x14ac:dyDescent="0.2">
      <c r="A18" s="2557" t="s">
        <v>60</v>
      </c>
      <c r="B18" s="1119" t="s">
        <v>15</v>
      </c>
      <c r="C18" s="924">
        <f>C16*'DHS05'!C23/100</f>
        <v>92.603099064313554</v>
      </c>
      <c r="D18" s="925">
        <f>D16*'DHS05'!D23/100</f>
        <v>95.63375908257774</v>
      </c>
      <c r="E18" s="925">
        <f>E16*'DHS05'!E23/100</f>
        <v>98.517631965387665</v>
      </c>
      <c r="F18" s="925">
        <f>F16*'DHS05'!F23/100</f>
        <v>99.199244571459602</v>
      </c>
      <c r="G18" s="926">
        <f>G16*'DHS05'!G23/100</f>
        <v>99.684575398493266</v>
      </c>
      <c r="H18" s="927">
        <f>H16*'DHS05'!H23/100</f>
        <v>99.113889280659663</v>
      </c>
      <c r="I18" s="925">
        <f>I16*'DHS05'!I23/100</f>
        <v>99.914114519632093</v>
      </c>
      <c r="J18" s="925">
        <f>J16*'DHS05'!J23/100</f>
        <v>99.722384245302436</v>
      </c>
      <c r="K18" s="925">
        <f>K16*'DHS05'!K23/100</f>
        <v>98.949411509326879</v>
      </c>
      <c r="L18" s="928">
        <f>L16*'DHS05'!L23/100</f>
        <v>98.84267034324975</v>
      </c>
      <c r="M18" s="924">
        <f>M16*'DHS05'!M23/100</f>
        <v>88.390936385999098</v>
      </c>
      <c r="N18" s="925">
        <f>N16*'DHS05'!N23/100</f>
        <v>91.751078434759165</v>
      </c>
      <c r="O18" s="925">
        <f>O16*'DHS05'!O23/100</f>
        <v>92.658307593651855</v>
      </c>
      <c r="P18" s="925">
        <f>P16*'DHS05'!P23/100</f>
        <v>97.133315574309847</v>
      </c>
      <c r="Q18" s="926">
        <f>Q16*'DHS05'!Q23/100</f>
        <v>97.9139599406939</v>
      </c>
      <c r="R18" s="927">
        <f>R16*'DHS05'!R23/100</f>
        <v>93.609200337807621</v>
      </c>
      <c r="S18" s="925">
        <f>S16*'DHS05'!S23/100</f>
        <v>96.533309770537102</v>
      </c>
      <c r="T18" s="925">
        <f>T16*'DHS05'!T23/100</f>
        <v>98.351648351648365</v>
      </c>
      <c r="U18" s="925">
        <f>U16*'DHS05'!U23/100</f>
        <v>93.352833182277379</v>
      </c>
      <c r="V18" s="925">
        <f>V16*'DHS05'!V23/100</f>
        <v>99.022068524510573</v>
      </c>
      <c r="W18" s="925">
        <f>W16*'DHS05'!W23/100</f>
        <v>96.877022154580075</v>
      </c>
      <c r="X18" s="925">
        <f>X16*'DHS05'!X23/100</f>
        <v>95.026391830742483</v>
      </c>
      <c r="Y18" s="925">
        <f>Y16*'DHS05'!Y23/100</f>
        <v>95.873802102843257</v>
      </c>
      <c r="Z18" s="925">
        <f>Z16*'DHS05'!Z23/100</f>
        <v>95.920374094652018</v>
      </c>
      <c r="AA18" s="925">
        <f>AA16*'DHS05'!AA23/100</f>
        <v>98.291952728097456</v>
      </c>
      <c r="AB18" s="928">
        <f>AB16*'DHS05'!AB23/100</f>
        <v>99.616922051965446</v>
      </c>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702"/>
      <c r="BA18" s="2577" t="s">
        <v>60</v>
      </c>
      <c r="BB18" s="148" t="s">
        <v>15</v>
      </c>
      <c r="BC18" s="1210" t="s">
        <v>35</v>
      </c>
      <c r="BD18" s="1230" t="s">
        <v>35</v>
      </c>
      <c r="BE18" s="1230" t="s">
        <v>35</v>
      </c>
      <c r="BF18" s="1230" t="s">
        <v>35</v>
      </c>
      <c r="BG18" s="1251" t="s">
        <v>35</v>
      </c>
      <c r="BH18" s="1272" t="s">
        <v>35</v>
      </c>
      <c r="BI18" s="1230" t="s">
        <v>35</v>
      </c>
      <c r="BJ18" s="1230" t="s">
        <v>35</v>
      </c>
      <c r="BK18" s="1230" t="s">
        <v>35</v>
      </c>
      <c r="BL18" s="1251" t="s">
        <v>35</v>
      </c>
      <c r="BM18" s="1272" t="s">
        <v>35</v>
      </c>
      <c r="BN18" s="1230" t="s">
        <v>35</v>
      </c>
      <c r="BO18" s="1230" t="s">
        <v>35</v>
      </c>
      <c r="BP18" s="1230" t="s">
        <v>35</v>
      </c>
      <c r="BQ18" s="1251" t="s">
        <v>35</v>
      </c>
      <c r="BR18" s="1272" t="s">
        <v>35</v>
      </c>
      <c r="BS18" s="1230" t="s">
        <v>35</v>
      </c>
      <c r="BT18" s="1230" t="s">
        <v>35</v>
      </c>
      <c r="BU18" s="1230" t="s">
        <v>35</v>
      </c>
      <c r="BV18" s="1230" t="s">
        <v>35</v>
      </c>
      <c r="BW18" s="1230" t="s">
        <v>35</v>
      </c>
      <c r="BX18" s="1230" t="s">
        <v>35</v>
      </c>
      <c r="BY18" s="1292" t="s">
        <v>35</v>
      </c>
      <c r="BZ18" s="1292" t="s">
        <v>35</v>
      </c>
      <c r="CA18" s="1292" t="s">
        <v>35</v>
      </c>
      <c r="CB18" s="1292" t="s">
        <v>35</v>
      </c>
      <c r="CC18" s="2183"/>
      <c r="CD18" s="2183"/>
      <c r="CE18" s="2183"/>
      <c r="CF18" s="2183"/>
      <c r="CG18" s="2183"/>
      <c r="CH18" s="2183"/>
      <c r="CI18" s="2183"/>
      <c r="CJ18" s="2183"/>
      <c r="CK18" s="2183"/>
      <c r="CL18" s="2183"/>
      <c r="CM18" s="2183"/>
      <c r="CN18" s="2183"/>
      <c r="CO18" s="2183"/>
      <c r="CP18" s="2183"/>
      <c r="CQ18" s="2183"/>
      <c r="CR18" s="2183"/>
      <c r="CS18" s="2183"/>
      <c r="CT18" s="2183"/>
      <c r="CU18" s="2183"/>
      <c r="CV18" s="2183"/>
      <c r="CW18" s="2183"/>
      <c r="CX18" s="2183"/>
      <c r="CY18" s="2183"/>
      <c r="CZ18" s="2183"/>
    </row>
    <row r="19" s="398" customFormat="true" ht="15" customHeight="true" x14ac:dyDescent="0.2">
      <c r="A19" s="2557"/>
      <c r="B19" s="1119" t="s">
        <v>16</v>
      </c>
      <c r="C19" s="924">
        <f>C16*'DHS05'!C22/100</f>
        <v>2.3219913260126837</v>
      </c>
      <c r="D19" s="925">
        <f>D16*'DHS05'!D22/100</f>
        <v>1.5895470684519688</v>
      </c>
      <c r="E19" s="925">
        <f>E16*'DHS05'!E22/100</f>
        <v>0.61012394941126713</v>
      </c>
      <c r="F19" s="925">
        <f>F16*'DHS05'!F22/100</f>
        <v>0.46364497342538818</v>
      </c>
      <c r="G19" s="926">
        <f>G16*'DHS05'!G22/100</f>
        <v>5.3001937093385472E-2</v>
      </c>
      <c r="H19" s="927">
        <f>H16*'DHS05'!H22/100</f>
        <v>0.44612540580143284</v>
      </c>
      <c r="I19" s="925">
        <f>I16*'DHS05'!I22/100</f>
        <v>8.5885480367858896E-2</v>
      </c>
      <c r="J19" s="925">
        <f>J16*'DHS05'!J22/100</f>
        <v>0.20151995508196788</v>
      </c>
      <c r="K19" s="925">
        <f>K16*'DHS05'!K22/100</f>
        <v>6.5208884587312388E-2</v>
      </c>
      <c r="L19" s="928">
        <f>L16*'DHS05'!L22/100</f>
        <v>0</v>
      </c>
      <c r="M19" s="924">
        <f>M16*'DHS05'!M22/100</f>
        <v>3.098982043022311</v>
      </c>
      <c r="N19" s="925">
        <f>N16*'DHS05'!N22/100</f>
        <v>3.8857448622675741</v>
      </c>
      <c r="O19" s="925">
        <f>O16*'DHS05'!O22/100</f>
        <v>2.4874812194604505</v>
      </c>
      <c r="P19" s="925">
        <f>P16*'DHS05'!P22/100</f>
        <v>1.4654907783764086</v>
      </c>
      <c r="Q19" s="926">
        <f>Q16*'DHS05'!Q22/100</f>
        <v>1.0434353371173242</v>
      </c>
      <c r="R19" s="927">
        <f>R16*'DHS05'!R22/100</f>
        <v>4.5694546386437125</v>
      </c>
      <c r="S19" s="925">
        <f>S16*'DHS05'!S22/100</f>
        <v>3.4666902294629138</v>
      </c>
      <c r="T19" s="925">
        <f>T16*'DHS05'!T22/100</f>
        <v>0</v>
      </c>
      <c r="U19" s="925">
        <f>U16*'DHS05'!U22/100</f>
        <v>1.0817957929876105</v>
      </c>
      <c r="V19" s="925">
        <f>V16*'DHS05'!V22/100</f>
        <v>0.48349389823349009</v>
      </c>
      <c r="W19" s="925">
        <f>W16*'DHS05'!W22/100</f>
        <v>0.16046273054664187</v>
      </c>
      <c r="X19" s="925">
        <f>X16*'DHS05'!X22/100</f>
        <v>2.6030802860924815</v>
      </c>
      <c r="Y19" s="925">
        <f>Y16*'DHS05'!Y22/100</f>
        <v>2.5276313744616443</v>
      </c>
      <c r="Z19" s="925">
        <f>Z16*'DHS05'!Z22/100</f>
        <v>1.3239422287261624</v>
      </c>
      <c r="AA19" s="925">
        <f>AA16*'DHS05'!AA22/100</f>
        <v>1.5058228027422542</v>
      </c>
      <c r="AB19" s="928">
        <f>AB16*'DHS05'!AB22/100</f>
        <v>0</v>
      </c>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702"/>
      <c r="BA19" s="2577"/>
      <c r="BB19" s="148" t="s">
        <v>16</v>
      </c>
      <c r="BC19" s="1210" t="s">
        <v>35</v>
      </c>
      <c r="BD19" s="1230" t="s">
        <v>35</v>
      </c>
      <c r="BE19" s="1230" t="s">
        <v>35</v>
      </c>
      <c r="BF19" s="1230" t="s">
        <v>35</v>
      </c>
      <c r="BG19" s="1251" t="s">
        <v>35</v>
      </c>
      <c r="BH19" s="1272" t="s">
        <v>35</v>
      </c>
      <c r="BI19" s="1230" t="s">
        <v>35</v>
      </c>
      <c r="BJ19" s="1230" t="s">
        <v>35</v>
      </c>
      <c r="BK19" s="1230" t="s">
        <v>35</v>
      </c>
      <c r="BL19" s="1251" t="s">
        <v>35</v>
      </c>
      <c r="BM19" s="1272" t="s">
        <v>35</v>
      </c>
      <c r="BN19" s="1230" t="s">
        <v>35</v>
      </c>
      <c r="BO19" s="1230" t="s">
        <v>35</v>
      </c>
      <c r="BP19" s="1230" t="s">
        <v>35</v>
      </c>
      <c r="BQ19" s="1251" t="s">
        <v>35</v>
      </c>
      <c r="BR19" s="1272" t="s">
        <v>35</v>
      </c>
      <c r="BS19" s="1230" t="s">
        <v>35</v>
      </c>
      <c r="BT19" s="1230" t="s">
        <v>35</v>
      </c>
      <c r="BU19" s="1230" t="s">
        <v>35</v>
      </c>
      <c r="BV19" s="1230" t="s">
        <v>35</v>
      </c>
      <c r="BW19" s="1230" t="s">
        <v>35</v>
      </c>
      <c r="BX19" s="1230" t="s">
        <v>35</v>
      </c>
      <c r="BY19" s="1292" t="s">
        <v>35</v>
      </c>
      <c r="BZ19" s="1292" t="s">
        <v>35</v>
      </c>
      <c r="CA19" s="1292" t="s">
        <v>35</v>
      </c>
      <c r="CB19" s="1292" t="s">
        <v>35</v>
      </c>
      <c r="CC19" s="2183"/>
      <c r="CD19" s="2183"/>
      <c r="CE19" s="2183"/>
      <c r="CF19" s="2183"/>
      <c r="CG19" s="2183"/>
      <c r="CH19" s="2183"/>
      <c r="CI19" s="2183"/>
      <c r="CJ19" s="2183"/>
      <c r="CK19" s="2183"/>
      <c r="CL19" s="2183"/>
      <c r="CM19" s="2183"/>
      <c r="CN19" s="2183"/>
      <c r="CO19" s="2183"/>
      <c r="CP19" s="2183"/>
      <c r="CQ19" s="2183"/>
      <c r="CR19" s="2183"/>
      <c r="CS19" s="2183"/>
      <c r="CT19" s="2183"/>
      <c r="CU19" s="2183"/>
      <c r="CV19" s="2183"/>
      <c r="CW19" s="2183"/>
      <c r="CX19" s="2183"/>
      <c r="CY19" s="2183"/>
      <c r="CZ19" s="2183"/>
    </row>
    <row r="20" s="398" customFormat="true" ht="15" customHeight="true" x14ac:dyDescent="0.2">
      <c r="A20" s="2557"/>
      <c r="B20" s="1119" t="s">
        <v>22</v>
      </c>
      <c r="C20" s="924">
        <f>100-(C21+C19+C18)</f>
        <v>4.6017509927655595</v>
      </c>
      <c r="D20" s="925">
        <f t="shared" ref="D20:AB20" si="1">100-(D21+D19+D18)</f>
        <v>2.6039669972705042</v>
      </c>
      <c r="E20" s="925">
        <f t="shared" si="1"/>
        <v>0.87224408520107488</v>
      </c>
      <c r="F20" s="925">
        <f t="shared" si="1"/>
        <v>0.3371104551150097</v>
      </c>
      <c r="G20" s="926">
        <f t="shared" si="1"/>
        <v>0.26242266441335005</v>
      </c>
      <c r="H20" s="927">
        <f t="shared" si="1"/>
        <v>0.43998531353889803</v>
      </c>
      <c r="I20" s="925">
        <f t="shared" si="1"/>
        <v>0</v>
      </c>
      <c r="J20" s="925">
        <f t="shared" si="1"/>
        <v>7.6095799615600868E-2</v>
      </c>
      <c r="K20" s="925">
        <f t="shared" si="1"/>
        <v>0.98537960608581443</v>
      </c>
      <c r="L20" s="928">
        <f t="shared" si="1"/>
        <v>1.1573296567502496</v>
      </c>
      <c r="M20" s="924">
        <f t="shared" si="1"/>
        <v>7.5173576011321188</v>
      </c>
      <c r="N20" s="925">
        <f t="shared" si="1"/>
        <v>4.2292945599088654</v>
      </c>
      <c r="O20" s="925">
        <f t="shared" si="1"/>
        <v>4.4356333155831322</v>
      </c>
      <c r="P20" s="925">
        <f t="shared" si="1"/>
        <v>1.4011936473137467</v>
      </c>
      <c r="Q20" s="926">
        <f t="shared" si="1"/>
        <v>1.04260472218877</v>
      </c>
      <c r="R20" s="927">
        <f t="shared" si="1"/>
        <v>1.8213450235486732</v>
      </c>
      <c r="S20" s="925">
        <f t="shared" si="1"/>
        <v>0</v>
      </c>
      <c r="T20" s="925">
        <f t="shared" si="1"/>
        <v>1.6483516483516354</v>
      </c>
      <c r="U20" s="925">
        <f t="shared" si="1"/>
        <v>4.2402826855123976</v>
      </c>
      <c r="V20" s="925">
        <f t="shared" si="1"/>
        <v>0.49443757725593684</v>
      </c>
      <c r="W20" s="925">
        <f t="shared" si="1"/>
        <v>2.7206771463122266</v>
      </c>
      <c r="X20" s="925">
        <f t="shared" si="1"/>
        <v>2.3705278831650389</v>
      </c>
      <c r="Y20" s="925">
        <f t="shared" si="1"/>
        <v>1.5985665226950942</v>
      </c>
      <c r="Z20" s="925">
        <f t="shared" si="1"/>
        <v>2.755683676621814</v>
      </c>
      <c r="AA20" s="925">
        <f t="shared" si="1"/>
        <v>0.20222446916028503</v>
      </c>
      <c r="AB20" s="928">
        <f t="shared" si="1"/>
        <v>0.38307794803455408</v>
      </c>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702"/>
      <c r="BA20" s="2577"/>
      <c r="BB20" s="148" t="s">
        <v>22</v>
      </c>
      <c r="BC20" s="1210" t="s">
        <v>35</v>
      </c>
      <c r="BD20" s="1230" t="s">
        <v>35</v>
      </c>
      <c r="BE20" s="1230" t="s">
        <v>35</v>
      </c>
      <c r="BF20" s="1230" t="s">
        <v>35</v>
      </c>
      <c r="BG20" s="1251" t="s">
        <v>35</v>
      </c>
      <c r="BH20" s="1272" t="s">
        <v>35</v>
      </c>
      <c r="BI20" s="1230" t="s">
        <v>35</v>
      </c>
      <c r="BJ20" s="1230" t="s">
        <v>35</v>
      </c>
      <c r="BK20" s="1230" t="s">
        <v>35</v>
      </c>
      <c r="BL20" s="1251" t="s">
        <v>35</v>
      </c>
      <c r="BM20" s="1272" t="s">
        <v>35</v>
      </c>
      <c r="BN20" s="1230" t="s">
        <v>35</v>
      </c>
      <c r="BO20" s="1230" t="s">
        <v>35</v>
      </c>
      <c r="BP20" s="1230" t="s">
        <v>35</v>
      </c>
      <c r="BQ20" s="1251" t="s">
        <v>35</v>
      </c>
      <c r="BR20" s="1272" t="s">
        <v>35</v>
      </c>
      <c r="BS20" s="1230" t="s">
        <v>35</v>
      </c>
      <c r="BT20" s="1230" t="s">
        <v>35</v>
      </c>
      <c r="BU20" s="1230" t="s">
        <v>35</v>
      </c>
      <c r="BV20" s="1230" t="s">
        <v>35</v>
      </c>
      <c r="BW20" s="1230" t="s">
        <v>35</v>
      </c>
      <c r="BX20" s="1230" t="s">
        <v>35</v>
      </c>
      <c r="BY20" s="1292" t="s">
        <v>35</v>
      </c>
      <c r="BZ20" s="1292" t="s">
        <v>35</v>
      </c>
      <c r="CA20" s="1292" t="s">
        <v>35</v>
      </c>
      <c r="CB20" s="1292" t="s">
        <v>35</v>
      </c>
      <c r="CC20" s="2183"/>
      <c r="CD20" s="2183"/>
      <c r="CE20" s="2183"/>
      <c r="CF20" s="2183"/>
      <c r="CG20" s="2183"/>
      <c r="CH20" s="2183"/>
      <c r="CI20" s="2183"/>
      <c r="CJ20" s="2183"/>
      <c r="CK20" s="2183"/>
      <c r="CL20" s="2183"/>
      <c r="CM20" s="2183"/>
      <c r="CN20" s="2183"/>
      <c r="CO20" s="2183"/>
      <c r="CP20" s="2183"/>
      <c r="CQ20" s="2183"/>
      <c r="CR20" s="2183"/>
      <c r="CS20" s="2183"/>
      <c r="CT20" s="2183"/>
      <c r="CU20" s="2183"/>
      <c r="CV20" s="2183"/>
      <c r="CW20" s="2183"/>
      <c r="CX20" s="2183"/>
      <c r="CY20" s="2183"/>
      <c r="CZ20" s="2183"/>
    </row>
    <row r="21" s="398" customFormat="true" ht="15" customHeight="true" x14ac:dyDescent="0.2">
      <c r="A21" s="2557"/>
      <c r="B21" s="1119" t="s">
        <v>17</v>
      </c>
      <c r="C21" s="924">
        <f t="shared" ref="C21:AB21" si="2">C68</f>
        <v>0.47315861690820293</v>
      </c>
      <c r="D21" s="925">
        <f t="shared" si="2"/>
        <v>0.1727268516997896</v>
      </c>
      <c r="E21" s="925">
        <f t="shared" si="2"/>
        <v>0</v>
      </c>
      <c r="F21" s="925">
        <f t="shared" si="2"/>
        <v>0</v>
      </c>
      <c r="G21" s="926">
        <f t="shared" si="2"/>
        <v>0</v>
      </c>
      <c r="H21" s="927">
        <f t="shared" si="2"/>
        <v>0</v>
      </c>
      <c r="I21" s="925">
        <f t="shared" si="2"/>
        <v>0</v>
      </c>
      <c r="J21" s="925">
        <f t="shared" si="2"/>
        <v>0</v>
      </c>
      <c r="K21" s="925">
        <f t="shared" si="2"/>
        <v>0</v>
      </c>
      <c r="L21" s="928">
        <f t="shared" si="2"/>
        <v>0</v>
      </c>
      <c r="M21" s="924">
        <f t="shared" si="2"/>
        <v>0.99272396984647926</v>
      </c>
      <c r="N21" s="925">
        <f t="shared" si="2"/>
        <v>0.13388214306439675</v>
      </c>
      <c r="O21" s="925">
        <f t="shared" si="2"/>
        <v>0.41857787130456764</v>
      </c>
      <c r="P21" s="925">
        <f t="shared" si="2"/>
        <v>0</v>
      </c>
      <c r="Q21" s="926">
        <f t="shared" si="2"/>
        <v>0</v>
      </c>
      <c r="R21" s="927">
        <f t="shared" si="2"/>
        <v>0</v>
      </c>
      <c r="S21" s="925">
        <f t="shared" si="2"/>
        <v>0</v>
      </c>
      <c r="T21" s="925">
        <f t="shared" si="2"/>
        <v>0</v>
      </c>
      <c r="U21" s="925">
        <f t="shared" si="2"/>
        <v>1.3250883392226145</v>
      </c>
      <c r="V21" s="925">
        <f t="shared" si="2"/>
        <v>0</v>
      </c>
      <c r="W21" s="925">
        <f t="shared" si="2"/>
        <v>0.24183796856106343</v>
      </c>
      <c r="X21" s="925">
        <f t="shared" si="2"/>
        <v>0</v>
      </c>
      <c r="Y21" s="925">
        <f t="shared" si="2"/>
        <v>0</v>
      </c>
      <c r="Z21" s="925">
        <f t="shared" si="2"/>
        <v>0</v>
      </c>
      <c r="AA21" s="925">
        <f t="shared" si="2"/>
        <v>0</v>
      </c>
      <c r="AB21" s="928">
        <f t="shared" si="2"/>
        <v>0</v>
      </c>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702"/>
      <c r="BA21" s="2577"/>
      <c r="BB21" s="148" t="s">
        <v>17</v>
      </c>
      <c r="BC21" s="1210" t="s">
        <v>35</v>
      </c>
      <c r="BD21" s="1230" t="s">
        <v>35</v>
      </c>
      <c r="BE21" s="1230" t="s">
        <v>35</v>
      </c>
      <c r="BF21" s="1230" t="s">
        <v>35</v>
      </c>
      <c r="BG21" s="1251" t="s">
        <v>35</v>
      </c>
      <c r="BH21" s="1272" t="s">
        <v>35</v>
      </c>
      <c r="BI21" s="1230" t="s">
        <v>35</v>
      </c>
      <c r="BJ21" s="1230" t="s">
        <v>35</v>
      </c>
      <c r="BK21" s="1230" t="s">
        <v>35</v>
      </c>
      <c r="BL21" s="1251" t="s">
        <v>35</v>
      </c>
      <c r="BM21" s="1272" t="s">
        <v>35</v>
      </c>
      <c r="BN21" s="1230" t="s">
        <v>35</v>
      </c>
      <c r="BO21" s="1230" t="s">
        <v>35</v>
      </c>
      <c r="BP21" s="1230" t="s">
        <v>35</v>
      </c>
      <c r="BQ21" s="1251" t="s">
        <v>35</v>
      </c>
      <c r="BR21" s="1272" t="s">
        <v>35</v>
      </c>
      <c r="BS21" s="1230" t="s">
        <v>35</v>
      </c>
      <c r="BT21" s="1230" t="s">
        <v>35</v>
      </c>
      <c r="BU21" s="1230" t="s">
        <v>35</v>
      </c>
      <c r="BV21" s="1230" t="s">
        <v>35</v>
      </c>
      <c r="BW21" s="1230" t="s">
        <v>35</v>
      </c>
      <c r="BX21" s="1230" t="s">
        <v>35</v>
      </c>
      <c r="BY21" s="1292" t="s">
        <v>35</v>
      </c>
      <c r="BZ21" s="1292" t="s">
        <v>35</v>
      </c>
      <c r="CA21" s="1292" t="s">
        <v>35</v>
      </c>
      <c r="CB21" s="1292" t="s">
        <v>35</v>
      </c>
      <c r="CC21" s="2183"/>
      <c r="CD21" s="2183"/>
      <c r="CE21" s="2183"/>
      <c r="CF21" s="2183"/>
      <c r="CG21" s="2183"/>
      <c r="CH21" s="2183"/>
      <c r="CI21" s="2183"/>
      <c r="CJ21" s="2183"/>
      <c r="CK21" s="2183"/>
      <c r="CL21" s="2183"/>
      <c r="CM21" s="2183"/>
      <c r="CN21" s="2183"/>
      <c r="CO21" s="2183"/>
      <c r="CP21" s="2183"/>
      <c r="CQ21" s="2183"/>
      <c r="CR21" s="2183"/>
      <c r="CS21" s="2183"/>
      <c r="CT21" s="2183"/>
      <c r="CU21" s="2183"/>
      <c r="CV21" s="2183"/>
      <c r="CW21" s="2183"/>
      <c r="CX21" s="2183"/>
      <c r="CY21" s="2183"/>
      <c r="CZ21" s="2183"/>
    </row>
    <row r="22" s="398" customFormat="true" ht="15" customHeight="true" x14ac:dyDescent="0.2">
      <c r="A22" s="2557" t="s">
        <v>54</v>
      </c>
      <c r="B22" s="1119" t="s">
        <v>49</v>
      </c>
      <c r="C22" s="1151" t="s">
        <v>35</v>
      </c>
      <c r="D22" s="1161" t="s">
        <v>35</v>
      </c>
      <c r="E22" s="1161" t="s">
        <v>35</v>
      </c>
      <c r="F22" s="1161" t="s">
        <v>35</v>
      </c>
      <c r="G22" s="1171" t="s">
        <v>35</v>
      </c>
      <c r="H22" s="1181" t="s">
        <v>35</v>
      </c>
      <c r="I22" s="1161" t="s">
        <v>35</v>
      </c>
      <c r="J22" s="1161" t="s">
        <v>35</v>
      </c>
      <c r="K22" s="1161" t="s">
        <v>35</v>
      </c>
      <c r="L22" s="1191" t="s">
        <v>35</v>
      </c>
      <c r="M22" s="1151" t="s">
        <v>35</v>
      </c>
      <c r="N22" s="1161" t="s">
        <v>35</v>
      </c>
      <c r="O22" s="1161" t="s">
        <v>35</v>
      </c>
      <c r="P22" s="1161" t="s">
        <v>35</v>
      </c>
      <c r="Q22" s="1171" t="s">
        <v>35</v>
      </c>
      <c r="R22" s="1181" t="s">
        <v>35</v>
      </c>
      <c r="S22" s="1161" t="s">
        <v>35</v>
      </c>
      <c r="T22" s="1161" t="s">
        <v>35</v>
      </c>
      <c r="U22" s="1161" t="s">
        <v>35</v>
      </c>
      <c r="V22" s="1161" t="s">
        <v>35</v>
      </c>
      <c r="W22" s="1161" t="s">
        <v>35</v>
      </c>
      <c r="X22" s="1161" t="s">
        <v>35</v>
      </c>
      <c r="Y22" s="1161" t="s">
        <v>35</v>
      </c>
      <c r="Z22" s="1161" t="s">
        <v>35</v>
      </c>
      <c r="AA22" s="1161" t="s">
        <v>35</v>
      </c>
      <c r="AB22" s="1191" t="s">
        <v>35</v>
      </c>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702"/>
      <c r="BA22" s="2577" t="s">
        <v>54</v>
      </c>
      <c r="BB22" s="148" t="s">
        <v>49</v>
      </c>
      <c r="BC22" s="1210" t="s">
        <v>35</v>
      </c>
      <c r="BD22" s="1230" t="s">
        <v>35</v>
      </c>
      <c r="BE22" s="1230" t="s">
        <v>35</v>
      </c>
      <c r="BF22" s="1230" t="s">
        <v>35</v>
      </c>
      <c r="BG22" s="1251" t="s">
        <v>35</v>
      </c>
      <c r="BH22" s="1272" t="s">
        <v>35</v>
      </c>
      <c r="BI22" s="1230" t="s">
        <v>35</v>
      </c>
      <c r="BJ22" s="1230" t="s">
        <v>35</v>
      </c>
      <c r="BK22" s="1230" t="s">
        <v>35</v>
      </c>
      <c r="BL22" s="1251" t="s">
        <v>35</v>
      </c>
      <c r="BM22" s="1272" t="s">
        <v>35</v>
      </c>
      <c r="BN22" s="1230" t="s">
        <v>35</v>
      </c>
      <c r="BO22" s="1230" t="s">
        <v>35</v>
      </c>
      <c r="BP22" s="1230" t="s">
        <v>35</v>
      </c>
      <c r="BQ22" s="1251" t="s">
        <v>35</v>
      </c>
      <c r="BR22" s="1272" t="s">
        <v>35</v>
      </c>
      <c r="BS22" s="1230" t="s">
        <v>35</v>
      </c>
      <c r="BT22" s="1230" t="s">
        <v>35</v>
      </c>
      <c r="BU22" s="1230" t="s">
        <v>35</v>
      </c>
      <c r="BV22" s="1230" t="s">
        <v>35</v>
      </c>
      <c r="BW22" s="1230" t="s">
        <v>35</v>
      </c>
      <c r="BX22" s="1230" t="s">
        <v>35</v>
      </c>
      <c r="BY22" s="1292" t="s">
        <v>35</v>
      </c>
      <c r="BZ22" s="1292" t="s">
        <v>35</v>
      </c>
      <c r="CA22" s="1292" t="s">
        <v>35</v>
      </c>
      <c r="CB22" s="1292" t="s">
        <v>35</v>
      </c>
      <c r="CC22" s="2183"/>
      <c r="CD22" s="2183"/>
      <c r="CE22" s="2183"/>
      <c r="CF22" s="2183"/>
      <c r="CG22" s="2183"/>
      <c r="CH22" s="2183"/>
      <c r="CI22" s="2183"/>
      <c r="CJ22" s="2183"/>
      <c r="CK22" s="2183"/>
      <c r="CL22" s="2183"/>
      <c r="CM22" s="2183"/>
      <c r="CN22" s="2183"/>
      <c r="CO22" s="2183"/>
      <c r="CP22" s="2183"/>
      <c r="CQ22" s="2183"/>
      <c r="CR22" s="2183"/>
      <c r="CS22" s="2183"/>
      <c r="CT22" s="2183"/>
      <c r="CU22" s="2183"/>
      <c r="CV22" s="2183"/>
      <c r="CW22" s="2183"/>
      <c r="CX22" s="2183"/>
      <c r="CY22" s="2183"/>
      <c r="CZ22" s="2183"/>
    </row>
    <row r="23" s="398" customFormat="true" ht="15" customHeight="true" x14ac:dyDescent="0.2">
      <c r="A23" s="2558"/>
      <c r="B23" s="1120" t="s">
        <v>48</v>
      </c>
      <c r="C23" s="1152" t="s">
        <v>35</v>
      </c>
      <c r="D23" s="1162" t="s">
        <v>35</v>
      </c>
      <c r="E23" s="1162" t="s">
        <v>35</v>
      </c>
      <c r="F23" s="1162" t="s">
        <v>35</v>
      </c>
      <c r="G23" s="1172" t="s">
        <v>35</v>
      </c>
      <c r="H23" s="1182" t="s">
        <v>35</v>
      </c>
      <c r="I23" s="1162" t="s">
        <v>35</v>
      </c>
      <c r="J23" s="1162" t="s">
        <v>35</v>
      </c>
      <c r="K23" s="1162" t="s">
        <v>35</v>
      </c>
      <c r="L23" s="1192" t="s">
        <v>35</v>
      </c>
      <c r="M23" s="1152" t="s">
        <v>35</v>
      </c>
      <c r="N23" s="1162" t="s">
        <v>35</v>
      </c>
      <c r="O23" s="1162" t="s">
        <v>35</v>
      </c>
      <c r="P23" s="1162" t="s">
        <v>35</v>
      </c>
      <c r="Q23" s="1172" t="s">
        <v>35</v>
      </c>
      <c r="R23" s="1182" t="s">
        <v>35</v>
      </c>
      <c r="S23" s="1162" t="s">
        <v>35</v>
      </c>
      <c r="T23" s="1162" t="s">
        <v>35</v>
      </c>
      <c r="U23" s="1162" t="s">
        <v>35</v>
      </c>
      <c r="V23" s="1162" t="s">
        <v>35</v>
      </c>
      <c r="W23" s="1162" t="s">
        <v>35</v>
      </c>
      <c r="X23" s="1162" t="s">
        <v>35</v>
      </c>
      <c r="Y23" s="1162" t="s">
        <v>35</v>
      </c>
      <c r="Z23" s="1162" t="s">
        <v>35</v>
      </c>
      <c r="AA23" s="1162" t="s">
        <v>35</v>
      </c>
      <c r="AB23" s="1192" t="s">
        <v>35</v>
      </c>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702"/>
      <c r="BA23" s="2578"/>
      <c r="BB23" s="149" t="s">
        <v>48</v>
      </c>
      <c r="BC23" s="1211" t="s">
        <v>35</v>
      </c>
      <c r="BD23" s="1231" t="s">
        <v>35</v>
      </c>
      <c r="BE23" s="1231" t="s">
        <v>35</v>
      </c>
      <c r="BF23" s="1231" t="s">
        <v>35</v>
      </c>
      <c r="BG23" s="1252" t="s">
        <v>35</v>
      </c>
      <c r="BH23" s="1273" t="s">
        <v>35</v>
      </c>
      <c r="BI23" s="1231" t="s">
        <v>35</v>
      </c>
      <c r="BJ23" s="1231" t="s">
        <v>35</v>
      </c>
      <c r="BK23" s="1231" t="s">
        <v>35</v>
      </c>
      <c r="BL23" s="1252" t="s">
        <v>35</v>
      </c>
      <c r="BM23" s="1273" t="s">
        <v>35</v>
      </c>
      <c r="BN23" s="1231" t="s">
        <v>35</v>
      </c>
      <c r="BO23" s="1231" t="s">
        <v>35</v>
      </c>
      <c r="BP23" s="1231" t="s">
        <v>35</v>
      </c>
      <c r="BQ23" s="1252" t="s">
        <v>35</v>
      </c>
      <c r="BR23" s="1273" t="s">
        <v>35</v>
      </c>
      <c r="BS23" s="1231" t="s">
        <v>35</v>
      </c>
      <c r="BT23" s="1231" t="s">
        <v>35</v>
      </c>
      <c r="BU23" s="1231" t="s">
        <v>35</v>
      </c>
      <c r="BV23" s="1231" t="s">
        <v>35</v>
      </c>
      <c r="BW23" s="1231" t="s">
        <v>35</v>
      </c>
      <c r="BX23" s="1231" t="s">
        <v>35</v>
      </c>
      <c r="BY23" s="1293" t="s">
        <v>35</v>
      </c>
      <c r="BZ23" s="1293" t="s">
        <v>35</v>
      </c>
      <c r="CA23" s="1293" t="s">
        <v>35</v>
      </c>
      <c r="CB23" s="1293" t="s">
        <v>35</v>
      </c>
      <c r="CC23" s="2184"/>
      <c r="CD23" s="2184"/>
      <c r="CE23" s="2184"/>
      <c r="CF23" s="2184"/>
      <c r="CG23" s="2184"/>
      <c r="CH23" s="2184"/>
      <c r="CI23" s="2184"/>
      <c r="CJ23" s="2184"/>
      <c r="CK23" s="2184"/>
      <c r="CL23" s="2184"/>
      <c r="CM23" s="2184"/>
      <c r="CN23" s="2184"/>
      <c r="CO23" s="2184"/>
      <c r="CP23" s="2184"/>
      <c r="CQ23" s="2184"/>
      <c r="CR23" s="2184"/>
      <c r="CS23" s="2184"/>
      <c r="CT23" s="2184"/>
      <c r="CU23" s="2184"/>
      <c r="CV23" s="2184"/>
      <c r="CW23" s="2184"/>
      <c r="CX23" s="2184"/>
      <c r="CY23" s="2184"/>
      <c r="CZ23" s="2184"/>
    </row>
    <row r="24" s="131" customFormat="true" ht="15" hidden="true" customHeight="true" x14ac:dyDescent="0.2">
      <c r="A24" s="2517"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5"/>
      <c r="AB24" s="258"/>
      <c r="AC24" s="667"/>
      <c r="AD24" s="667"/>
      <c r="AE24" s="667"/>
      <c r="AF24" s="667"/>
      <c r="AG24" s="667"/>
      <c r="AH24" s="667"/>
      <c r="AI24" s="667"/>
      <c r="AJ24" s="667"/>
      <c r="AK24" s="667"/>
      <c r="AL24" s="667"/>
      <c r="AM24" s="667"/>
      <c r="AN24" s="667"/>
      <c r="AO24" s="667"/>
      <c r="AP24" s="667"/>
      <c r="AQ24" s="667"/>
      <c r="AR24" s="667"/>
      <c r="AS24" s="667"/>
      <c r="AT24" s="667"/>
      <c r="AU24" s="667"/>
      <c r="AV24" s="667"/>
      <c r="AW24" s="667"/>
      <c r="AX24" s="667"/>
      <c r="AY24" s="667"/>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518"/>
      <c r="B25" s="240" t="s">
        <v>161</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667"/>
      <c r="AD25" s="667"/>
      <c r="AE25" s="667"/>
      <c r="AF25" s="667"/>
      <c r="AG25" s="667"/>
      <c r="AH25" s="667"/>
      <c r="AI25" s="667"/>
      <c r="AJ25" s="667"/>
      <c r="AK25" s="667"/>
      <c r="AL25" s="667"/>
      <c r="AM25" s="667"/>
      <c r="AN25" s="667"/>
      <c r="AO25" s="667"/>
      <c r="AP25" s="667"/>
      <c r="AQ25" s="667"/>
      <c r="AR25" s="667"/>
      <c r="AS25" s="667"/>
      <c r="AT25" s="667"/>
      <c r="AU25" s="667"/>
      <c r="AV25" s="667"/>
      <c r="AW25" s="667"/>
      <c r="AX25" s="667"/>
      <c r="AY25" s="667"/>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519"/>
      <c r="B26" s="241" t="s">
        <v>46</v>
      </c>
      <c r="C26" s="264"/>
      <c r="D26" s="265"/>
      <c r="E26" s="265"/>
      <c r="F26" s="265"/>
      <c r="G26" s="266"/>
      <c r="H26" s="267"/>
      <c r="I26" s="265"/>
      <c r="J26" s="265"/>
      <c r="K26" s="265"/>
      <c r="L26" s="268"/>
      <c r="M26" s="264"/>
      <c r="N26" s="265"/>
      <c r="O26" s="265"/>
      <c r="P26" s="265"/>
      <c r="Q26" s="266"/>
      <c r="R26" s="2096"/>
      <c r="S26" s="2097"/>
      <c r="T26" s="2097"/>
      <c r="U26" s="2097"/>
      <c r="V26" s="2097"/>
      <c r="W26" s="2097"/>
      <c r="X26" s="2097"/>
      <c r="Y26" s="2097"/>
      <c r="Z26" s="2097"/>
      <c r="AA26" s="2097"/>
      <c r="AB26" s="2098"/>
      <c r="AC26" s="667"/>
      <c r="AD26" s="667"/>
      <c r="AE26" s="667"/>
      <c r="AF26" s="667"/>
      <c r="AG26" s="667"/>
      <c r="AH26" s="667"/>
      <c r="AI26" s="667"/>
      <c r="AJ26" s="667"/>
      <c r="AK26" s="667"/>
      <c r="AL26" s="667"/>
      <c r="AM26" s="667"/>
      <c r="AN26" s="667"/>
      <c r="AO26" s="667"/>
      <c r="AP26" s="667"/>
      <c r="AQ26" s="667"/>
      <c r="AR26" s="667"/>
      <c r="AS26" s="667"/>
      <c r="AT26" s="667"/>
      <c r="AU26" s="667"/>
      <c r="AV26" s="667"/>
      <c r="AW26" s="667"/>
      <c r="AX26" s="667"/>
      <c r="AY26" s="667"/>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399" customFormat="true" ht="15" customHeight="true" x14ac:dyDescent="0.2">
      <c r="A27" s="130"/>
      <c r="B27" s="183"/>
      <c r="C27" s="2546" t="s">
        <v>114</v>
      </c>
      <c r="D27" s="2547"/>
      <c r="E27" s="2547"/>
      <c r="F27" s="2547"/>
      <c r="G27" s="2548"/>
      <c r="H27" s="2549" t="s">
        <v>38</v>
      </c>
      <c r="I27" s="2550"/>
      <c r="J27" s="2550"/>
      <c r="K27" s="2550"/>
      <c r="L27" s="2551"/>
      <c r="M27" s="2552" t="s">
        <v>37</v>
      </c>
      <c r="N27" s="2550"/>
      <c r="O27" s="2550"/>
      <c r="P27" s="2550"/>
      <c r="Q27" s="2551"/>
      <c r="R27" s="2090" t="s">
        <v>137</v>
      </c>
      <c r="S27" s="2126"/>
      <c r="T27" s="2126"/>
      <c r="U27" s="2126"/>
      <c r="V27" s="2126"/>
      <c r="W27" s="2126"/>
      <c r="X27" s="2126"/>
      <c r="Y27" s="2126"/>
      <c r="Z27" s="2126"/>
      <c r="AA27" s="2126"/>
      <c r="AB27" s="2127"/>
      <c r="AC27" s="667"/>
      <c r="AD27" s="667"/>
      <c r="AE27" s="667"/>
      <c r="AF27" s="667"/>
      <c r="AG27" s="667"/>
      <c r="AH27" s="667"/>
      <c r="AI27" s="667"/>
      <c r="AJ27" s="667"/>
      <c r="AK27" s="667"/>
      <c r="AL27" s="667"/>
      <c r="AM27" s="667"/>
      <c r="AN27" s="667"/>
      <c r="AO27" s="667"/>
      <c r="AP27" s="667"/>
      <c r="AQ27" s="667"/>
      <c r="AR27" s="667"/>
      <c r="AS27" s="667"/>
      <c r="AT27" s="667"/>
      <c r="AU27" s="667"/>
      <c r="AV27" s="667"/>
      <c r="AW27" s="667"/>
      <c r="AX27" s="667"/>
      <c r="AY27" s="667"/>
      <c r="AZ27" s="216"/>
      <c r="BA27" s="217" t="s">
        <v>128</v>
      </c>
      <c r="BB27" s="115" t="s">
        <v>95</v>
      </c>
      <c r="BC27" s="2579" t="s">
        <v>114</v>
      </c>
      <c r="BD27" s="2580"/>
      <c r="BE27" s="2580"/>
      <c r="BF27" s="2580"/>
      <c r="BG27" s="2581"/>
      <c r="BH27" s="2582" t="s">
        <v>38</v>
      </c>
      <c r="BI27" s="2580"/>
      <c r="BJ27" s="2580"/>
      <c r="BK27" s="2580"/>
      <c r="BL27" s="2581"/>
      <c r="BM27" s="2582" t="s">
        <v>37</v>
      </c>
      <c r="BN27" s="2580"/>
      <c r="BO27" s="2580"/>
      <c r="BP27" s="2580"/>
      <c r="BQ27" s="2583"/>
      <c r="BR27" s="2106" t="s">
        <v>137</v>
      </c>
      <c r="BS27" s="2107"/>
      <c r="BT27" s="2107"/>
      <c r="BU27" s="2107"/>
      <c r="BV27" s="2107"/>
      <c r="BW27" s="2107"/>
      <c r="BX27" s="2107"/>
      <c r="BY27" s="2108"/>
      <c r="BZ27" s="313"/>
      <c r="CA27" s="313"/>
      <c r="CB27" s="313"/>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399" customFormat="true" ht="12.75" x14ac:dyDescent="0.2">
      <c r="A28" s="184" t="s">
        <v>69</v>
      </c>
      <c r="B28" s="243"/>
      <c r="C28" s="272" t="s">
        <v>0</v>
      </c>
      <c r="D28" s="273" t="s">
        <v>1</v>
      </c>
      <c r="E28" s="273" t="s">
        <v>2</v>
      </c>
      <c r="F28" s="273" t="s">
        <v>3</v>
      </c>
      <c r="G28" s="274" t="s">
        <v>4</v>
      </c>
      <c r="H28" s="834" t="s">
        <v>0</v>
      </c>
      <c r="I28" s="759" t="s">
        <v>1</v>
      </c>
      <c r="J28" s="759" t="s">
        <v>2</v>
      </c>
      <c r="K28" s="759" t="s">
        <v>3</v>
      </c>
      <c r="L28" s="760" t="s">
        <v>4</v>
      </c>
      <c r="M28" s="818" t="s">
        <v>0</v>
      </c>
      <c r="N28" s="759" t="s">
        <v>1</v>
      </c>
      <c r="O28" s="759" t="s">
        <v>2</v>
      </c>
      <c r="P28" s="759" t="s">
        <v>3</v>
      </c>
      <c r="Q28" s="853" t="s">
        <v>4</v>
      </c>
      <c r="R28" s="834" t="s">
        <v>150</v>
      </c>
      <c r="S28" s="759" t="s">
        <v>151</v>
      </c>
      <c r="T28" s="759" t="s">
        <v>152</v>
      </c>
      <c r="U28" s="759" t="s">
        <v>153</v>
      </c>
      <c r="V28" s="759" t="s">
        <v>154</v>
      </c>
      <c r="W28" s="759" t="s">
        <v>155</v>
      </c>
      <c r="X28" s="759" t="s">
        <v>156</v>
      </c>
      <c r="Y28" s="759" t="s">
        <v>157</v>
      </c>
      <c r="Z28" s="759" t="s">
        <v>158</v>
      </c>
      <c r="AA28" s="759" t="s">
        <v>159</v>
      </c>
      <c r="AB28" s="761" t="s">
        <v>160</v>
      </c>
      <c r="AC28" s="667"/>
      <c r="AD28" s="667"/>
      <c r="AE28" s="667"/>
      <c r="AF28" s="667"/>
      <c r="AG28" s="667"/>
      <c r="AH28" s="667"/>
      <c r="AI28" s="667"/>
      <c r="AJ28" s="667"/>
      <c r="AK28" s="667"/>
      <c r="AL28" s="667"/>
      <c r="AM28" s="667"/>
      <c r="AN28" s="667"/>
      <c r="AO28" s="667"/>
      <c r="AP28" s="667"/>
      <c r="AQ28" s="667"/>
      <c r="AR28" s="667"/>
      <c r="AS28" s="667"/>
      <c r="AT28" s="667"/>
      <c r="AU28" s="667"/>
      <c r="AV28" s="667"/>
      <c r="AW28" s="667"/>
      <c r="AX28" s="667"/>
      <c r="AY28" s="667"/>
      <c r="AZ28" s="216"/>
      <c r="BA28" s="194" t="s">
        <v>119</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150</v>
      </c>
      <c r="BS28" s="168" t="s">
        <v>151</v>
      </c>
      <c r="BT28" s="168" t="s">
        <v>152</v>
      </c>
      <c r="BU28" s="168" t="s">
        <v>153</v>
      </c>
      <c r="BV28" s="168" t="s">
        <v>154</v>
      </c>
      <c r="BW28" s="168" t="s">
        <v>155</v>
      </c>
      <c r="BX28" s="168" t="s">
        <v>156</v>
      </c>
      <c r="BY28" s="169" t="s">
        <v>157</v>
      </c>
      <c r="BZ28" s="169" t="s">
        <v>158</v>
      </c>
      <c r="CA28" s="169" t="s">
        <v>159</v>
      </c>
      <c r="CB28" s="169" t="s">
        <v>160</v>
      </c>
      <c r="CC28" s="2185"/>
      <c r="CD28" s="2185"/>
      <c r="CE28" s="2185"/>
      <c r="CF28" s="2185"/>
      <c r="CG28" s="2185"/>
      <c r="CH28" s="2185"/>
      <c r="CI28" s="2185"/>
      <c r="CJ28" s="2185"/>
      <c r="CK28" s="2185"/>
      <c r="CL28" s="2185"/>
      <c r="CM28" s="2185"/>
      <c r="CN28" s="2185"/>
      <c r="CO28" s="2185"/>
      <c r="CP28" s="2185"/>
      <c r="CQ28" s="2185"/>
      <c r="CR28" s="2185"/>
      <c r="CS28" s="2185"/>
      <c r="CT28" s="2185"/>
      <c r="CU28" s="2185"/>
      <c r="CV28" s="2185"/>
      <c r="CW28" s="2185"/>
      <c r="CX28" s="2185"/>
      <c r="CY28" s="2185"/>
      <c r="CZ28" s="2185"/>
    </row>
    <row r="29" s="399" customFormat="true" ht="15" customHeight="true" x14ac:dyDescent="0.2">
      <c r="A29" s="2539" t="s">
        <v>57</v>
      </c>
      <c r="B29" s="1121" t="s">
        <v>49</v>
      </c>
      <c r="C29" s="929">
        <v>78.426278572800811</v>
      </c>
      <c r="D29" s="930">
        <v>88.787386990203004</v>
      </c>
      <c r="E29" s="930">
        <v>93.20306593720187</v>
      </c>
      <c r="F29" s="930">
        <v>98.202640113166311</v>
      </c>
      <c r="G29" s="931">
        <v>99.290404627109638</v>
      </c>
      <c r="H29" s="932">
        <v>99.283684151677349</v>
      </c>
      <c r="I29" s="930">
        <v>99.04745351815383</v>
      </c>
      <c r="J29" s="930">
        <v>98.319207380932966</v>
      </c>
      <c r="K29" s="930">
        <v>98.000067296569441</v>
      </c>
      <c r="L29" s="933">
        <v>95.954258927908512</v>
      </c>
      <c r="M29" s="934">
        <v>73.69944396395519</v>
      </c>
      <c r="N29" s="930">
        <v>76.783449256828604</v>
      </c>
      <c r="O29" s="930">
        <v>82.607553142417885</v>
      </c>
      <c r="P29" s="930">
        <v>88.315452528605931</v>
      </c>
      <c r="Q29" s="931">
        <v>90.987220960616284</v>
      </c>
      <c r="R29" s="932">
        <v>72.349369453526506</v>
      </c>
      <c r="S29" s="930">
        <v>98.73320537428026</v>
      </c>
      <c r="T29" s="930">
        <v>77.322677322677308</v>
      </c>
      <c r="U29" s="930">
        <v>87.455830388692561</v>
      </c>
      <c r="V29" s="930">
        <v>95.611866501854152</v>
      </c>
      <c r="W29" s="930">
        <v>83.555018137847583</v>
      </c>
      <c r="X29" s="930">
        <v>89.479112944816876</v>
      </c>
      <c r="Y29" s="930">
        <v>96.969696969696983</v>
      </c>
      <c r="Z29" s="930">
        <v>79.551692589204038</v>
      </c>
      <c r="AA29" s="930">
        <v>98.837209302325576</v>
      </c>
      <c r="AB29" s="2136">
        <v>99.367088607594994</v>
      </c>
      <c r="AC29" s="667"/>
      <c r="AD29" s="667"/>
      <c r="AE29" s="667"/>
      <c r="AF29" s="667"/>
      <c r="AG29" s="667"/>
      <c r="AH29" s="667"/>
      <c r="AI29" s="667"/>
      <c r="AJ29" s="667"/>
      <c r="AK29" s="667"/>
      <c r="AL29" s="667"/>
      <c r="AM29" s="667"/>
      <c r="AN29" s="667"/>
      <c r="AO29" s="667"/>
      <c r="AP29" s="667"/>
      <c r="AQ29" s="667"/>
      <c r="AR29" s="667"/>
      <c r="AS29" s="667"/>
      <c r="AT29" s="667"/>
      <c r="AU29" s="667"/>
      <c r="AV29" s="667"/>
      <c r="AW29" s="667"/>
      <c r="AX29" s="667"/>
      <c r="AY29" s="667"/>
      <c r="AZ29" s="216"/>
      <c r="BA29" s="2544" t="s">
        <v>57</v>
      </c>
      <c r="BB29" s="150" t="s">
        <v>49</v>
      </c>
      <c r="BC29" s="1212" t="s">
        <v>35</v>
      </c>
      <c r="BD29" s="1232" t="s">
        <v>35</v>
      </c>
      <c r="BE29" s="1232" t="s">
        <v>35</v>
      </c>
      <c r="BF29" s="1232" t="s">
        <v>35</v>
      </c>
      <c r="BG29" s="1253" t="s">
        <v>35</v>
      </c>
      <c r="BH29" s="1274" t="s">
        <v>35</v>
      </c>
      <c r="BI29" s="1232" t="s">
        <v>35</v>
      </c>
      <c r="BJ29" s="1232" t="s">
        <v>35</v>
      </c>
      <c r="BK29" s="1232" t="s">
        <v>35</v>
      </c>
      <c r="BL29" s="1253" t="s">
        <v>35</v>
      </c>
      <c r="BM29" s="1274" t="s">
        <v>35</v>
      </c>
      <c r="BN29" s="1232" t="s">
        <v>35</v>
      </c>
      <c r="BO29" s="1232" t="s">
        <v>35</v>
      </c>
      <c r="BP29" s="1232" t="s">
        <v>35</v>
      </c>
      <c r="BQ29" s="1253" t="s">
        <v>35</v>
      </c>
      <c r="BR29" s="1274" t="s">
        <v>35</v>
      </c>
      <c r="BS29" s="1232" t="s">
        <v>35</v>
      </c>
      <c r="BT29" s="1232" t="s">
        <v>35</v>
      </c>
      <c r="BU29" s="1232" t="s">
        <v>35</v>
      </c>
      <c r="BV29" s="1232" t="s">
        <v>35</v>
      </c>
      <c r="BW29" s="1232" t="s">
        <v>35</v>
      </c>
      <c r="BX29" s="1232" t="s">
        <v>35</v>
      </c>
      <c r="BY29" s="1294" t="s">
        <v>35</v>
      </c>
      <c r="BZ29" s="1294" t="s">
        <v>35</v>
      </c>
      <c r="CA29" s="1294" t="s">
        <v>35</v>
      </c>
      <c r="CB29" s="1294" t="s">
        <v>35</v>
      </c>
      <c r="CC29" s="2186"/>
      <c r="CD29" s="2186"/>
      <c r="CE29" s="2186"/>
      <c r="CF29" s="2186"/>
      <c r="CG29" s="2186"/>
      <c r="CH29" s="2186"/>
      <c r="CI29" s="2186"/>
      <c r="CJ29" s="2186"/>
      <c r="CK29" s="2186"/>
      <c r="CL29" s="2186"/>
      <c r="CM29" s="2186"/>
      <c r="CN29" s="2186"/>
      <c r="CO29" s="2186"/>
      <c r="CP29" s="2186"/>
      <c r="CQ29" s="2186"/>
      <c r="CR29" s="2186"/>
      <c r="CS29" s="2186"/>
      <c r="CT29" s="2186"/>
      <c r="CU29" s="2186"/>
      <c r="CV29" s="2186"/>
      <c r="CW29" s="2186"/>
      <c r="CX29" s="2186"/>
      <c r="CY29" s="2186"/>
      <c r="CZ29" s="2186"/>
    </row>
    <row r="30" s="399" customFormat="true" ht="15" customHeight="true" x14ac:dyDescent="0.2">
      <c r="A30" s="2540"/>
      <c r="B30" s="1122" t="s">
        <v>48</v>
      </c>
      <c r="C30" s="935">
        <v>21.573721427198244</v>
      </c>
      <c r="D30" s="936">
        <v>11.212613009796653</v>
      </c>
      <c r="E30" s="936">
        <v>6.796934062798095</v>
      </c>
      <c r="F30" s="936">
        <v>1.7973598868336202</v>
      </c>
      <c r="G30" s="937">
        <v>0.7095953728903871</v>
      </c>
      <c r="H30" s="938">
        <v>0.71631584832266781</v>
      </c>
      <c r="I30" s="936">
        <v>0.95254648184614488</v>
      </c>
      <c r="J30" s="936">
        <v>1.680792619067023</v>
      </c>
      <c r="K30" s="936">
        <v>1.9999327034305343</v>
      </c>
      <c r="L30" s="939">
        <v>4.0457410720913805</v>
      </c>
      <c r="M30" s="940">
        <v>26.300556036044743</v>
      </c>
      <c r="N30" s="936">
        <v>23.216550743171293</v>
      </c>
      <c r="O30" s="936">
        <v>17.392446857582065</v>
      </c>
      <c r="P30" s="936">
        <v>11.684547471393914</v>
      </c>
      <c r="Q30" s="937">
        <v>9.012779039383938</v>
      </c>
      <c r="R30" s="938">
        <v>27.650630546473643</v>
      </c>
      <c r="S30" s="936">
        <v>1.2667946257197689</v>
      </c>
      <c r="T30" s="936">
        <v>22.677322677322682</v>
      </c>
      <c r="U30" s="936">
        <v>12.544169611307412</v>
      </c>
      <c r="V30" s="936">
        <v>4.3881334981458551</v>
      </c>
      <c r="W30" s="936">
        <v>16.444981862152307</v>
      </c>
      <c r="X30" s="936">
        <v>10.520887055183021</v>
      </c>
      <c r="Y30" s="936">
        <v>3.0303030303030396</v>
      </c>
      <c r="Z30" s="936">
        <v>20.448307410795952</v>
      </c>
      <c r="AA30" s="936">
        <v>1.1627906976744222</v>
      </c>
      <c r="AB30" s="2137">
        <v>0.63291139240506766</v>
      </c>
      <c r="AC30" s="667"/>
      <c r="AD30" s="667"/>
      <c r="AE30" s="667"/>
      <c r="AF30" s="667"/>
      <c r="AG30" s="667"/>
      <c r="AH30" s="667"/>
      <c r="AI30" s="667"/>
      <c r="AJ30" s="667"/>
      <c r="AK30" s="667"/>
      <c r="AL30" s="667"/>
      <c r="AM30" s="667"/>
      <c r="AN30" s="667"/>
      <c r="AO30" s="667"/>
      <c r="AP30" s="667"/>
      <c r="AQ30" s="667"/>
      <c r="AR30" s="667"/>
      <c r="AS30" s="667"/>
      <c r="AT30" s="667"/>
      <c r="AU30" s="667"/>
      <c r="AV30" s="667"/>
      <c r="AW30" s="667"/>
      <c r="AX30" s="667"/>
      <c r="AY30" s="667"/>
      <c r="AZ30" s="216"/>
      <c r="BA30" s="2545"/>
      <c r="BB30" s="151" t="s">
        <v>48</v>
      </c>
      <c r="BC30" s="1213" t="s">
        <v>35</v>
      </c>
      <c r="BD30" s="1233" t="s">
        <v>35</v>
      </c>
      <c r="BE30" s="1233" t="s">
        <v>35</v>
      </c>
      <c r="BF30" s="1233" t="s">
        <v>35</v>
      </c>
      <c r="BG30" s="1254" t="s">
        <v>35</v>
      </c>
      <c r="BH30" s="1275" t="s">
        <v>35</v>
      </c>
      <c r="BI30" s="1233" t="s">
        <v>35</v>
      </c>
      <c r="BJ30" s="1233" t="s">
        <v>35</v>
      </c>
      <c r="BK30" s="1233" t="s">
        <v>35</v>
      </c>
      <c r="BL30" s="1254" t="s">
        <v>35</v>
      </c>
      <c r="BM30" s="1275" t="s">
        <v>35</v>
      </c>
      <c r="BN30" s="1233" t="s">
        <v>35</v>
      </c>
      <c r="BO30" s="1233" t="s">
        <v>35</v>
      </c>
      <c r="BP30" s="1233" t="s">
        <v>35</v>
      </c>
      <c r="BQ30" s="1254" t="s">
        <v>35</v>
      </c>
      <c r="BR30" s="1275" t="s">
        <v>35</v>
      </c>
      <c r="BS30" s="1233" t="s">
        <v>35</v>
      </c>
      <c r="BT30" s="1233" t="s">
        <v>35</v>
      </c>
      <c r="BU30" s="1233" t="s">
        <v>35</v>
      </c>
      <c r="BV30" s="1233" t="s">
        <v>35</v>
      </c>
      <c r="BW30" s="1233" t="s">
        <v>35</v>
      </c>
      <c r="BX30" s="1233" t="s">
        <v>35</v>
      </c>
      <c r="BY30" s="1295" t="s">
        <v>35</v>
      </c>
      <c r="BZ30" s="1295" t="s">
        <v>35</v>
      </c>
      <c r="CA30" s="1295" t="s">
        <v>35</v>
      </c>
      <c r="CB30" s="1295" t="s">
        <v>35</v>
      </c>
      <c r="CC30" s="2187"/>
      <c r="CD30" s="2187"/>
      <c r="CE30" s="2187"/>
      <c r="CF30" s="2187"/>
      <c r="CG30" s="2187"/>
      <c r="CH30" s="2187"/>
      <c r="CI30" s="2187"/>
      <c r="CJ30" s="2187"/>
      <c r="CK30" s="2187"/>
      <c r="CL30" s="2187"/>
      <c r="CM30" s="2187"/>
      <c r="CN30" s="2187"/>
      <c r="CO30" s="2187"/>
      <c r="CP30" s="2187"/>
      <c r="CQ30" s="2187"/>
      <c r="CR30" s="2187"/>
      <c r="CS30" s="2187"/>
      <c r="CT30" s="2187"/>
      <c r="CU30" s="2187"/>
      <c r="CV30" s="2187"/>
      <c r="CW30" s="2187"/>
      <c r="CX30" s="2187"/>
      <c r="CY30" s="2187"/>
      <c r="CZ30" s="2187"/>
    </row>
    <row r="31" s="130" customFormat="true" ht="15" customHeight="true" x14ac:dyDescent="0.2">
      <c r="A31" s="2531" t="s">
        <v>103</v>
      </c>
      <c r="B31" s="249" t="s">
        <v>49</v>
      </c>
      <c r="C31" s="943">
        <v>66.666998409682606</v>
      </c>
      <c r="D31" s="944">
        <v>80.796632120609317</v>
      </c>
      <c r="E31" s="944">
        <v>88.07142935783834</v>
      </c>
      <c r="F31" s="944">
        <v>97.120862767726535</v>
      </c>
      <c r="G31" s="945">
        <v>98.863021481918196</v>
      </c>
      <c r="H31" s="946">
        <v>99.283684151677349</v>
      </c>
      <c r="I31" s="944">
        <v>97.862567564347842</v>
      </c>
      <c r="J31" s="944">
        <v>97.025361118960859</v>
      </c>
      <c r="K31" s="944">
        <v>96.547578672126932</v>
      </c>
      <c r="L31" s="947">
        <v>91.78787576850354</v>
      </c>
      <c r="M31" s="948">
        <v>59.786705083301428</v>
      </c>
      <c r="N31" s="944">
        <v>64.64449617488502</v>
      </c>
      <c r="O31" s="944">
        <v>72.984542157802778</v>
      </c>
      <c r="P31" s="944">
        <v>79.016723009421966</v>
      </c>
      <c r="Q31" s="945">
        <v>84.195873844411395</v>
      </c>
      <c r="R31" s="946">
        <v>58.757589911256481</v>
      </c>
      <c r="S31" s="944">
        <v>85.758157389635372</v>
      </c>
      <c r="T31" s="944">
        <v>76.02397602397599</v>
      </c>
      <c r="U31" s="944">
        <v>72.217314487632464</v>
      </c>
      <c r="V31" s="944">
        <v>91.223733003708276</v>
      </c>
      <c r="W31" s="944">
        <v>79.38331318016921</v>
      </c>
      <c r="X31" s="944">
        <v>86.384734399174775</v>
      </c>
      <c r="Y31" s="944">
        <v>96.868686868686893</v>
      </c>
      <c r="Z31" s="944">
        <v>64.913083257090548</v>
      </c>
      <c r="AA31" s="944">
        <v>94.489383215369088</v>
      </c>
      <c r="AB31" s="2138">
        <v>99.083944037308527</v>
      </c>
      <c r="AC31" s="667"/>
      <c r="AD31" s="667"/>
      <c r="AE31" s="667"/>
      <c r="AF31" s="667"/>
      <c r="AG31" s="667"/>
      <c r="AH31" s="667"/>
      <c r="AI31" s="667"/>
      <c r="AJ31" s="667"/>
      <c r="AK31" s="667"/>
      <c r="AL31" s="667"/>
      <c r="AM31" s="667"/>
      <c r="AN31" s="667"/>
      <c r="AO31" s="667"/>
      <c r="AP31" s="667"/>
      <c r="AQ31" s="667"/>
      <c r="AR31" s="667"/>
      <c r="AS31" s="667"/>
      <c r="AT31" s="667"/>
      <c r="AU31" s="667"/>
      <c r="AV31" s="667"/>
      <c r="AW31" s="667"/>
      <c r="AX31" s="667"/>
      <c r="AY31" s="667"/>
      <c r="AZ31" s="216"/>
      <c r="BA31" s="2545" t="s">
        <v>103</v>
      </c>
      <c r="BB31" s="151" t="s">
        <v>49</v>
      </c>
      <c r="BC31" s="1213" t="s">
        <v>35</v>
      </c>
      <c r="BD31" s="1233" t="s">
        <v>35</v>
      </c>
      <c r="BE31" s="1233" t="s">
        <v>35</v>
      </c>
      <c r="BF31" s="1233" t="s">
        <v>35</v>
      </c>
      <c r="BG31" s="1254" t="s">
        <v>35</v>
      </c>
      <c r="BH31" s="1275" t="s">
        <v>35</v>
      </c>
      <c r="BI31" s="1233" t="s">
        <v>35</v>
      </c>
      <c r="BJ31" s="1233" t="s">
        <v>35</v>
      </c>
      <c r="BK31" s="1233" t="s">
        <v>35</v>
      </c>
      <c r="BL31" s="1254" t="s">
        <v>35</v>
      </c>
      <c r="BM31" s="1275" t="s">
        <v>35</v>
      </c>
      <c r="BN31" s="1233" t="s">
        <v>35</v>
      </c>
      <c r="BO31" s="1233" t="s">
        <v>35</v>
      </c>
      <c r="BP31" s="1233" t="s">
        <v>35</v>
      </c>
      <c r="BQ31" s="1254" t="s">
        <v>35</v>
      </c>
      <c r="BR31" s="1275" t="s">
        <v>35</v>
      </c>
      <c r="BS31" s="1233" t="s">
        <v>35</v>
      </c>
      <c r="BT31" s="1233" t="s">
        <v>35</v>
      </c>
      <c r="BU31" s="1233" t="s">
        <v>35</v>
      </c>
      <c r="BV31" s="1233" t="s">
        <v>35</v>
      </c>
      <c r="BW31" s="1233" t="s">
        <v>35</v>
      </c>
      <c r="BX31" s="1233" t="s">
        <v>35</v>
      </c>
      <c r="BY31" s="1295" t="s">
        <v>35</v>
      </c>
      <c r="BZ31" s="1295" t="s">
        <v>35</v>
      </c>
      <c r="CA31" s="1295" t="s">
        <v>35</v>
      </c>
      <c r="CB31" s="1295" t="s">
        <v>35</v>
      </c>
      <c r="CC31" s="2187"/>
      <c r="CD31" s="2187"/>
      <c r="CE31" s="2187"/>
      <c r="CF31" s="2187"/>
      <c r="CG31" s="2187"/>
      <c r="CH31" s="2187"/>
      <c r="CI31" s="2187"/>
      <c r="CJ31" s="2187"/>
      <c r="CK31" s="2187"/>
      <c r="CL31" s="2187"/>
      <c r="CM31" s="2187"/>
      <c r="CN31" s="2187"/>
      <c r="CO31" s="2187"/>
      <c r="CP31" s="2187"/>
      <c r="CQ31" s="2187"/>
      <c r="CR31" s="2187"/>
      <c r="CS31" s="2187"/>
      <c r="CT31" s="2187"/>
      <c r="CU31" s="2187"/>
      <c r="CV31" s="2187"/>
      <c r="CW31" s="2187"/>
      <c r="CX31" s="2187"/>
      <c r="CY31" s="2187"/>
      <c r="CZ31" s="2187"/>
    </row>
    <row r="32" s="130" customFormat="true" ht="15" customHeight="true" x14ac:dyDescent="0.2">
      <c r="A32" s="2531"/>
      <c r="B32" s="249" t="s">
        <v>48</v>
      </c>
      <c r="C32" s="935">
        <v>33.3330015903164</v>
      </c>
      <c r="D32" s="936">
        <v>19.203367879390239</v>
      </c>
      <c r="E32" s="936">
        <v>11.928570642161647</v>
      </c>
      <c r="F32" s="936">
        <v>2.8791372322733682</v>
      </c>
      <c r="G32" s="937">
        <v>1.1369785180818421</v>
      </c>
      <c r="H32" s="938">
        <v>0.71631584832266781</v>
      </c>
      <c r="I32" s="936">
        <v>2.1374324356521197</v>
      </c>
      <c r="J32" s="936">
        <v>2.9746388810391386</v>
      </c>
      <c r="K32" s="936">
        <v>3.4524213278730524</v>
      </c>
      <c r="L32" s="939">
        <v>8.2121242314962863</v>
      </c>
      <c r="M32" s="940">
        <v>40.213294916698494</v>
      </c>
      <c r="N32" s="936">
        <v>35.355503825114852</v>
      </c>
      <c r="O32" s="936">
        <v>27.015457842197183</v>
      </c>
      <c r="P32" s="936">
        <v>20.983276990577828</v>
      </c>
      <c r="Q32" s="937">
        <v>15.804126155588813</v>
      </c>
      <c r="R32" s="938">
        <v>41.242410088743632</v>
      </c>
      <c r="S32" s="936">
        <v>14.241842610364671</v>
      </c>
      <c r="T32" s="936">
        <v>23.976023976023978</v>
      </c>
      <c r="U32" s="936">
        <v>27.782685512367465</v>
      </c>
      <c r="V32" s="936">
        <v>8.7762669962917101</v>
      </c>
      <c r="W32" s="936">
        <v>20.616686819830644</v>
      </c>
      <c r="X32" s="936">
        <v>13.615265600825085</v>
      </c>
      <c r="Y32" s="936">
        <v>3.1313131313131413</v>
      </c>
      <c r="Z32" s="936">
        <v>35.086916742909374</v>
      </c>
      <c r="AA32" s="936">
        <v>5.5106167846309582</v>
      </c>
      <c r="AB32" s="2137">
        <v>0.91605596269154521</v>
      </c>
      <c r="AC32" s="667"/>
      <c r="AD32" s="667"/>
      <c r="AE32" s="667"/>
      <c r="AF32" s="667"/>
      <c r="AG32" s="667"/>
      <c r="AH32" s="667"/>
      <c r="AI32" s="667"/>
      <c r="AJ32" s="667"/>
      <c r="AK32" s="667"/>
      <c r="AL32" s="667"/>
      <c r="AM32" s="667"/>
      <c r="AN32" s="667"/>
      <c r="AO32" s="667"/>
      <c r="AP32" s="667"/>
      <c r="AQ32" s="667"/>
      <c r="AR32" s="667"/>
      <c r="AS32" s="667"/>
      <c r="AT32" s="667"/>
      <c r="AU32" s="667"/>
      <c r="AV32" s="667"/>
      <c r="AW32" s="667"/>
      <c r="AX32" s="667"/>
      <c r="AY32" s="667"/>
      <c r="AZ32" s="216"/>
      <c r="BA32" s="2545"/>
      <c r="BB32" s="151" t="s">
        <v>48</v>
      </c>
      <c r="BC32" s="1213" t="s">
        <v>35</v>
      </c>
      <c r="BD32" s="1233" t="s">
        <v>35</v>
      </c>
      <c r="BE32" s="1233" t="s">
        <v>35</v>
      </c>
      <c r="BF32" s="1233" t="s">
        <v>35</v>
      </c>
      <c r="BG32" s="1254" t="s">
        <v>35</v>
      </c>
      <c r="BH32" s="1275" t="s">
        <v>35</v>
      </c>
      <c r="BI32" s="1233" t="s">
        <v>35</v>
      </c>
      <c r="BJ32" s="1233" t="s">
        <v>35</v>
      </c>
      <c r="BK32" s="1233" t="s">
        <v>35</v>
      </c>
      <c r="BL32" s="1254" t="s">
        <v>35</v>
      </c>
      <c r="BM32" s="1275" t="s">
        <v>35</v>
      </c>
      <c r="BN32" s="1233" t="s">
        <v>35</v>
      </c>
      <c r="BO32" s="1233" t="s">
        <v>35</v>
      </c>
      <c r="BP32" s="1233" t="s">
        <v>35</v>
      </c>
      <c r="BQ32" s="1254" t="s">
        <v>35</v>
      </c>
      <c r="BR32" s="1275" t="s">
        <v>35</v>
      </c>
      <c r="BS32" s="1233" t="s">
        <v>35</v>
      </c>
      <c r="BT32" s="1233" t="s">
        <v>35</v>
      </c>
      <c r="BU32" s="1233" t="s">
        <v>35</v>
      </c>
      <c r="BV32" s="1233" t="s">
        <v>35</v>
      </c>
      <c r="BW32" s="1233" t="s">
        <v>35</v>
      </c>
      <c r="BX32" s="1233" t="s">
        <v>35</v>
      </c>
      <c r="BY32" s="1295" t="s">
        <v>35</v>
      </c>
      <c r="BZ32" s="1295" t="s">
        <v>35</v>
      </c>
      <c r="CA32" s="1295" t="s">
        <v>35</v>
      </c>
      <c r="CB32" s="1295" t="s">
        <v>35</v>
      </c>
      <c r="CC32" s="2187"/>
      <c r="CD32" s="2187"/>
      <c r="CE32" s="2187"/>
      <c r="CF32" s="2187"/>
      <c r="CG32" s="2187"/>
      <c r="CH32" s="2187"/>
      <c r="CI32" s="2187"/>
      <c r="CJ32" s="2187"/>
      <c r="CK32" s="2187"/>
      <c r="CL32" s="2187"/>
      <c r="CM32" s="2187"/>
      <c r="CN32" s="2187"/>
      <c r="CO32" s="2187"/>
      <c r="CP32" s="2187"/>
      <c r="CQ32" s="2187"/>
      <c r="CR32" s="2187"/>
      <c r="CS32" s="2187"/>
      <c r="CT32" s="2187"/>
      <c r="CU32" s="2187"/>
      <c r="CV32" s="2187"/>
      <c r="CW32" s="2187"/>
      <c r="CX32" s="2187"/>
      <c r="CY32" s="2187"/>
      <c r="CZ32" s="2187"/>
    </row>
    <row r="33" s="130" customFormat="true" ht="15" customHeight="true" x14ac:dyDescent="0.2">
      <c r="A33" s="2531" t="s">
        <v>104</v>
      </c>
      <c r="B33" s="249" t="s">
        <v>49</v>
      </c>
      <c r="C33" s="1153" t="s">
        <v>35</v>
      </c>
      <c r="D33" s="1163" t="s">
        <v>35</v>
      </c>
      <c r="E33" s="1163" t="s">
        <v>35</v>
      </c>
      <c r="F33" s="1163" t="s">
        <v>35</v>
      </c>
      <c r="G33" s="1173" t="s">
        <v>35</v>
      </c>
      <c r="H33" s="1183" t="s">
        <v>35</v>
      </c>
      <c r="I33" s="1163" t="s">
        <v>35</v>
      </c>
      <c r="J33" s="1163" t="s">
        <v>35</v>
      </c>
      <c r="K33" s="1163" t="s">
        <v>35</v>
      </c>
      <c r="L33" s="1193" t="s">
        <v>35</v>
      </c>
      <c r="M33" s="1201" t="s">
        <v>35</v>
      </c>
      <c r="N33" s="1163" t="s">
        <v>35</v>
      </c>
      <c r="O33" s="1163" t="s">
        <v>35</v>
      </c>
      <c r="P33" s="1163" t="s">
        <v>35</v>
      </c>
      <c r="Q33" s="1173" t="s">
        <v>35</v>
      </c>
      <c r="R33" s="1183" t="s">
        <v>35</v>
      </c>
      <c r="S33" s="1163" t="s">
        <v>35</v>
      </c>
      <c r="T33" s="1163" t="s">
        <v>35</v>
      </c>
      <c r="U33" s="1163" t="s">
        <v>35</v>
      </c>
      <c r="V33" s="1163" t="s">
        <v>35</v>
      </c>
      <c r="W33" s="1163" t="s">
        <v>35</v>
      </c>
      <c r="X33" s="1163" t="s">
        <v>35</v>
      </c>
      <c r="Y33" s="1207" t="s">
        <v>35</v>
      </c>
      <c r="Z33" s="1207" t="s">
        <v>35</v>
      </c>
      <c r="AA33" s="1207" t="s">
        <v>35</v>
      </c>
      <c r="AB33" s="2139" t="s">
        <v>35</v>
      </c>
      <c r="AC33" s="2176"/>
      <c r="AD33" s="2176"/>
      <c r="AE33" s="2176"/>
      <c r="AF33" s="2176"/>
      <c r="AG33" s="2176"/>
      <c r="AH33" s="2176"/>
      <c r="AI33" s="2176"/>
      <c r="AJ33" s="2176"/>
      <c r="AK33" s="2176"/>
      <c r="AL33" s="2176"/>
      <c r="AM33" s="2176"/>
      <c r="AN33" s="2176"/>
      <c r="AO33" s="2176"/>
      <c r="AP33" s="2176"/>
      <c r="AQ33" s="2176"/>
      <c r="AR33" s="2176"/>
      <c r="AS33" s="2176"/>
      <c r="AT33" s="2176"/>
      <c r="AU33" s="2176"/>
      <c r="AV33" s="2176"/>
      <c r="AW33" s="2176"/>
      <c r="AX33" s="2176"/>
      <c r="AY33" s="2176"/>
      <c r="AZ33" s="215"/>
      <c r="BA33" s="2545" t="s">
        <v>104</v>
      </c>
      <c r="BB33" s="151" t="s">
        <v>49</v>
      </c>
      <c r="BC33" s="1213" t="s">
        <v>35</v>
      </c>
      <c r="BD33" s="1233" t="s">
        <v>35</v>
      </c>
      <c r="BE33" s="1233" t="s">
        <v>35</v>
      </c>
      <c r="BF33" s="1233" t="s">
        <v>35</v>
      </c>
      <c r="BG33" s="1254" t="s">
        <v>35</v>
      </c>
      <c r="BH33" s="1275" t="s">
        <v>35</v>
      </c>
      <c r="BI33" s="1233" t="s">
        <v>35</v>
      </c>
      <c r="BJ33" s="1233" t="s">
        <v>35</v>
      </c>
      <c r="BK33" s="1233" t="s">
        <v>35</v>
      </c>
      <c r="BL33" s="1254" t="s">
        <v>35</v>
      </c>
      <c r="BM33" s="1275" t="s">
        <v>35</v>
      </c>
      <c r="BN33" s="1233" t="s">
        <v>35</v>
      </c>
      <c r="BO33" s="1233" t="s">
        <v>35</v>
      </c>
      <c r="BP33" s="1233" t="s">
        <v>35</v>
      </c>
      <c r="BQ33" s="1254" t="s">
        <v>35</v>
      </c>
      <c r="BR33" s="1275" t="s">
        <v>35</v>
      </c>
      <c r="BS33" s="1233" t="s">
        <v>35</v>
      </c>
      <c r="BT33" s="1233" t="s">
        <v>35</v>
      </c>
      <c r="BU33" s="1233" t="s">
        <v>35</v>
      </c>
      <c r="BV33" s="1233" t="s">
        <v>35</v>
      </c>
      <c r="BW33" s="1233" t="s">
        <v>35</v>
      </c>
      <c r="BX33" s="1233" t="s">
        <v>35</v>
      </c>
      <c r="BY33" s="1295" t="s">
        <v>35</v>
      </c>
      <c r="BZ33" s="1295" t="s">
        <v>35</v>
      </c>
      <c r="CA33" s="1295" t="s">
        <v>35</v>
      </c>
      <c r="CB33" s="1295" t="s">
        <v>35</v>
      </c>
      <c r="CC33" s="2187"/>
      <c r="CD33" s="2187"/>
      <c r="CE33" s="2187"/>
      <c r="CF33" s="2187"/>
      <c r="CG33" s="2187"/>
      <c r="CH33" s="2187"/>
      <c r="CI33" s="2187"/>
      <c r="CJ33" s="2187"/>
      <c r="CK33" s="2187"/>
      <c r="CL33" s="2187"/>
      <c r="CM33" s="2187"/>
      <c r="CN33" s="2187"/>
      <c r="CO33" s="2187"/>
      <c r="CP33" s="2187"/>
      <c r="CQ33" s="2187"/>
      <c r="CR33" s="2187"/>
      <c r="CS33" s="2187"/>
      <c r="CT33" s="2187"/>
      <c r="CU33" s="2187"/>
      <c r="CV33" s="2187"/>
      <c r="CW33" s="2187"/>
      <c r="CX33" s="2187"/>
      <c r="CY33" s="2187"/>
      <c r="CZ33" s="2187"/>
    </row>
    <row r="34" s="130" customFormat="true" ht="15" customHeight="true" x14ac:dyDescent="0.2">
      <c r="A34" s="2531"/>
      <c r="B34" s="249" t="s">
        <v>48</v>
      </c>
      <c r="C34" s="1153" t="s">
        <v>35</v>
      </c>
      <c r="D34" s="1163" t="s">
        <v>35</v>
      </c>
      <c r="E34" s="1163" t="s">
        <v>35</v>
      </c>
      <c r="F34" s="1163" t="s">
        <v>35</v>
      </c>
      <c r="G34" s="1173" t="s">
        <v>35</v>
      </c>
      <c r="H34" s="1183" t="s">
        <v>35</v>
      </c>
      <c r="I34" s="1163" t="s">
        <v>35</v>
      </c>
      <c r="J34" s="1163" t="s">
        <v>35</v>
      </c>
      <c r="K34" s="1163" t="s">
        <v>35</v>
      </c>
      <c r="L34" s="1193" t="s">
        <v>35</v>
      </c>
      <c r="M34" s="1201" t="s">
        <v>35</v>
      </c>
      <c r="N34" s="1163" t="s">
        <v>35</v>
      </c>
      <c r="O34" s="1163" t="s">
        <v>35</v>
      </c>
      <c r="P34" s="1163" t="s">
        <v>35</v>
      </c>
      <c r="Q34" s="1173" t="s">
        <v>35</v>
      </c>
      <c r="R34" s="1183" t="s">
        <v>35</v>
      </c>
      <c r="S34" s="1163" t="s">
        <v>35</v>
      </c>
      <c r="T34" s="1163" t="s">
        <v>35</v>
      </c>
      <c r="U34" s="1163" t="s">
        <v>35</v>
      </c>
      <c r="V34" s="1163" t="s">
        <v>35</v>
      </c>
      <c r="W34" s="1163" t="s">
        <v>35</v>
      </c>
      <c r="X34" s="1163" t="s">
        <v>35</v>
      </c>
      <c r="Y34" s="1207" t="s">
        <v>35</v>
      </c>
      <c r="Z34" s="1207" t="s">
        <v>35</v>
      </c>
      <c r="AA34" s="1207" t="s">
        <v>35</v>
      </c>
      <c r="AB34" s="2139" t="s">
        <v>35</v>
      </c>
      <c r="AC34" s="2176"/>
      <c r="AD34" s="2176"/>
      <c r="AE34" s="2176"/>
      <c r="AF34" s="2176"/>
      <c r="AG34" s="2176"/>
      <c r="AH34" s="2176"/>
      <c r="AI34" s="2176"/>
      <c r="AJ34" s="2176"/>
      <c r="AK34" s="2176"/>
      <c r="AL34" s="2176"/>
      <c r="AM34" s="2176"/>
      <c r="AN34" s="2176"/>
      <c r="AO34" s="2176"/>
      <c r="AP34" s="2176"/>
      <c r="AQ34" s="2176"/>
      <c r="AR34" s="2176"/>
      <c r="AS34" s="2176"/>
      <c r="AT34" s="2176"/>
      <c r="AU34" s="2176"/>
      <c r="AV34" s="2176"/>
      <c r="AW34" s="2176"/>
      <c r="AX34" s="2176"/>
      <c r="AY34" s="2176"/>
      <c r="AZ34" s="215"/>
      <c r="BA34" s="2545"/>
      <c r="BB34" s="151" t="s">
        <v>48</v>
      </c>
      <c r="BC34" s="1213" t="s">
        <v>35</v>
      </c>
      <c r="BD34" s="1233" t="s">
        <v>35</v>
      </c>
      <c r="BE34" s="1233" t="s">
        <v>35</v>
      </c>
      <c r="BF34" s="1233" t="s">
        <v>35</v>
      </c>
      <c r="BG34" s="1254" t="s">
        <v>35</v>
      </c>
      <c r="BH34" s="1275" t="s">
        <v>35</v>
      </c>
      <c r="BI34" s="1233" t="s">
        <v>35</v>
      </c>
      <c r="BJ34" s="1233" t="s">
        <v>35</v>
      </c>
      <c r="BK34" s="1233" t="s">
        <v>35</v>
      </c>
      <c r="BL34" s="1254" t="s">
        <v>35</v>
      </c>
      <c r="BM34" s="1275" t="s">
        <v>35</v>
      </c>
      <c r="BN34" s="1233" t="s">
        <v>35</v>
      </c>
      <c r="BO34" s="1233" t="s">
        <v>35</v>
      </c>
      <c r="BP34" s="1233" t="s">
        <v>35</v>
      </c>
      <c r="BQ34" s="1254" t="s">
        <v>35</v>
      </c>
      <c r="BR34" s="1275" t="s">
        <v>35</v>
      </c>
      <c r="BS34" s="1233" t="s">
        <v>35</v>
      </c>
      <c r="BT34" s="1233" t="s">
        <v>35</v>
      </c>
      <c r="BU34" s="1233" t="s">
        <v>35</v>
      </c>
      <c r="BV34" s="1233" t="s">
        <v>35</v>
      </c>
      <c r="BW34" s="1233" t="s">
        <v>35</v>
      </c>
      <c r="BX34" s="1233" t="s">
        <v>35</v>
      </c>
      <c r="BY34" s="1295" t="s">
        <v>35</v>
      </c>
      <c r="BZ34" s="1295" t="s">
        <v>35</v>
      </c>
      <c r="CA34" s="1295" t="s">
        <v>35</v>
      </c>
      <c r="CB34" s="1295" t="s">
        <v>35</v>
      </c>
      <c r="CC34" s="2187"/>
      <c r="CD34" s="2187"/>
      <c r="CE34" s="2187"/>
      <c r="CF34" s="2187"/>
      <c r="CG34" s="2187"/>
      <c r="CH34" s="2187"/>
      <c r="CI34" s="2187"/>
      <c r="CJ34" s="2187"/>
      <c r="CK34" s="2187"/>
      <c r="CL34" s="2187"/>
      <c r="CM34" s="2187"/>
      <c r="CN34" s="2187"/>
      <c r="CO34" s="2187"/>
      <c r="CP34" s="2187"/>
      <c r="CQ34" s="2187"/>
      <c r="CR34" s="2187"/>
      <c r="CS34" s="2187"/>
      <c r="CT34" s="2187"/>
      <c r="CU34" s="2187"/>
      <c r="CV34" s="2187"/>
      <c r="CW34" s="2187"/>
      <c r="CX34" s="2187"/>
      <c r="CY34" s="2187"/>
      <c r="CZ34" s="2187"/>
    </row>
    <row r="35" s="399" customFormat="true" ht="15" customHeight="true" x14ac:dyDescent="0.2">
      <c r="A35" s="2540" t="s">
        <v>55</v>
      </c>
      <c r="B35" s="1122" t="s">
        <v>49</v>
      </c>
      <c r="C35" s="935">
        <v>68.561943327208425</v>
      </c>
      <c r="D35" s="936">
        <v>82.810249501132247</v>
      </c>
      <c r="E35" s="936">
        <v>89.60023440690783</v>
      </c>
      <c r="F35" s="936">
        <v>97.375920905563831</v>
      </c>
      <c r="G35" s="937">
        <v>98.863021481918196</v>
      </c>
      <c r="H35" s="938">
        <v>99.283684151677349</v>
      </c>
      <c r="I35" s="936">
        <v>97.862567564347842</v>
      </c>
      <c r="J35" s="936">
        <v>97.206077700432687</v>
      </c>
      <c r="K35" s="936">
        <v>97.139382174949958</v>
      </c>
      <c r="L35" s="939">
        <v>92.52664575499351</v>
      </c>
      <c r="M35" s="940">
        <v>61.293142633686259</v>
      </c>
      <c r="N35" s="936">
        <v>67.209062995137089</v>
      </c>
      <c r="O35" s="936">
        <v>76.253859103883386</v>
      </c>
      <c r="P35" s="936">
        <v>81.505453430528377</v>
      </c>
      <c r="Q35" s="937">
        <v>85.782010319342575</v>
      </c>
      <c r="R35" s="938">
        <v>58.8125292192614</v>
      </c>
      <c r="S35" s="936">
        <v>85.857033051498902</v>
      </c>
      <c r="T35" s="936">
        <v>83.375442142496155</v>
      </c>
      <c r="U35" s="936">
        <v>74.25068119891003</v>
      </c>
      <c r="V35" s="936">
        <v>91.223733003708276</v>
      </c>
      <c r="W35" s="936">
        <v>81.773093614383072</v>
      </c>
      <c r="X35" s="936">
        <v>87.37610850286903</v>
      </c>
      <c r="Y35" s="936">
        <v>96.966632962588506</v>
      </c>
      <c r="Z35" s="936">
        <v>65.241379310344811</v>
      </c>
      <c r="AA35" s="936">
        <v>94.68085106382982</v>
      </c>
      <c r="AB35" s="2137">
        <v>99.083944037308527</v>
      </c>
      <c r="AC35" s="667"/>
      <c r="AD35" s="667"/>
      <c r="AE35" s="667"/>
      <c r="AF35" s="667"/>
      <c r="AG35" s="667"/>
      <c r="AH35" s="667"/>
      <c r="AI35" s="667"/>
      <c r="AJ35" s="667"/>
      <c r="AK35" s="667"/>
      <c r="AL35" s="667"/>
      <c r="AM35" s="667"/>
      <c r="AN35" s="667"/>
      <c r="AO35" s="667"/>
      <c r="AP35" s="667"/>
      <c r="AQ35" s="667"/>
      <c r="AR35" s="667"/>
      <c r="AS35" s="667"/>
      <c r="AT35" s="667"/>
      <c r="AU35" s="667"/>
      <c r="AV35" s="667"/>
      <c r="AW35" s="667"/>
      <c r="AX35" s="667"/>
      <c r="AY35" s="667"/>
      <c r="AZ35" s="216"/>
      <c r="BA35" s="2545" t="s">
        <v>55</v>
      </c>
      <c r="BB35" s="151" t="s">
        <v>49</v>
      </c>
      <c r="BC35" s="1213" t="s">
        <v>35</v>
      </c>
      <c r="BD35" s="1233" t="s">
        <v>35</v>
      </c>
      <c r="BE35" s="1233" t="s">
        <v>35</v>
      </c>
      <c r="BF35" s="1233" t="s">
        <v>35</v>
      </c>
      <c r="BG35" s="1254" t="s">
        <v>35</v>
      </c>
      <c r="BH35" s="1275" t="s">
        <v>35</v>
      </c>
      <c r="BI35" s="1233" t="s">
        <v>35</v>
      </c>
      <c r="BJ35" s="1233" t="s">
        <v>35</v>
      </c>
      <c r="BK35" s="1233" t="s">
        <v>35</v>
      </c>
      <c r="BL35" s="1254" t="s">
        <v>35</v>
      </c>
      <c r="BM35" s="1275" t="s">
        <v>35</v>
      </c>
      <c r="BN35" s="1233" t="s">
        <v>35</v>
      </c>
      <c r="BO35" s="1233" t="s">
        <v>35</v>
      </c>
      <c r="BP35" s="1233" t="s">
        <v>35</v>
      </c>
      <c r="BQ35" s="1254" t="s">
        <v>35</v>
      </c>
      <c r="BR35" s="1275" t="s">
        <v>35</v>
      </c>
      <c r="BS35" s="1233" t="s">
        <v>35</v>
      </c>
      <c r="BT35" s="1233" t="s">
        <v>35</v>
      </c>
      <c r="BU35" s="1233" t="s">
        <v>35</v>
      </c>
      <c r="BV35" s="1233" t="s">
        <v>35</v>
      </c>
      <c r="BW35" s="1233" t="s">
        <v>35</v>
      </c>
      <c r="BX35" s="1233" t="s">
        <v>35</v>
      </c>
      <c r="BY35" s="1295" t="s">
        <v>35</v>
      </c>
      <c r="BZ35" s="1295" t="s">
        <v>35</v>
      </c>
      <c r="CA35" s="1295" t="s">
        <v>35</v>
      </c>
      <c r="CB35" s="1295" t="s">
        <v>35</v>
      </c>
      <c r="CC35" s="2187"/>
      <c r="CD35" s="2187"/>
      <c r="CE35" s="2187"/>
      <c r="CF35" s="2187"/>
      <c r="CG35" s="2187"/>
      <c r="CH35" s="2187"/>
      <c r="CI35" s="2187"/>
      <c r="CJ35" s="2187"/>
      <c r="CK35" s="2187"/>
      <c r="CL35" s="2187"/>
      <c r="CM35" s="2187"/>
      <c r="CN35" s="2187"/>
      <c r="CO35" s="2187"/>
      <c r="CP35" s="2187"/>
      <c r="CQ35" s="2187"/>
      <c r="CR35" s="2187"/>
      <c r="CS35" s="2187"/>
      <c r="CT35" s="2187"/>
      <c r="CU35" s="2187"/>
      <c r="CV35" s="2187"/>
      <c r="CW35" s="2187"/>
      <c r="CX35" s="2187"/>
      <c r="CY35" s="2187"/>
      <c r="CZ35" s="2187"/>
    </row>
    <row r="36" s="399" customFormat="true" ht="15" customHeight="true" x14ac:dyDescent="0.2">
      <c r="A36" s="2540"/>
      <c r="B36" s="1122" t="s">
        <v>48</v>
      </c>
      <c r="C36" s="935">
        <v>31.438056672790598</v>
      </c>
      <c r="D36" s="936">
        <v>17.189750498867316</v>
      </c>
      <c r="E36" s="936">
        <v>10.399765593092132</v>
      </c>
      <c r="F36" s="936">
        <v>2.624079094436091</v>
      </c>
      <c r="G36" s="937">
        <v>1.1369785180818421</v>
      </c>
      <c r="H36" s="938">
        <v>0.71631584832266781</v>
      </c>
      <c r="I36" s="936">
        <v>2.1374324356521197</v>
      </c>
      <c r="J36" s="936">
        <v>2.7939222995673276</v>
      </c>
      <c r="K36" s="936">
        <v>2.8606178250500247</v>
      </c>
      <c r="L36" s="939">
        <v>7.4733542450063499</v>
      </c>
      <c r="M36" s="940">
        <v>38.706857366313521</v>
      </c>
      <c r="N36" s="936">
        <v>32.790937004862784</v>
      </c>
      <c r="O36" s="936">
        <v>23.746140896116646</v>
      </c>
      <c r="P36" s="936">
        <v>18.494546569471439</v>
      </c>
      <c r="Q36" s="937">
        <v>14.217989680657622</v>
      </c>
      <c r="R36" s="938">
        <v>41.187470780738728</v>
      </c>
      <c r="S36" s="936">
        <v>14.142966948501142</v>
      </c>
      <c r="T36" s="936">
        <v>16.624557857503792</v>
      </c>
      <c r="U36" s="936">
        <v>25.749318801089892</v>
      </c>
      <c r="V36" s="936">
        <v>8.7762669962917101</v>
      </c>
      <c r="W36" s="936">
        <v>18.226906385616804</v>
      </c>
      <c r="X36" s="936">
        <v>12.62389149713086</v>
      </c>
      <c r="Y36" s="936">
        <v>3.0333670374115362</v>
      </c>
      <c r="Z36" s="936">
        <v>34.758620689655125</v>
      </c>
      <c r="AA36" s="936">
        <v>5.3191489361702304</v>
      </c>
      <c r="AB36" s="2137">
        <v>0.91605596269154521</v>
      </c>
      <c r="AC36" s="667"/>
      <c r="AD36" s="667"/>
      <c r="AE36" s="667"/>
      <c r="AF36" s="667"/>
      <c r="AG36" s="667"/>
      <c r="AH36" s="667"/>
      <c r="AI36" s="667"/>
      <c r="AJ36" s="667"/>
      <c r="AK36" s="667"/>
      <c r="AL36" s="667"/>
      <c r="AM36" s="667"/>
      <c r="AN36" s="667"/>
      <c r="AO36" s="667"/>
      <c r="AP36" s="667"/>
      <c r="AQ36" s="667"/>
      <c r="AR36" s="667"/>
      <c r="AS36" s="667"/>
      <c r="AT36" s="667"/>
      <c r="AU36" s="667"/>
      <c r="AV36" s="667"/>
      <c r="AW36" s="667"/>
      <c r="AX36" s="667"/>
      <c r="AY36" s="667"/>
      <c r="AZ36" s="216"/>
      <c r="BA36" s="2545"/>
      <c r="BB36" s="151" t="s">
        <v>48</v>
      </c>
      <c r="BC36" s="1213" t="s">
        <v>35</v>
      </c>
      <c r="BD36" s="1233" t="s">
        <v>35</v>
      </c>
      <c r="BE36" s="1233" t="s">
        <v>35</v>
      </c>
      <c r="BF36" s="1233" t="s">
        <v>35</v>
      </c>
      <c r="BG36" s="1254" t="s">
        <v>35</v>
      </c>
      <c r="BH36" s="1275" t="s">
        <v>35</v>
      </c>
      <c r="BI36" s="1233" t="s">
        <v>35</v>
      </c>
      <c r="BJ36" s="1233" t="s">
        <v>35</v>
      </c>
      <c r="BK36" s="1233" t="s">
        <v>35</v>
      </c>
      <c r="BL36" s="1254" t="s">
        <v>35</v>
      </c>
      <c r="BM36" s="1275" t="s">
        <v>35</v>
      </c>
      <c r="BN36" s="1233" t="s">
        <v>35</v>
      </c>
      <c r="BO36" s="1233" t="s">
        <v>35</v>
      </c>
      <c r="BP36" s="1233" t="s">
        <v>35</v>
      </c>
      <c r="BQ36" s="1254" t="s">
        <v>35</v>
      </c>
      <c r="BR36" s="1275" t="s">
        <v>35</v>
      </c>
      <c r="BS36" s="1233" t="s">
        <v>35</v>
      </c>
      <c r="BT36" s="1233" t="s">
        <v>35</v>
      </c>
      <c r="BU36" s="1233" t="s">
        <v>35</v>
      </c>
      <c r="BV36" s="1233" t="s">
        <v>35</v>
      </c>
      <c r="BW36" s="1233" t="s">
        <v>35</v>
      </c>
      <c r="BX36" s="1233" t="s">
        <v>35</v>
      </c>
      <c r="BY36" s="1295" t="s">
        <v>35</v>
      </c>
      <c r="BZ36" s="1295" t="s">
        <v>35</v>
      </c>
      <c r="CA36" s="1295" t="s">
        <v>35</v>
      </c>
      <c r="CB36" s="1295" t="s">
        <v>35</v>
      </c>
      <c r="CC36" s="2187"/>
      <c r="CD36" s="2187"/>
      <c r="CE36" s="2187"/>
      <c r="CF36" s="2187"/>
      <c r="CG36" s="2187"/>
      <c r="CH36" s="2187"/>
      <c r="CI36" s="2187"/>
      <c r="CJ36" s="2187"/>
      <c r="CK36" s="2187"/>
      <c r="CL36" s="2187"/>
      <c r="CM36" s="2187"/>
      <c r="CN36" s="2187"/>
      <c r="CO36" s="2187"/>
      <c r="CP36" s="2187"/>
      <c r="CQ36" s="2187"/>
      <c r="CR36" s="2187"/>
      <c r="CS36" s="2187"/>
      <c r="CT36" s="2187"/>
      <c r="CU36" s="2187"/>
      <c r="CV36" s="2187"/>
      <c r="CW36" s="2187"/>
      <c r="CX36" s="2187"/>
      <c r="CY36" s="2187"/>
      <c r="CZ36" s="2187"/>
    </row>
    <row r="37" s="399" customFormat="true" ht="15" customHeight="true" x14ac:dyDescent="0.2">
      <c r="A37" s="2540" t="s">
        <v>162</v>
      </c>
      <c r="B37" s="1122" t="s">
        <v>49</v>
      </c>
      <c r="C37" s="1154" t="s">
        <v>35</v>
      </c>
      <c r="D37" s="1164" t="s">
        <v>35</v>
      </c>
      <c r="E37" s="1164" t="s">
        <v>35</v>
      </c>
      <c r="F37" s="1164" t="s">
        <v>35</v>
      </c>
      <c r="G37" s="1174" t="s">
        <v>35</v>
      </c>
      <c r="H37" s="1184" t="s">
        <v>35</v>
      </c>
      <c r="I37" s="1164" t="s">
        <v>35</v>
      </c>
      <c r="J37" s="1164" t="s">
        <v>35</v>
      </c>
      <c r="K37" s="1164" t="s">
        <v>35</v>
      </c>
      <c r="L37" s="1194" t="s">
        <v>35</v>
      </c>
      <c r="M37" s="1154" t="s">
        <v>35</v>
      </c>
      <c r="N37" s="1164" t="s">
        <v>35</v>
      </c>
      <c r="O37" s="1164" t="s">
        <v>35</v>
      </c>
      <c r="P37" s="1164" t="s">
        <v>35</v>
      </c>
      <c r="Q37" s="1174" t="s">
        <v>35</v>
      </c>
      <c r="R37" s="1184" t="s">
        <v>35</v>
      </c>
      <c r="S37" s="1164" t="s">
        <v>35</v>
      </c>
      <c r="T37" s="1164" t="s">
        <v>35</v>
      </c>
      <c r="U37" s="1164" t="s">
        <v>35</v>
      </c>
      <c r="V37" s="1164" t="s">
        <v>35</v>
      </c>
      <c r="W37" s="1164" t="s">
        <v>35</v>
      </c>
      <c r="X37" s="1164" t="s">
        <v>35</v>
      </c>
      <c r="Y37" s="1164" t="s">
        <v>35</v>
      </c>
      <c r="Z37" s="1164" t="s">
        <v>35</v>
      </c>
      <c r="AA37" s="1164" t="s">
        <v>35</v>
      </c>
      <c r="AB37" s="1194" t="s">
        <v>35</v>
      </c>
      <c r="AC37" s="667"/>
      <c r="AD37" s="667"/>
      <c r="AE37" s="667"/>
      <c r="AF37" s="667"/>
      <c r="AG37" s="667"/>
      <c r="AH37" s="667"/>
      <c r="AI37" s="667"/>
      <c r="AJ37" s="667"/>
      <c r="AK37" s="667"/>
      <c r="AL37" s="667"/>
      <c r="AM37" s="667"/>
      <c r="AN37" s="667"/>
      <c r="AO37" s="667"/>
      <c r="AP37" s="667"/>
      <c r="AQ37" s="667"/>
      <c r="AR37" s="667"/>
      <c r="AS37" s="667"/>
      <c r="AT37" s="667"/>
      <c r="AU37" s="667"/>
      <c r="AV37" s="667"/>
      <c r="AW37" s="667"/>
      <c r="AX37" s="667"/>
      <c r="AY37" s="667"/>
      <c r="AZ37" s="216"/>
      <c r="BA37" s="2545" t="s">
        <v>125</v>
      </c>
      <c r="BB37" s="151" t="s">
        <v>49</v>
      </c>
      <c r="BC37" s="1213" t="s">
        <v>35</v>
      </c>
      <c r="BD37" s="1233" t="s">
        <v>35</v>
      </c>
      <c r="BE37" s="1233" t="s">
        <v>35</v>
      </c>
      <c r="BF37" s="1233" t="s">
        <v>35</v>
      </c>
      <c r="BG37" s="1254" t="s">
        <v>35</v>
      </c>
      <c r="BH37" s="1275" t="s">
        <v>35</v>
      </c>
      <c r="BI37" s="1233" t="s">
        <v>35</v>
      </c>
      <c r="BJ37" s="1233" t="s">
        <v>35</v>
      </c>
      <c r="BK37" s="1233" t="s">
        <v>35</v>
      </c>
      <c r="BL37" s="1254" t="s">
        <v>35</v>
      </c>
      <c r="BM37" s="1275" t="s">
        <v>35</v>
      </c>
      <c r="BN37" s="1233" t="s">
        <v>35</v>
      </c>
      <c r="BO37" s="1233" t="s">
        <v>35</v>
      </c>
      <c r="BP37" s="1233" t="s">
        <v>35</v>
      </c>
      <c r="BQ37" s="1254" t="s">
        <v>35</v>
      </c>
      <c r="BR37" s="1275" t="s">
        <v>35</v>
      </c>
      <c r="BS37" s="1233" t="s">
        <v>35</v>
      </c>
      <c r="BT37" s="1233" t="s">
        <v>35</v>
      </c>
      <c r="BU37" s="1233" t="s">
        <v>35</v>
      </c>
      <c r="BV37" s="1233" t="s">
        <v>35</v>
      </c>
      <c r="BW37" s="1233" t="s">
        <v>35</v>
      </c>
      <c r="BX37" s="1233" t="s">
        <v>35</v>
      </c>
      <c r="BY37" s="1295" t="s">
        <v>35</v>
      </c>
      <c r="BZ37" s="1295" t="s">
        <v>35</v>
      </c>
      <c r="CA37" s="1295" t="s">
        <v>35</v>
      </c>
      <c r="CB37" s="1295" t="s">
        <v>35</v>
      </c>
      <c r="CC37" s="2187"/>
      <c r="CD37" s="2187"/>
      <c r="CE37" s="2187"/>
      <c r="CF37" s="2187"/>
      <c r="CG37" s="2187"/>
      <c r="CH37" s="2187"/>
      <c r="CI37" s="2187"/>
      <c r="CJ37" s="2187"/>
      <c r="CK37" s="2187"/>
      <c r="CL37" s="2187"/>
      <c r="CM37" s="2187"/>
      <c r="CN37" s="2187"/>
      <c r="CO37" s="2187"/>
      <c r="CP37" s="2187"/>
      <c r="CQ37" s="2187"/>
      <c r="CR37" s="2187"/>
      <c r="CS37" s="2187"/>
      <c r="CT37" s="2187"/>
      <c r="CU37" s="2187"/>
      <c r="CV37" s="2187"/>
      <c r="CW37" s="2187"/>
      <c r="CX37" s="2187"/>
      <c r="CY37" s="2187"/>
      <c r="CZ37" s="2187"/>
    </row>
    <row r="38" s="399" customFormat="true" ht="15" customHeight="true" x14ac:dyDescent="0.2">
      <c r="A38" s="2540"/>
      <c r="B38" s="1122" t="s">
        <v>48</v>
      </c>
      <c r="C38" s="1154" t="s">
        <v>35</v>
      </c>
      <c r="D38" s="1164" t="s">
        <v>35</v>
      </c>
      <c r="E38" s="1164" t="s">
        <v>35</v>
      </c>
      <c r="F38" s="1164" t="s">
        <v>35</v>
      </c>
      <c r="G38" s="1174" t="s">
        <v>35</v>
      </c>
      <c r="H38" s="1184" t="s">
        <v>35</v>
      </c>
      <c r="I38" s="1164" t="s">
        <v>35</v>
      </c>
      <c r="J38" s="1164" t="s">
        <v>35</v>
      </c>
      <c r="K38" s="1164" t="s">
        <v>35</v>
      </c>
      <c r="L38" s="1194" t="s">
        <v>35</v>
      </c>
      <c r="M38" s="1154" t="s">
        <v>35</v>
      </c>
      <c r="N38" s="1164" t="s">
        <v>35</v>
      </c>
      <c r="O38" s="1164" t="s">
        <v>35</v>
      </c>
      <c r="P38" s="1164" t="s">
        <v>35</v>
      </c>
      <c r="Q38" s="1174" t="s">
        <v>35</v>
      </c>
      <c r="R38" s="1184" t="s">
        <v>35</v>
      </c>
      <c r="S38" s="1164" t="s">
        <v>35</v>
      </c>
      <c r="T38" s="1164" t="s">
        <v>35</v>
      </c>
      <c r="U38" s="1164" t="s">
        <v>35</v>
      </c>
      <c r="V38" s="1164" t="s">
        <v>35</v>
      </c>
      <c r="W38" s="1164" t="s">
        <v>35</v>
      </c>
      <c r="X38" s="1164" t="s">
        <v>35</v>
      </c>
      <c r="Y38" s="1164" t="s">
        <v>35</v>
      </c>
      <c r="Z38" s="1164" t="s">
        <v>35</v>
      </c>
      <c r="AA38" s="1164" t="s">
        <v>35</v>
      </c>
      <c r="AB38" s="1194" t="s">
        <v>35</v>
      </c>
      <c r="AC38" s="667"/>
      <c r="AD38" s="667"/>
      <c r="AE38" s="667"/>
      <c r="AF38" s="667"/>
      <c r="AG38" s="667"/>
      <c r="AH38" s="667"/>
      <c r="AI38" s="667"/>
      <c r="AJ38" s="667"/>
      <c r="AK38" s="667"/>
      <c r="AL38" s="667"/>
      <c r="AM38" s="667"/>
      <c r="AN38" s="667"/>
      <c r="AO38" s="667"/>
      <c r="AP38" s="667"/>
      <c r="AQ38" s="667"/>
      <c r="AR38" s="667"/>
      <c r="AS38" s="667"/>
      <c r="AT38" s="667"/>
      <c r="AU38" s="667"/>
      <c r="AV38" s="667"/>
      <c r="AW38" s="667"/>
      <c r="AX38" s="667"/>
      <c r="AY38" s="667"/>
      <c r="AZ38" s="216"/>
      <c r="BA38" s="2545"/>
      <c r="BB38" s="151" t="s">
        <v>48</v>
      </c>
      <c r="BC38" s="1213" t="s">
        <v>35</v>
      </c>
      <c r="BD38" s="1233" t="s">
        <v>35</v>
      </c>
      <c r="BE38" s="1233" t="s">
        <v>35</v>
      </c>
      <c r="BF38" s="1233" t="s">
        <v>35</v>
      </c>
      <c r="BG38" s="1254" t="s">
        <v>35</v>
      </c>
      <c r="BH38" s="1275" t="s">
        <v>35</v>
      </c>
      <c r="BI38" s="1233" t="s">
        <v>35</v>
      </c>
      <c r="BJ38" s="1233" t="s">
        <v>35</v>
      </c>
      <c r="BK38" s="1233" t="s">
        <v>35</v>
      </c>
      <c r="BL38" s="1254" t="s">
        <v>35</v>
      </c>
      <c r="BM38" s="1275" t="s">
        <v>35</v>
      </c>
      <c r="BN38" s="1233" t="s">
        <v>35</v>
      </c>
      <c r="BO38" s="1233" t="s">
        <v>35</v>
      </c>
      <c r="BP38" s="1233" t="s">
        <v>35</v>
      </c>
      <c r="BQ38" s="1254" t="s">
        <v>35</v>
      </c>
      <c r="BR38" s="1275" t="s">
        <v>35</v>
      </c>
      <c r="BS38" s="1233" t="s">
        <v>35</v>
      </c>
      <c r="BT38" s="1233" t="s">
        <v>35</v>
      </c>
      <c r="BU38" s="1233" t="s">
        <v>35</v>
      </c>
      <c r="BV38" s="1233" t="s">
        <v>35</v>
      </c>
      <c r="BW38" s="1233" t="s">
        <v>35</v>
      </c>
      <c r="BX38" s="1233" t="s">
        <v>35</v>
      </c>
      <c r="BY38" s="1295" t="s">
        <v>35</v>
      </c>
      <c r="BZ38" s="1295" t="s">
        <v>35</v>
      </c>
      <c r="CA38" s="1295" t="s">
        <v>35</v>
      </c>
      <c r="CB38" s="1295" t="s">
        <v>35</v>
      </c>
      <c r="CC38" s="2187"/>
      <c r="CD38" s="2187"/>
      <c r="CE38" s="2187"/>
      <c r="CF38" s="2187"/>
      <c r="CG38" s="2187"/>
      <c r="CH38" s="2187"/>
      <c r="CI38" s="2187"/>
      <c r="CJ38" s="2187"/>
      <c r="CK38" s="2187"/>
      <c r="CL38" s="2187"/>
      <c r="CM38" s="2187"/>
      <c r="CN38" s="2187"/>
      <c r="CO38" s="2187"/>
      <c r="CP38" s="2187"/>
      <c r="CQ38" s="2187"/>
      <c r="CR38" s="2187"/>
      <c r="CS38" s="2187"/>
      <c r="CT38" s="2187"/>
      <c r="CU38" s="2187"/>
      <c r="CV38" s="2187"/>
      <c r="CW38" s="2187"/>
      <c r="CX38" s="2187"/>
      <c r="CY38" s="2187"/>
      <c r="CZ38" s="2187"/>
    </row>
    <row r="39" s="130" customFormat="true" ht="15" customHeight="true" x14ac:dyDescent="0.2">
      <c r="A39" s="2531" t="s">
        <v>122</v>
      </c>
      <c r="B39" s="249" t="s">
        <v>49</v>
      </c>
      <c r="C39" s="1153" t="s">
        <v>35</v>
      </c>
      <c r="D39" s="1163" t="s">
        <v>35</v>
      </c>
      <c r="E39" s="1163" t="s">
        <v>35</v>
      </c>
      <c r="F39" s="1163" t="s">
        <v>35</v>
      </c>
      <c r="G39" s="1173" t="s">
        <v>35</v>
      </c>
      <c r="H39" s="1183" t="s">
        <v>35</v>
      </c>
      <c r="I39" s="1163" t="s">
        <v>35</v>
      </c>
      <c r="J39" s="1163" t="s">
        <v>35</v>
      </c>
      <c r="K39" s="1163" t="s">
        <v>35</v>
      </c>
      <c r="L39" s="1193" t="s">
        <v>35</v>
      </c>
      <c r="M39" s="1201" t="s">
        <v>35</v>
      </c>
      <c r="N39" s="1163" t="s">
        <v>35</v>
      </c>
      <c r="O39" s="1163" t="s">
        <v>35</v>
      </c>
      <c r="P39" s="1163" t="s">
        <v>35</v>
      </c>
      <c r="Q39" s="1173" t="s">
        <v>35</v>
      </c>
      <c r="R39" s="1183" t="s">
        <v>35</v>
      </c>
      <c r="S39" s="1163" t="s">
        <v>35</v>
      </c>
      <c r="T39" s="1163" t="s">
        <v>35</v>
      </c>
      <c r="U39" s="1163" t="s">
        <v>35</v>
      </c>
      <c r="V39" s="1163" t="s">
        <v>35</v>
      </c>
      <c r="W39" s="1163" t="s">
        <v>35</v>
      </c>
      <c r="X39" s="1163" t="s">
        <v>35</v>
      </c>
      <c r="Y39" s="1207" t="s">
        <v>35</v>
      </c>
      <c r="Z39" s="1207" t="s">
        <v>35</v>
      </c>
      <c r="AA39" s="1207" t="s">
        <v>35</v>
      </c>
      <c r="AB39" s="2139" t="s">
        <v>35</v>
      </c>
      <c r="AC39" s="2176"/>
      <c r="AD39" s="2176"/>
      <c r="AE39" s="2176"/>
      <c r="AF39" s="2176"/>
      <c r="AG39" s="2176"/>
      <c r="AH39" s="2176"/>
      <c r="AI39" s="2176"/>
      <c r="AJ39" s="2176"/>
      <c r="AK39" s="2176"/>
      <c r="AL39" s="2176"/>
      <c r="AM39" s="2176"/>
      <c r="AN39" s="2176"/>
      <c r="AO39" s="2176"/>
      <c r="AP39" s="2176"/>
      <c r="AQ39" s="2176"/>
      <c r="AR39" s="2176"/>
      <c r="AS39" s="2176"/>
      <c r="AT39" s="2176"/>
      <c r="AU39" s="2176"/>
      <c r="AV39" s="2176"/>
      <c r="AW39" s="2176"/>
      <c r="AX39" s="2176"/>
      <c r="AY39" s="2176"/>
      <c r="AZ39" s="215"/>
      <c r="BA39" s="2545" t="s">
        <v>122</v>
      </c>
      <c r="BB39" s="151" t="s">
        <v>49</v>
      </c>
      <c r="BC39" s="1213" t="s">
        <v>35</v>
      </c>
      <c r="BD39" s="1233" t="s">
        <v>35</v>
      </c>
      <c r="BE39" s="1233" t="s">
        <v>35</v>
      </c>
      <c r="BF39" s="1233" t="s">
        <v>35</v>
      </c>
      <c r="BG39" s="1254" t="s">
        <v>35</v>
      </c>
      <c r="BH39" s="1275" t="s">
        <v>35</v>
      </c>
      <c r="BI39" s="1233" t="s">
        <v>35</v>
      </c>
      <c r="BJ39" s="1233" t="s">
        <v>35</v>
      </c>
      <c r="BK39" s="1233" t="s">
        <v>35</v>
      </c>
      <c r="BL39" s="1254" t="s">
        <v>35</v>
      </c>
      <c r="BM39" s="1275" t="s">
        <v>35</v>
      </c>
      <c r="BN39" s="1233" t="s">
        <v>35</v>
      </c>
      <c r="BO39" s="1233" t="s">
        <v>35</v>
      </c>
      <c r="BP39" s="1233" t="s">
        <v>35</v>
      </c>
      <c r="BQ39" s="1254" t="s">
        <v>35</v>
      </c>
      <c r="BR39" s="1275" t="s">
        <v>35</v>
      </c>
      <c r="BS39" s="1233" t="s">
        <v>35</v>
      </c>
      <c r="BT39" s="1233" t="s">
        <v>35</v>
      </c>
      <c r="BU39" s="1233" t="s">
        <v>35</v>
      </c>
      <c r="BV39" s="1233" t="s">
        <v>35</v>
      </c>
      <c r="BW39" s="1233" t="s">
        <v>35</v>
      </c>
      <c r="BX39" s="1233" t="s">
        <v>35</v>
      </c>
      <c r="BY39" s="1295" t="s">
        <v>35</v>
      </c>
      <c r="BZ39" s="1295" t="s">
        <v>35</v>
      </c>
      <c r="CA39" s="1295" t="s">
        <v>35</v>
      </c>
      <c r="CB39" s="1295" t="s">
        <v>35</v>
      </c>
      <c r="CC39" s="2187"/>
      <c r="CD39" s="2187"/>
      <c r="CE39" s="2187"/>
      <c r="CF39" s="2187"/>
      <c r="CG39" s="2187"/>
      <c r="CH39" s="2187"/>
      <c r="CI39" s="2187"/>
      <c r="CJ39" s="2187"/>
      <c r="CK39" s="2187"/>
      <c r="CL39" s="2187"/>
      <c r="CM39" s="2187"/>
      <c r="CN39" s="2187"/>
      <c r="CO39" s="2187"/>
      <c r="CP39" s="2187"/>
      <c r="CQ39" s="2187"/>
      <c r="CR39" s="2187"/>
      <c r="CS39" s="2187"/>
      <c r="CT39" s="2187"/>
      <c r="CU39" s="2187"/>
      <c r="CV39" s="2187"/>
      <c r="CW39" s="2187"/>
      <c r="CX39" s="2187"/>
      <c r="CY39" s="2187"/>
      <c r="CZ39" s="2187"/>
    </row>
    <row r="40" s="130" customFormat="true" ht="15" customHeight="true" x14ac:dyDescent="0.2">
      <c r="A40" s="2531"/>
      <c r="B40" s="249" t="s">
        <v>48</v>
      </c>
      <c r="C40" s="1153" t="s">
        <v>35</v>
      </c>
      <c r="D40" s="1163" t="s">
        <v>35</v>
      </c>
      <c r="E40" s="1163" t="s">
        <v>35</v>
      </c>
      <c r="F40" s="1163" t="s">
        <v>35</v>
      </c>
      <c r="G40" s="1173" t="s">
        <v>35</v>
      </c>
      <c r="H40" s="1183" t="s">
        <v>35</v>
      </c>
      <c r="I40" s="1163" t="s">
        <v>35</v>
      </c>
      <c r="J40" s="1163" t="s">
        <v>35</v>
      </c>
      <c r="K40" s="1163" t="s">
        <v>35</v>
      </c>
      <c r="L40" s="1193" t="s">
        <v>35</v>
      </c>
      <c r="M40" s="1201" t="s">
        <v>35</v>
      </c>
      <c r="N40" s="1163" t="s">
        <v>35</v>
      </c>
      <c r="O40" s="1163" t="s">
        <v>35</v>
      </c>
      <c r="P40" s="1163" t="s">
        <v>35</v>
      </c>
      <c r="Q40" s="1173" t="s">
        <v>35</v>
      </c>
      <c r="R40" s="1183" t="s">
        <v>35</v>
      </c>
      <c r="S40" s="1163" t="s">
        <v>35</v>
      </c>
      <c r="T40" s="1163" t="s">
        <v>35</v>
      </c>
      <c r="U40" s="1163" t="s">
        <v>35</v>
      </c>
      <c r="V40" s="1163" t="s">
        <v>35</v>
      </c>
      <c r="W40" s="1163" t="s">
        <v>35</v>
      </c>
      <c r="X40" s="1163" t="s">
        <v>35</v>
      </c>
      <c r="Y40" s="1207" t="s">
        <v>35</v>
      </c>
      <c r="Z40" s="1207" t="s">
        <v>35</v>
      </c>
      <c r="AA40" s="1207" t="s">
        <v>35</v>
      </c>
      <c r="AB40" s="2139" t="s">
        <v>35</v>
      </c>
      <c r="AC40" s="2176"/>
      <c r="AD40" s="2176"/>
      <c r="AE40" s="2176"/>
      <c r="AF40" s="2176"/>
      <c r="AG40" s="2176"/>
      <c r="AH40" s="2176"/>
      <c r="AI40" s="2176"/>
      <c r="AJ40" s="2176"/>
      <c r="AK40" s="2176"/>
      <c r="AL40" s="2176"/>
      <c r="AM40" s="2176"/>
      <c r="AN40" s="2176"/>
      <c r="AO40" s="2176"/>
      <c r="AP40" s="2176"/>
      <c r="AQ40" s="2176"/>
      <c r="AR40" s="2176"/>
      <c r="AS40" s="2176"/>
      <c r="AT40" s="2176"/>
      <c r="AU40" s="2176"/>
      <c r="AV40" s="2176"/>
      <c r="AW40" s="2176"/>
      <c r="AX40" s="2176"/>
      <c r="AY40" s="2176"/>
      <c r="AZ40" s="215"/>
      <c r="BA40" s="2545"/>
      <c r="BB40" s="151" t="s">
        <v>48</v>
      </c>
      <c r="BC40" s="1213" t="s">
        <v>35</v>
      </c>
      <c r="BD40" s="1233" t="s">
        <v>35</v>
      </c>
      <c r="BE40" s="1233" t="s">
        <v>35</v>
      </c>
      <c r="BF40" s="1233" t="s">
        <v>35</v>
      </c>
      <c r="BG40" s="1254" t="s">
        <v>35</v>
      </c>
      <c r="BH40" s="1275" t="s">
        <v>35</v>
      </c>
      <c r="BI40" s="1233" t="s">
        <v>35</v>
      </c>
      <c r="BJ40" s="1233" t="s">
        <v>35</v>
      </c>
      <c r="BK40" s="1233" t="s">
        <v>35</v>
      </c>
      <c r="BL40" s="1254" t="s">
        <v>35</v>
      </c>
      <c r="BM40" s="1275" t="s">
        <v>35</v>
      </c>
      <c r="BN40" s="1233" t="s">
        <v>35</v>
      </c>
      <c r="BO40" s="1233" t="s">
        <v>35</v>
      </c>
      <c r="BP40" s="1233" t="s">
        <v>35</v>
      </c>
      <c r="BQ40" s="1254" t="s">
        <v>35</v>
      </c>
      <c r="BR40" s="1275" t="s">
        <v>35</v>
      </c>
      <c r="BS40" s="1233" t="s">
        <v>35</v>
      </c>
      <c r="BT40" s="1233" t="s">
        <v>35</v>
      </c>
      <c r="BU40" s="1233" t="s">
        <v>35</v>
      </c>
      <c r="BV40" s="1233" t="s">
        <v>35</v>
      </c>
      <c r="BW40" s="1233" t="s">
        <v>35</v>
      </c>
      <c r="BX40" s="1233" t="s">
        <v>35</v>
      </c>
      <c r="BY40" s="1295" t="s">
        <v>35</v>
      </c>
      <c r="BZ40" s="1295" t="s">
        <v>35</v>
      </c>
      <c r="CA40" s="1295" t="s">
        <v>35</v>
      </c>
      <c r="CB40" s="1295" t="s">
        <v>35</v>
      </c>
      <c r="CC40" s="2187"/>
      <c r="CD40" s="2187"/>
      <c r="CE40" s="2187"/>
      <c r="CF40" s="2187"/>
      <c r="CG40" s="2187"/>
      <c r="CH40" s="2187"/>
      <c r="CI40" s="2187"/>
      <c r="CJ40" s="2187"/>
      <c r="CK40" s="2187"/>
      <c r="CL40" s="2187"/>
      <c r="CM40" s="2187"/>
      <c r="CN40" s="2187"/>
      <c r="CO40" s="2187"/>
      <c r="CP40" s="2187"/>
      <c r="CQ40" s="2187"/>
      <c r="CR40" s="2187"/>
      <c r="CS40" s="2187"/>
      <c r="CT40" s="2187"/>
      <c r="CU40" s="2187"/>
      <c r="CV40" s="2187"/>
      <c r="CW40" s="2187"/>
      <c r="CX40" s="2187"/>
      <c r="CY40" s="2187"/>
      <c r="CZ40" s="2187"/>
    </row>
    <row r="41" s="399" customFormat="true" ht="15" customHeight="true" x14ac:dyDescent="0.2">
      <c r="A41" s="2540" t="s">
        <v>56</v>
      </c>
      <c r="B41" s="1122" t="s">
        <v>49</v>
      </c>
      <c r="C41" s="935">
        <v>7.5063345372250181</v>
      </c>
      <c r="D41" s="936">
        <v>3.1473137284661252</v>
      </c>
      <c r="E41" s="936">
        <v>2.1622583810106013</v>
      </c>
      <c r="F41" s="936">
        <v>0.4274123111009262</v>
      </c>
      <c r="G41" s="937">
        <v>0.36844590915298631</v>
      </c>
      <c r="H41" s="938">
        <v>0.37836451285059092</v>
      </c>
      <c r="I41" s="936">
        <v>0.28794081948733591</v>
      </c>
      <c r="J41" s="936">
        <v>0.62604336711946595</v>
      </c>
      <c r="K41" s="936">
        <v>0.76615904659192713</v>
      </c>
      <c r="L41" s="939">
        <v>2.2099249401986372</v>
      </c>
      <c r="M41" s="940">
        <v>7.7973816066898722</v>
      </c>
      <c r="N41" s="936">
        <v>8.4753033793217067</v>
      </c>
      <c r="O41" s="936">
        <v>4.6797251299567595</v>
      </c>
      <c r="P41" s="936">
        <v>3.1817642016294769</v>
      </c>
      <c r="Q41" s="937">
        <v>2.5722383879701725</v>
      </c>
      <c r="R41" s="938">
        <v>3.3660589060308594</v>
      </c>
      <c r="S41" s="936">
        <v>3.1129900076863932</v>
      </c>
      <c r="T41" s="936">
        <v>1.6675088428499247</v>
      </c>
      <c r="U41" s="936">
        <v>10.354223433242501</v>
      </c>
      <c r="V41" s="936">
        <v>2.9666254635352258</v>
      </c>
      <c r="W41" s="936">
        <v>4.4637321760694242</v>
      </c>
      <c r="X41" s="936">
        <v>2.0865936358893995</v>
      </c>
      <c r="Y41" s="936">
        <v>5.0556117290192271E-2</v>
      </c>
      <c r="Z41" s="936">
        <v>8.5977011494252835</v>
      </c>
      <c r="AA41" s="936">
        <v>0.35460992907801531</v>
      </c>
      <c r="AB41" s="2137">
        <v>0.14990006662225283</v>
      </c>
      <c r="AC41" s="667"/>
      <c r="AD41" s="667"/>
      <c r="AE41" s="667"/>
      <c r="AF41" s="667"/>
      <c r="AG41" s="667"/>
      <c r="AH41" s="667"/>
      <c r="AI41" s="667"/>
      <c r="AJ41" s="667"/>
      <c r="AK41" s="667"/>
      <c r="AL41" s="667"/>
      <c r="AM41" s="667"/>
      <c r="AN41" s="667"/>
      <c r="AO41" s="667"/>
      <c r="AP41" s="667"/>
      <c r="AQ41" s="667"/>
      <c r="AR41" s="667"/>
      <c r="AS41" s="667"/>
      <c r="AT41" s="667"/>
      <c r="AU41" s="667"/>
      <c r="AV41" s="667"/>
      <c r="AW41" s="667"/>
      <c r="AX41" s="667"/>
      <c r="AY41" s="667"/>
      <c r="AZ41" s="216"/>
      <c r="BA41" s="2545" t="s">
        <v>56</v>
      </c>
      <c r="BB41" s="151" t="s">
        <v>49</v>
      </c>
      <c r="BC41" s="1213" t="s">
        <v>35</v>
      </c>
      <c r="BD41" s="1233" t="s">
        <v>35</v>
      </c>
      <c r="BE41" s="1233" t="s">
        <v>35</v>
      </c>
      <c r="BF41" s="1233" t="s">
        <v>35</v>
      </c>
      <c r="BG41" s="1254" t="s">
        <v>35</v>
      </c>
      <c r="BH41" s="1275" t="s">
        <v>35</v>
      </c>
      <c r="BI41" s="1233" t="s">
        <v>35</v>
      </c>
      <c r="BJ41" s="1233" t="s">
        <v>35</v>
      </c>
      <c r="BK41" s="1233" t="s">
        <v>35</v>
      </c>
      <c r="BL41" s="1254" t="s">
        <v>35</v>
      </c>
      <c r="BM41" s="1275" t="s">
        <v>35</v>
      </c>
      <c r="BN41" s="1233" t="s">
        <v>35</v>
      </c>
      <c r="BO41" s="1233" t="s">
        <v>35</v>
      </c>
      <c r="BP41" s="1233" t="s">
        <v>35</v>
      </c>
      <c r="BQ41" s="1254" t="s">
        <v>35</v>
      </c>
      <c r="BR41" s="1275" t="s">
        <v>35</v>
      </c>
      <c r="BS41" s="1233" t="s">
        <v>35</v>
      </c>
      <c r="BT41" s="1233" t="s">
        <v>35</v>
      </c>
      <c r="BU41" s="1233" t="s">
        <v>35</v>
      </c>
      <c r="BV41" s="1233" t="s">
        <v>35</v>
      </c>
      <c r="BW41" s="1233" t="s">
        <v>35</v>
      </c>
      <c r="BX41" s="1233" t="s">
        <v>35</v>
      </c>
      <c r="BY41" s="1295" t="s">
        <v>35</v>
      </c>
      <c r="BZ41" s="1295" t="s">
        <v>35</v>
      </c>
      <c r="CA41" s="1295" t="s">
        <v>35</v>
      </c>
      <c r="CB41" s="1295" t="s">
        <v>35</v>
      </c>
      <c r="CC41" s="2187"/>
      <c r="CD41" s="2187"/>
      <c r="CE41" s="2187"/>
      <c r="CF41" s="2187"/>
      <c r="CG41" s="2187"/>
      <c r="CH41" s="2187"/>
      <c r="CI41" s="2187"/>
      <c r="CJ41" s="2187"/>
      <c r="CK41" s="2187"/>
      <c r="CL41" s="2187"/>
      <c r="CM41" s="2187"/>
      <c r="CN41" s="2187"/>
      <c r="CO41" s="2187"/>
      <c r="CP41" s="2187"/>
      <c r="CQ41" s="2187"/>
      <c r="CR41" s="2187"/>
      <c r="CS41" s="2187"/>
      <c r="CT41" s="2187"/>
      <c r="CU41" s="2187"/>
      <c r="CV41" s="2187"/>
      <c r="CW41" s="2187"/>
      <c r="CX41" s="2187"/>
      <c r="CY41" s="2187"/>
      <c r="CZ41" s="2187"/>
    </row>
    <row r="42" s="399" customFormat="true" ht="15" customHeight="true" x14ac:dyDescent="0.2">
      <c r="A42" s="2540"/>
      <c r="B42" s="1122" t="s">
        <v>48</v>
      </c>
      <c r="C42" s="935">
        <v>92.493665462774857</v>
      </c>
      <c r="D42" s="936">
        <v>96.852686271533855</v>
      </c>
      <c r="E42" s="936">
        <v>97.837741618989384</v>
      </c>
      <c r="F42" s="936">
        <v>99.572587688899048</v>
      </c>
      <c r="G42" s="937">
        <v>99.631554090847033</v>
      </c>
      <c r="H42" s="938">
        <v>99.621635487149405</v>
      </c>
      <c r="I42" s="936">
        <v>99.712059180512654</v>
      </c>
      <c r="J42" s="936">
        <v>99.373956632880535</v>
      </c>
      <c r="K42" s="936">
        <v>99.233840953408077</v>
      </c>
      <c r="L42" s="939">
        <v>97.790075059801353</v>
      </c>
      <c r="M42" s="940">
        <v>92.202618393310146</v>
      </c>
      <c r="N42" s="936">
        <v>91.524696620678242</v>
      </c>
      <c r="O42" s="936">
        <v>95.320274870043249</v>
      </c>
      <c r="P42" s="936">
        <v>96.818235798370466</v>
      </c>
      <c r="Q42" s="937">
        <v>97.42776161202994</v>
      </c>
      <c r="R42" s="938">
        <v>96.63394109396917</v>
      </c>
      <c r="S42" s="936">
        <v>96.887009992313622</v>
      </c>
      <c r="T42" s="936">
        <v>98.332491157150073</v>
      </c>
      <c r="U42" s="936">
        <v>89.645776566757434</v>
      </c>
      <c r="V42" s="936">
        <v>97.033374536464763</v>
      </c>
      <c r="W42" s="936">
        <v>95.536267823930558</v>
      </c>
      <c r="X42" s="936">
        <v>97.913406364110628</v>
      </c>
      <c r="Y42" s="936">
        <v>99.949443882709815</v>
      </c>
      <c r="Z42" s="936">
        <v>91.402298850574738</v>
      </c>
      <c r="AA42" s="936">
        <v>99.645390070921977</v>
      </c>
      <c r="AB42" s="2137">
        <v>99.850099933377791</v>
      </c>
      <c r="AC42" s="667"/>
      <c r="AD42" s="667"/>
      <c r="AE42" s="667"/>
      <c r="AF42" s="667"/>
      <c r="AG42" s="667"/>
      <c r="AH42" s="667"/>
      <c r="AI42" s="667"/>
      <c r="AJ42" s="667"/>
      <c r="AK42" s="667"/>
      <c r="AL42" s="667"/>
      <c r="AM42" s="667"/>
      <c r="AN42" s="667"/>
      <c r="AO42" s="667"/>
      <c r="AP42" s="667"/>
      <c r="AQ42" s="667"/>
      <c r="AR42" s="667"/>
      <c r="AS42" s="667"/>
      <c r="AT42" s="667"/>
      <c r="AU42" s="667"/>
      <c r="AV42" s="667"/>
      <c r="AW42" s="667"/>
      <c r="AX42" s="667"/>
      <c r="AY42" s="667"/>
      <c r="AZ42" s="216"/>
      <c r="BA42" s="2545"/>
      <c r="BB42" s="151" t="s">
        <v>48</v>
      </c>
      <c r="BC42" s="1213" t="s">
        <v>35</v>
      </c>
      <c r="BD42" s="1233" t="s">
        <v>35</v>
      </c>
      <c r="BE42" s="1233" t="s">
        <v>35</v>
      </c>
      <c r="BF42" s="1233" t="s">
        <v>35</v>
      </c>
      <c r="BG42" s="1254" t="s">
        <v>35</v>
      </c>
      <c r="BH42" s="1275" t="s">
        <v>35</v>
      </c>
      <c r="BI42" s="1233" t="s">
        <v>35</v>
      </c>
      <c r="BJ42" s="1233" t="s">
        <v>35</v>
      </c>
      <c r="BK42" s="1233" t="s">
        <v>35</v>
      </c>
      <c r="BL42" s="1254" t="s">
        <v>35</v>
      </c>
      <c r="BM42" s="1275" t="s">
        <v>35</v>
      </c>
      <c r="BN42" s="1233" t="s">
        <v>35</v>
      </c>
      <c r="BO42" s="1233" t="s">
        <v>35</v>
      </c>
      <c r="BP42" s="1233" t="s">
        <v>35</v>
      </c>
      <c r="BQ42" s="1254" t="s">
        <v>35</v>
      </c>
      <c r="BR42" s="1275" t="s">
        <v>35</v>
      </c>
      <c r="BS42" s="1233" t="s">
        <v>35</v>
      </c>
      <c r="BT42" s="1233" t="s">
        <v>35</v>
      </c>
      <c r="BU42" s="1233" t="s">
        <v>35</v>
      </c>
      <c r="BV42" s="1233" t="s">
        <v>35</v>
      </c>
      <c r="BW42" s="1233" t="s">
        <v>35</v>
      </c>
      <c r="BX42" s="1233" t="s">
        <v>35</v>
      </c>
      <c r="BY42" s="1295" t="s">
        <v>35</v>
      </c>
      <c r="BZ42" s="1295" t="s">
        <v>35</v>
      </c>
      <c r="CA42" s="1295" t="s">
        <v>35</v>
      </c>
      <c r="CB42" s="1295" t="s">
        <v>35</v>
      </c>
      <c r="CC42" s="2187"/>
      <c r="CD42" s="2187"/>
      <c r="CE42" s="2187"/>
      <c r="CF42" s="2187"/>
      <c r="CG42" s="2187"/>
      <c r="CH42" s="2187"/>
      <c r="CI42" s="2187"/>
      <c r="CJ42" s="2187"/>
      <c r="CK42" s="2187"/>
      <c r="CL42" s="2187"/>
      <c r="CM42" s="2187"/>
      <c r="CN42" s="2187"/>
      <c r="CO42" s="2187"/>
      <c r="CP42" s="2187"/>
      <c r="CQ42" s="2187"/>
      <c r="CR42" s="2187"/>
      <c r="CS42" s="2187"/>
      <c r="CT42" s="2187"/>
      <c r="CU42" s="2187"/>
      <c r="CV42" s="2187"/>
      <c r="CW42" s="2187"/>
      <c r="CX42" s="2187"/>
      <c r="CY42" s="2187"/>
      <c r="CZ42" s="2187"/>
    </row>
    <row r="43" s="399" customFormat="true" ht="15" customHeight="true" x14ac:dyDescent="0.2">
      <c r="A43" s="2540" t="s">
        <v>53</v>
      </c>
      <c r="B43" s="1122" t="s">
        <v>49</v>
      </c>
      <c r="C43" s="1154" t="s">
        <v>35</v>
      </c>
      <c r="D43" s="1164" t="s">
        <v>35</v>
      </c>
      <c r="E43" s="1164" t="s">
        <v>35</v>
      </c>
      <c r="F43" s="1164" t="s">
        <v>35</v>
      </c>
      <c r="G43" s="1174" t="s">
        <v>35</v>
      </c>
      <c r="H43" s="1184" t="s">
        <v>35</v>
      </c>
      <c r="I43" s="1164" t="s">
        <v>35</v>
      </c>
      <c r="J43" s="1164" t="s">
        <v>35</v>
      </c>
      <c r="K43" s="1164" t="s">
        <v>35</v>
      </c>
      <c r="L43" s="1194" t="s">
        <v>35</v>
      </c>
      <c r="M43" s="1154" t="s">
        <v>35</v>
      </c>
      <c r="N43" s="1164" t="s">
        <v>35</v>
      </c>
      <c r="O43" s="1164" t="s">
        <v>35</v>
      </c>
      <c r="P43" s="1164" t="s">
        <v>35</v>
      </c>
      <c r="Q43" s="1174" t="s">
        <v>35</v>
      </c>
      <c r="R43" s="1184" t="s">
        <v>35</v>
      </c>
      <c r="S43" s="1164" t="s">
        <v>35</v>
      </c>
      <c r="T43" s="1164" t="s">
        <v>35</v>
      </c>
      <c r="U43" s="1164" t="s">
        <v>35</v>
      </c>
      <c r="V43" s="1164" t="s">
        <v>35</v>
      </c>
      <c r="W43" s="1164" t="s">
        <v>35</v>
      </c>
      <c r="X43" s="1164" t="s">
        <v>35</v>
      </c>
      <c r="Y43" s="1164" t="s">
        <v>35</v>
      </c>
      <c r="Z43" s="1164" t="s">
        <v>35</v>
      </c>
      <c r="AA43" s="1164" t="s">
        <v>35</v>
      </c>
      <c r="AB43" s="1194" t="s">
        <v>35</v>
      </c>
      <c r="AC43" s="667"/>
      <c r="AD43" s="667"/>
      <c r="AE43" s="667"/>
      <c r="AF43" s="667"/>
      <c r="AG43" s="667"/>
      <c r="AH43" s="667"/>
      <c r="AI43" s="667"/>
      <c r="AJ43" s="667"/>
      <c r="AK43" s="667"/>
      <c r="AL43" s="667"/>
      <c r="AM43" s="667"/>
      <c r="AN43" s="667"/>
      <c r="AO43" s="667"/>
      <c r="AP43" s="667"/>
      <c r="AQ43" s="667"/>
      <c r="AR43" s="667"/>
      <c r="AS43" s="667"/>
      <c r="AT43" s="667"/>
      <c r="AU43" s="667"/>
      <c r="AV43" s="667"/>
      <c r="AW43" s="667"/>
      <c r="AX43" s="667"/>
      <c r="AY43" s="667"/>
      <c r="AZ43" s="216"/>
      <c r="BA43" s="2545" t="s">
        <v>53</v>
      </c>
      <c r="BB43" s="151" t="s">
        <v>49</v>
      </c>
      <c r="BC43" s="1213" t="s">
        <v>35</v>
      </c>
      <c r="BD43" s="1233" t="s">
        <v>35</v>
      </c>
      <c r="BE43" s="1233" t="s">
        <v>35</v>
      </c>
      <c r="BF43" s="1233" t="s">
        <v>35</v>
      </c>
      <c r="BG43" s="1254" t="s">
        <v>35</v>
      </c>
      <c r="BH43" s="1275" t="s">
        <v>35</v>
      </c>
      <c r="BI43" s="1233" t="s">
        <v>35</v>
      </c>
      <c r="BJ43" s="1233" t="s">
        <v>35</v>
      </c>
      <c r="BK43" s="1233" t="s">
        <v>35</v>
      </c>
      <c r="BL43" s="1254" t="s">
        <v>35</v>
      </c>
      <c r="BM43" s="1275" t="s">
        <v>35</v>
      </c>
      <c r="BN43" s="1233" t="s">
        <v>35</v>
      </c>
      <c r="BO43" s="1233" t="s">
        <v>35</v>
      </c>
      <c r="BP43" s="1233" t="s">
        <v>35</v>
      </c>
      <c r="BQ43" s="1254" t="s">
        <v>35</v>
      </c>
      <c r="BR43" s="1275" t="s">
        <v>35</v>
      </c>
      <c r="BS43" s="1233" t="s">
        <v>35</v>
      </c>
      <c r="BT43" s="1233" t="s">
        <v>35</v>
      </c>
      <c r="BU43" s="1233" t="s">
        <v>35</v>
      </c>
      <c r="BV43" s="1233" t="s">
        <v>35</v>
      </c>
      <c r="BW43" s="1233" t="s">
        <v>35</v>
      </c>
      <c r="BX43" s="1233" t="s">
        <v>35</v>
      </c>
      <c r="BY43" s="1295" t="s">
        <v>35</v>
      </c>
      <c r="BZ43" s="1295" t="s">
        <v>35</v>
      </c>
      <c r="CA43" s="1295" t="s">
        <v>35</v>
      </c>
      <c r="CB43" s="1295" t="s">
        <v>35</v>
      </c>
      <c r="CC43" s="2187"/>
      <c r="CD43" s="2187"/>
      <c r="CE43" s="2187"/>
      <c r="CF43" s="2187"/>
      <c r="CG43" s="2187"/>
      <c r="CH43" s="2187"/>
      <c r="CI43" s="2187"/>
      <c r="CJ43" s="2187"/>
      <c r="CK43" s="2187"/>
      <c r="CL43" s="2187"/>
      <c r="CM43" s="2187"/>
      <c r="CN43" s="2187"/>
      <c r="CO43" s="2187"/>
      <c r="CP43" s="2187"/>
      <c r="CQ43" s="2187"/>
      <c r="CR43" s="2187"/>
      <c r="CS43" s="2187"/>
      <c r="CT43" s="2187"/>
      <c r="CU43" s="2187"/>
      <c r="CV43" s="2187"/>
      <c r="CW43" s="2187"/>
      <c r="CX43" s="2187"/>
      <c r="CY43" s="2187"/>
      <c r="CZ43" s="2187"/>
    </row>
    <row r="44" s="399" customFormat="true" ht="15" customHeight="true" x14ac:dyDescent="0.2">
      <c r="A44" s="2540"/>
      <c r="B44" s="1122" t="s">
        <v>48</v>
      </c>
      <c r="C44" s="1154" t="s">
        <v>35</v>
      </c>
      <c r="D44" s="1164" t="s">
        <v>35</v>
      </c>
      <c r="E44" s="1164" t="s">
        <v>35</v>
      </c>
      <c r="F44" s="1164" t="s">
        <v>35</v>
      </c>
      <c r="G44" s="1174" t="s">
        <v>35</v>
      </c>
      <c r="H44" s="1184" t="s">
        <v>35</v>
      </c>
      <c r="I44" s="1164" t="s">
        <v>35</v>
      </c>
      <c r="J44" s="1164" t="s">
        <v>35</v>
      </c>
      <c r="K44" s="1164" t="s">
        <v>35</v>
      </c>
      <c r="L44" s="1194" t="s">
        <v>35</v>
      </c>
      <c r="M44" s="1154" t="s">
        <v>35</v>
      </c>
      <c r="N44" s="1164" t="s">
        <v>35</v>
      </c>
      <c r="O44" s="1164" t="s">
        <v>35</v>
      </c>
      <c r="P44" s="1164" t="s">
        <v>35</v>
      </c>
      <c r="Q44" s="1174" t="s">
        <v>35</v>
      </c>
      <c r="R44" s="1184" t="s">
        <v>35</v>
      </c>
      <c r="S44" s="1164" t="s">
        <v>35</v>
      </c>
      <c r="T44" s="1164" t="s">
        <v>35</v>
      </c>
      <c r="U44" s="1164" t="s">
        <v>35</v>
      </c>
      <c r="V44" s="1164" t="s">
        <v>35</v>
      </c>
      <c r="W44" s="1164" t="s">
        <v>35</v>
      </c>
      <c r="X44" s="1164" t="s">
        <v>35</v>
      </c>
      <c r="Y44" s="1164" t="s">
        <v>35</v>
      </c>
      <c r="Z44" s="1164" t="s">
        <v>35</v>
      </c>
      <c r="AA44" s="1164" t="s">
        <v>35</v>
      </c>
      <c r="AB44" s="1194" t="s">
        <v>35</v>
      </c>
      <c r="AC44" s="667"/>
      <c r="AD44" s="667"/>
      <c r="AE44" s="667"/>
      <c r="AF44" s="667"/>
      <c r="AG44" s="667"/>
      <c r="AH44" s="667"/>
      <c r="AI44" s="667"/>
      <c r="AJ44" s="667"/>
      <c r="AK44" s="667"/>
      <c r="AL44" s="667"/>
      <c r="AM44" s="667"/>
      <c r="AN44" s="667"/>
      <c r="AO44" s="667"/>
      <c r="AP44" s="667"/>
      <c r="AQ44" s="667"/>
      <c r="AR44" s="667"/>
      <c r="AS44" s="667"/>
      <c r="AT44" s="667"/>
      <c r="AU44" s="667"/>
      <c r="AV44" s="667"/>
      <c r="AW44" s="667"/>
      <c r="AX44" s="667"/>
      <c r="AY44" s="667"/>
      <c r="AZ44" s="216"/>
      <c r="BA44" s="2545"/>
      <c r="BB44" s="151" t="s">
        <v>48</v>
      </c>
      <c r="BC44" s="1213" t="s">
        <v>35</v>
      </c>
      <c r="BD44" s="1233" t="s">
        <v>35</v>
      </c>
      <c r="BE44" s="1233" t="s">
        <v>35</v>
      </c>
      <c r="BF44" s="1233" t="s">
        <v>35</v>
      </c>
      <c r="BG44" s="1254" t="s">
        <v>35</v>
      </c>
      <c r="BH44" s="1275" t="s">
        <v>35</v>
      </c>
      <c r="BI44" s="1233" t="s">
        <v>35</v>
      </c>
      <c r="BJ44" s="1233" t="s">
        <v>35</v>
      </c>
      <c r="BK44" s="1233" t="s">
        <v>35</v>
      </c>
      <c r="BL44" s="1254" t="s">
        <v>35</v>
      </c>
      <c r="BM44" s="1275" t="s">
        <v>35</v>
      </c>
      <c r="BN44" s="1233" t="s">
        <v>35</v>
      </c>
      <c r="BO44" s="1233" t="s">
        <v>35</v>
      </c>
      <c r="BP44" s="1233" t="s">
        <v>35</v>
      </c>
      <c r="BQ44" s="1254" t="s">
        <v>35</v>
      </c>
      <c r="BR44" s="1275" t="s">
        <v>35</v>
      </c>
      <c r="BS44" s="1233" t="s">
        <v>35</v>
      </c>
      <c r="BT44" s="1233" t="s">
        <v>35</v>
      </c>
      <c r="BU44" s="1233" t="s">
        <v>35</v>
      </c>
      <c r="BV44" s="1233" t="s">
        <v>35</v>
      </c>
      <c r="BW44" s="1233" t="s">
        <v>35</v>
      </c>
      <c r="BX44" s="1233" t="s">
        <v>35</v>
      </c>
      <c r="BY44" s="1295" t="s">
        <v>35</v>
      </c>
      <c r="BZ44" s="1295" t="s">
        <v>35</v>
      </c>
      <c r="CA44" s="1295" t="s">
        <v>35</v>
      </c>
      <c r="CB44" s="1295" t="s">
        <v>35</v>
      </c>
      <c r="CC44" s="2187"/>
      <c r="CD44" s="2187"/>
      <c r="CE44" s="2187"/>
      <c r="CF44" s="2187"/>
      <c r="CG44" s="2187"/>
      <c r="CH44" s="2187"/>
      <c r="CI44" s="2187"/>
      <c r="CJ44" s="2187"/>
      <c r="CK44" s="2187"/>
      <c r="CL44" s="2187"/>
      <c r="CM44" s="2187"/>
      <c r="CN44" s="2187"/>
      <c r="CO44" s="2187"/>
      <c r="CP44" s="2187"/>
      <c r="CQ44" s="2187"/>
      <c r="CR44" s="2187"/>
      <c r="CS44" s="2187"/>
      <c r="CT44" s="2187"/>
      <c r="CU44" s="2187"/>
      <c r="CV44" s="2187"/>
      <c r="CW44" s="2187"/>
      <c r="CX44" s="2187"/>
      <c r="CY44" s="2187"/>
      <c r="CZ44" s="2187"/>
    </row>
    <row r="45" s="399" customFormat="true" ht="15" customHeight="true" x14ac:dyDescent="0.2">
      <c r="A45" s="2540" t="s">
        <v>52</v>
      </c>
      <c r="B45" s="1122" t="s">
        <v>49</v>
      </c>
      <c r="C45" s="1154" t="s">
        <v>35</v>
      </c>
      <c r="D45" s="1164" t="s">
        <v>35</v>
      </c>
      <c r="E45" s="1164" t="s">
        <v>35</v>
      </c>
      <c r="F45" s="1164" t="s">
        <v>35</v>
      </c>
      <c r="G45" s="1174" t="s">
        <v>35</v>
      </c>
      <c r="H45" s="1184" t="s">
        <v>35</v>
      </c>
      <c r="I45" s="1164" t="s">
        <v>35</v>
      </c>
      <c r="J45" s="1164" t="s">
        <v>35</v>
      </c>
      <c r="K45" s="1164" t="s">
        <v>35</v>
      </c>
      <c r="L45" s="1194" t="s">
        <v>35</v>
      </c>
      <c r="M45" s="1154" t="s">
        <v>35</v>
      </c>
      <c r="N45" s="1164" t="s">
        <v>35</v>
      </c>
      <c r="O45" s="1164" t="s">
        <v>35</v>
      </c>
      <c r="P45" s="1164" t="s">
        <v>35</v>
      </c>
      <c r="Q45" s="1174" t="s">
        <v>35</v>
      </c>
      <c r="R45" s="1184" t="s">
        <v>35</v>
      </c>
      <c r="S45" s="1164" t="s">
        <v>35</v>
      </c>
      <c r="T45" s="1164" t="s">
        <v>35</v>
      </c>
      <c r="U45" s="1164" t="s">
        <v>35</v>
      </c>
      <c r="V45" s="1164" t="s">
        <v>35</v>
      </c>
      <c r="W45" s="1164" t="s">
        <v>35</v>
      </c>
      <c r="X45" s="1164" t="s">
        <v>35</v>
      </c>
      <c r="Y45" s="1164" t="s">
        <v>35</v>
      </c>
      <c r="Z45" s="1164" t="s">
        <v>35</v>
      </c>
      <c r="AA45" s="1164" t="s">
        <v>35</v>
      </c>
      <c r="AB45" s="1194" t="s">
        <v>35</v>
      </c>
      <c r="AC45" s="667"/>
      <c r="AD45" s="667"/>
      <c r="AE45" s="667"/>
      <c r="AF45" s="667"/>
      <c r="AG45" s="667"/>
      <c r="AH45" s="667"/>
      <c r="AI45" s="667"/>
      <c r="AJ45" s="667"/>
      <c r="AK45" s="667"/>
      <c r="AL45" s="667"/>
      <c r="AM45" s="667"/>
      <c r="AN45" s="667"/>
      <c r="AO45" s="667"/>
      <c r="AP45" s="667"/>
      <c r="AQ45" s="667"/>
      <c r="AR45" s="667"/>
      <c r="AS45" s="667"/>
      <c r="AT45" s="667"/>
      <c r="AU45" s="667"/>
      <c r="AV45" s="667"/>
      <c r="AW45" s="667"/>
      <c r="AX45" s="667"/>
      <c r="AY45" s="667"/>
      <c r="AZ45" s="216"/>
      <c r="BA45" s="2545" t="s">
        <v>52</v>
      </c>
      <c r="BB45" s="151" t="s">
        <v>49</v>
      </c>
      <c r="BC45" s="1213" t="s">
        <v>35</v>
      </c>
      <c r="BD45" s="1233" t="s">
        <v>35</v>
      </c>
      <c r="BE45" s="1233" t="s">
        <v>35</v>
      </c>
      <c r="BF45" s="1233" t="s">
        <v>35</v>
      </c>
      <c r="BG45" s="1254" t="s">
        <v>35</v>
      </c>
      <c r="BH45" s="1275" t="s">
        <v>35</v>
      </c>
      <c r="BI45" s="1233" t="s">
        <v>35</v>
      </c>
      <c r="BJ45" s="1233" t="s">
        <v>35</v>
      </c>
      <c r="BK45" s="1233" t="s">
        <v>35</v>
      </c>
      <c r="BL45" s="1254" t="s">
        <v>35</v>
      </c>
      <c r="BM45" s="1275" t="s">
        <v>35</v>
      </c>
      <c r="BN45" s="1233" t="s">
        <v>35</v>
      </c>
      <c r="BO45" s="1233" t="s">
        <v>35</v>
      </c>
      <c r="BP45" s="1233" t="s">
        <v>35</v>
      </c>
      <c r="BQ45" s="1254" t="s">
        <v>35</v>
      </c>
      <c r="BR45" s="1275" t="s">
        <v>35</v>
      </c>
      <c r="BS45" s="1233" t="s">
        <v>35</v>
      </c>
      <c r="BT45" s="1233" t="s">
        <v>35</v>
      </c>
      <c r="BU45" s="1233" t="s">
        <v>35</v>
      </c>
      <c r="BV45" s="1233" t="s">
        <v>35</v>
      </c>
      <c r="BW45" s="1233" t="s">
        <v>35</v>
      </c>
      <c r="BX45" s="1233" t="s">
        <v>35</v>
      </c>
      <c r="BY45" s="1295" t="s">
        <v>35</v>
      </c>
      <c r="BZ45" s="1295" t="s">
        <v>35</v>
      </c>
      <c r="CA45" s="1295" t="s">
        <v>35</v>
      </c>
      <c r="CB45" s="1295" t="s">
        <v>35</v>
      </c>
      <c r="CC45" s="2187"/>
      <c r="CD45" s="2187"/>
      <c r="CE45" s="2187"/>
      <c r="CF45" s="2187"/>
      <c r="CG45" s="2187"/>
      <c r="CH45" s="2187"/>
      <c r="CI45" s="2187"/>
      <c r="CJ45" s="2187"/>
      <c r="CK45" s="2187"/>
      <c r="CL45" s="2187"/>
      <c r="CM45" s="2187"/>
      <c r="CN45" s="2187"/>
      <c r="CO45" s="2187"/>
      <c r="CP45" s="2187"/>
      <c r="CQ45" s="2187"/>
      <c r="CR45" s="2187"/>
      <c r="CS45" s="2187"/>
      <c r="CT45" s="2187"/>
      <c r="CU45" s="2187"/>
      <c r="CV45" s="2187"/>
      <c r="CW45" s="2187"/>
      <c r="CX45" s="2187"/>
      <c r="CY45" s="2187"/>
      <c r="CZ45" s="2187"/>
    </row>
    <row r="46" s="399" customFormat="true" ht="15" customHeight="true" x14ac:dyDescent="0.2">
      <c r="A46" s="2540"/>
      <c r="B46" s="1122" t="s">
        <v>48</v>
      </c>
      <c r="C46" s="1154" t="s">
        <v>35</v>
      </c>
      <c r="D46" s="1164" t="s">
        <v>35</v>
      </c>
      <c r="E46" s="1164" t="s">
        <v>35</v>
      </c>
      <c r="F46" s="1164" t="s">
        <v>35</v>
      </c>
      <c r="G46" s="1174" t="s">
        <v>35</v>
      </c>
      <c r="H46" s="1184" t="s">
        <v>35</v>
      </c>
      <c r="I46" s="1164" t="s">
        <v>35</v>
      </c>
      <c r="J46" s="1164" t="s">
        <v>35</v>
      </c>
      <c r="K46" s="1164" t="s">
        <v>35</v>
      </c>
      <c r="L46" s="1194" t="s">
        <v>35</v>
      </c>
      <c r="M46" s="1154" t="s">
        <v>35</v>
      </c>
      <c r="N46" s="1164" t="s">
        <v>35</v>
      </c>
      <c r="O46" s="1164" t="s">
        <v>35</v>
      </c>
      <c r="P46" s="1164" t="s">
        <v>35</v>
      </c>
      <c r="Q46" s="1174" t="s">
        <v>35</v>
      </c>
      <c r="R46" s="1184" t="s">
        <v>35</v>
      </c>
      <c r="S46" s="1164" t="s">
        <v>35</v>
      </c>
      <c r="T46" s="1164" t="s">
        <v>35</v>
      </c>
      <c r="U46" s="1164" t="s">
        <v>35</v>
      </c>
      <c r="V46" s="1164" t="s">
        <v>35</v>
      </c>
      <c r="W46" s="1164" t="s">
        <v>35</v>
      </c>
      <c r="X46" s="1164" t="s">
        <v>35</v>
      </c>
      <c r="Y46" s="1164" t="s">
        <v>35</v>
      </c>
      <c r="Z46" s="1164" t="s">
        <v>35</v>
      </c>
      <c r="AA46" s="1164" t="s">
        <v>35</v>
      </c>
      <c r="AB46" s="1194" t="s">
        <v>35</v>
      </c>
      <c r="AC46" s="667"/>
      <c r="AD46" s="667"/>
      <c r="AE46" s="667"/>
      <c r="AF46" s="667"/>
      <c r="AG46" s="667"/>
      <c r="AH46" s="667"/>
      <c r="AI46" s="667"/>
      <c r="AJ46" s="667"/>
      <c r="AK46" s="667"/>
      <c r="AL46" s="667"/>
      <c r="AM46" s="667"/>
      <c r="AN46" s="667"/>
      <c r="AO46" s="667"/>
      <c r="AP46" s="667"/>
      <c r="AQ46" s="667"/>
      <c r="AR46" s="667"/>
      <c r="AS46" s="667"/>
      <c r="AT46" s="667"/>
      <c r="AU46" s="667"/>
      <c r="AV46" s="667"/>
      <c r="AW46" s="667"/>
      <c r="AX46" s="667"/>
      <c r="AY46" s="667"/>
      <c r="AZ46" s="216"/>
      <c r="BA46" s="2545"/>
      <c r="BB46" s="151" t="s">
        <v>48</v>
      </c>
      <c r="BC46" s="1213" t="s">
        <v>35</v>
      </c>
      <c r="BD46" s="1233" t="s">
        <v>35</v>
      </c>
      <c r="BE46" s="1233" t="s">
        <v>35</v>
      </c>
      <c r="BF46" s="1233" t="s">
        <v>35</v>
      </c>
      <c r="BG46" s="1254" t="s">
        <v>35</v>
      </c>
      <c r="BH46" s="1275" t="s">
        <v>35</v>
      </c>
      <c r="BI46" s="1233" t="s">
        <v>35</v>
      </c>
      <c r="BJ46" s="1233" t="s">
        <v>35</v>
      </c>
      <c r="BK46" s="1233" t="s">
        <v>35</v>
      </c>
      <c r="BL46" s="1254" t="s">
        <v>35</v>
      </c>
      <c r="BM46" s="1275" t="s">
        <v>35</v>
      </c>
      <c r="BN46" s="1233" t="s">
        <v>35</v>
      </c>
      <c r="BO46" s="1233" t="s">
        <v>35</v>
      </c>
      <c r="BP46" s="1233" t="s">
        <v>35</v>
      </c>
      <c r="BQ46" s="1254" t="s">
        <v>35</v>
      </c>
      <c r="BR46" s="1275" t="s">
        <v>35</v>
      </c>
      <c r="BS46" s="1233" t="s">
        <v>35</v>
      </c>
      <c r="BT46" s="1233" t="s">
        <v>35</v>
      </c>
      <c r="BU46" s="1233" t="s">
        <v>35</v>
      </c>
      <c r="BV46" s="1233" t="s">
        <v>35</v>
      </c>
      <c r="BW46" s="1233" t="s">
        <v>35</v>
      </c>
      <c r="BX46" s="1233" t="s">
        <v>35</v>
      </c>
      <c r="BY46" s="1295" t="s">
        <v>35</v>
      </c>
      <c r="BZ46" s="1295" t="s">
        <v>35</v>
      </c>
      <c r="CA46" s="1295" t="s">
        <v>35</v>
      </c>
      <c r="CB46" s="1295" t="s">
        <v>35</v>
      </c>
      <c r="CC46" s="2187"/>
      <c r="CD46" s="2187"/>
      <c r="CE46" s="2187"/>
      <c r="CF46" s="2187"/>
      <c r="CG46" s="2187"/>
      <c r="CH46" s="2187"/>
      <c r="CI46" s="2187"/>
      <c r="CJ46" s="2187"/>
      <c r="CK46" s="2187"/>
      <c r="CL46" s="2187"/>
      <c r="CM46" s="2187"/>
      <c r="CN46" s="2187"/>
      <c r="CO46" s="2187"/>
      <c r="CP46" s="2187"/>
      <c r="CQ46" s="2187"/>
      <c r="CR46" s="2187"/>
      <c r="CS46" s="2187"/>
      <c r="CT46" s="2187"/>
      <c r="CU46" s="2187"/>
      <c r="CV46" s="2187"/>
      <c r="CW46" s="2187"/>
      <c r="CX46" s="2187"/>
      <c r="CY46" s="2187"/>
      <c r="CZ46" s="2187"/>
    </row>
    <row r="47" s="130" customFormat="true" ht="15" customHeight="true" x14ac:dyDescent="0.2">
      <c r="A47" s="2531" t="s">
        <v>101</v>
      </c>
      <c r="B47" s="250" t="s">
        <v>100</v>
      </c>
      <c r="C47" s="1153" t="s">
        <v>35</v>
      </c>
      <c r="D47" s="1163" t="s">
        <v>35</v>
      </c>
      <c r="E47" s="1163" t="s">
        <v>35</v>
      </c>
      <c r="F47" s="1163" t="s">
        <v>35</v>
      </c>
      <c r="G47" s="1173" t="s">
        <v>35</v>
      </c>
      <c r="H47" s="1183" t="s">
        <v>35</v>
      </c>
      <c r="I47" s="1163" t="s">
        <v>35</v>
      </c>
      <c r="J47" s="1163" t="s">
        <v>35</v>
      </c>
      <c r="K47" s="1163" t="s">
        <v>35</v>
      </c>
      <c r="L47" s="1193" t="s">
        <v>35</v>
      </c>
      <c r="M47" s="1201" t="s">
        <v>35</v>
      </c>
      <c r="N47" s="1163" t="s">
        <v>35</v>
      </c>
      <c r="O47" s="1163" t="s">
        <v>35</v>
      </c>
      <c r="P47" s="1163" t="s">
        <v>35</v>
      </c>
      <c r="Q47" s="1173" t="s">
        <v>35</v>
      </c>
      <c r="R47" s="1183" t="s">
        <v>35</v>
      </c>
      <c r="S47" s="1163" t="s">
        <v>35</v>
      </c>
      <c r="T47" s="1163" t="s">
        <v>35</v>
      </c>
      <c r="U47" s="1163" t="s">
        <v>35</v>
      </c>
      <c r="V47" s="1163" t="s">
        <v>35</v>
      </c>
      <c r="W47" s="1163" t="s">
        <v>35</v>
      </c>
      <c r="X47" s="1163" t="s">
        <v>35</v>
      </c>
      <c r="Y47" s="1207" t="s">
        <v>35</v>
      </c>
      <c r="Z47" s="1207" t="s">
        <v>35</v>
      </c>
      <c r="AA47" s="1207" t="s">
        <v>35</v>
      </c>
      <c r="AB47" s="2139" t="s">
        <v>35</v>
      </c>
      <c r="AC47" s="2176"/>
      <c r="AD47" s="2176"/>
      <c r="AE47" s="2176"/>
      <c r="AF47" s="2176"/>
      <c r="AG47" s="2176"/>
      <c r="AH47" s="2176"/>
      <c r="AI47" s="2176"/>
      <c r="AJ47" s="2176"/>
      <c r="AK47" s="2176"/>
      <c r="AL47" s="2176"/>
      <c r="AM47" s="2176"/>
      <c r="AN47" s="2176"/>
      <c r="AO47" s="2176"/>
      <c r="AP47" s="2176"/>
      <c r="AQ47" s="2176"/>
      <c r="AR47" s="2176"/>
      <c r="AS47" s="2176"/>
      <c r="AT47" s="2176"/>
      <c r="AU47" s="2176"/>
      <c r="AV47" s="2176"/>
      <c r="AW47" s="2176"/>
      <c r="AX47" s="2176"/>
      <c r="AY47" s="2176"/>
      <c r="AZ47" s="215"/>
      <c r="BA47" s="2545" t="s">
        <v>101</v>
      </c>
      <c r="BB47" s="151" t="s">
        <v>100</v>
      </c>
      <c r="BC47" s="1213" t="s">
        <v>35</v>
      </c>
      <c r="BD47" s="1233" t="s">
        <v>35</v>
      </c>
      <c r="BE47" s="1233" t="s">
        <v>35</v>
      </c>
      <c r="BF47" s="1233" t="s">
        <v>35</v>
      </c>
      <c r="BG47" s="1254" t="s">
        <v>35</v>
      </c>
      <c r="BH47" s="1275" t="s">
        <v>35</v>
      </c>
      <c r="BI47" s="1233" t="s">
        <v>35</v>
      </c>
      <c r="BJ47" s="1233" t="s">
        <v>35</v>
      </c>
      <c r="BK47" s="1233" t="s">
        <v>35</v>
      </c>
      <c r="BL47" s="1254" t="s">
        <v>35</v>
      </c>
      <c r="BM47" s="1275" t="s">
        <v>35</v>
      </c>
      <c r="BN47" s="1233" t="s">
        <v>35</v>
      </c>
      <c r="BO47" s="1233" t="s">
        <v>35</v>
      </c>
      <c r="BP47" s="1233" t="s">
        <v>35</v>
      </c>
      <c r="BQ47" s="1254" t="s">
        <v>35</v>
      </c>
      <c r="BR47" s="1275" t="s">
        <v>35</v>
      </c>
      <c r="BS47" s="1233" t="s">
        <v>35</v>
      </c>
      <c r="BT47" s="1233" t="s">
        <v>35</v>
      </c>
      <c r="BU47" s="1233" t="s">
        <v>35</v>
      </c>
      <c r="BV47" s="1233" t="s">
        <v>35</v>
      </c>
      <c r="BW47" s="1233" t="s">
        <v>35</v>
      </c>
      <c r="BX47" s="1233" t="s">
        <v>35</v>
      </c>
      <c r="BY47" s="1295" t="s">
        <v>35</v>
      </c>
      <c r="BZ47" s="1295" t="s">
        <v>35</v>
      </c>
      <c r="CA47" s="1295" t="s">
        <v>35</v>
      </c>
      <c r="CB47" s="1295" t="s">
        <v>35</v>
      </c>
      <c r="CC47" s="2187"/>
      <c r="CD47" s="2187"/>
      <c r="CE47" s="2187"/>
      <c r="CF47" s="2187"/>
      <c r="CG47" s="2187"/>
      <c r="CH47" s="2187"/>
      <c r="CI47" s="2187"/>
      <c r="CJ47" s="2187"/>
      <c r="CK47" s="2187"/>
      <c r="CL47" s="2187"/>
      <c r="CM47" s="2187"/>
      <c r="CN47" s="2187"/>
      <c r="CO47" s="2187"/>
      <c r="CP47" s="2187"/>
      <c r="CQ47" s="2187"/>
      <c r="CR47" s="2187"/>
      <c r="CS47" s="2187"/>
      <c r="CT47" s="2187"/>
      <c r="CU47" s="2187"/>
      <c r="CV47" s="2187"/>
      <c r="CW47" s="2187"/>
      <c r="CX47" s="2187"/>
      <c r="CY47" s="2187"/>
      <c r="CZ47" s="2187"/>
    </row>
    <row r="48" s="130" customFormat="true" ht="15" customHeight="true" x14ac:dyDescent="0.2">
      <c r="A48" s="2531"/>
      <c r="B48" s="250" t="s">
        <v>99</v>
      </c>
      <c r="C48" s="1153" t="s">
        <v>35</v>
      </c>
      <c r="D48" s="1163" t="s">
        <v>35</v>
      </c>
      <c r="E48" s="1163" t="s">
        <v>35</v>
      </c>
      <c r="F48" s="1163" t="s">
        <v>35</v>
      </c>
      <c r="G48" s="1173" t="s">
        <v>35</v>
      </c>
      <c r="H48" s="1183" t="s">
        <v>35</v>
      </c>
      <c r="I48" s="1163" t="s">
        <v>35</v>
      </c>
      <c r="J48" s="1163" t="s">
        <v>35</v>
      </c>
      <c r="K48" s="1163" t="s">
        <v>35</v>
      </c>
      <c r="L48" s="1193" t="s">
        <v>35</v>
      </c>
      <c r="M48" s="1201" t="s">
        <v>35</v>
      </c>
      <c r="N48" s="1163" t="s">
        <v>35</v>
      </c>
      <c r="O48" s="1163" t="s">
        <v>35</v>
      </c>
      <c r="P48" s="1163" t="s">
        <v>35</v>
      </c>
      <c r="Q48" s="1173" t="s">
        <v>35</v>
      </c>
      <c r="R48" s="1183" t="s">
        <v>35</v>
      </c>
      <c r="S48" s="1163" t="s">
        <v>35</v>
      </c>
      <c r="T48" s="1163" t="s">
        <v>35</v>
      </c>
      <c r="U48" s="1163" t="s">
        <v>35</v>
      </c>
      <c r="V48" s="1163" t="s">
        <v>35</v>
      </c>
      <c r="W48" s="1163" t="s">
        <v>35</v>
      </c>
      <c r="X48" s="1163" t="s">
        <v>35</v>
      </c>
      <c r="Y48" s="1207" t="s">
        <v>35</v>
      </c>
      <c r="Z48" s="1207" t="s">
        <v>35</v>
      </c>
      <c r="AA48" s="1207" t="s">
        <v>35</v>
      </c>
      <c r="AB48" s="2139" t="s">
        <v>35</v>
      </c>
      <c r="AC48" s="2176"/>
      <c r="AD48" s="2176"/>
      <c r="AE48" s="2176"/>
      <c r="AF48" s="2176"/>
      <c r="AG48" s="2176"/>
      <c r="AH48" s="2176"/>
      <c r="AI48" s="2176"/>
      <c r="AJ48" s="2176"/>
      <c r="AK48" s="2176"/>
      <c r="AL48" s="2176"/>
      <c r="AM48" s="2176"/>
      <c r="AN48" s="2176"/>
      <c r="AO48" s="2176"/>
      <c r="AP48" s="2176"/>
      <c r="AQ48" s="2176"/>
      <c r="AR48" s="2176"/>
      <c r="AS48" s="2176"/>
      <c r="AT48" s="2176"/>
      <c r="AU48" s="2176"/>
      <c r="AV48" s="2176"/>
      <c r="AW48" s="2176"/>
      <c r="AX48" s="2176"/>
      <c r="AY48" s="2176"/>
      <c r="AZ48" s="215"/>
      <c r="BA48" s="2545"/>
      <c r="BB48" s="151" t="s">
        <v>99</v>
      </c>
      <c r="BC48" s="1213" t="s">
        <v>35</v>
      </c>
      <c r="BD48" s="1233" t="s">
        <v>35</v>
      </c>
      <c r="BE48" s="1233" t="s">
        <v>35</v>
      </c>
      <c r="BF48" s="1233" t="s">
        <v>35</v>
      </c>
      <c r="BG48" s="1254" t="s">
        <v>35</v>
      </c>
      <c r="BH48" s="1275" t="s">
        <v>35</v>
      </c>
      <c r="BI48" s="1233" t="s">
        <v>35</v>
      </c>
      <c r="BJ48" s="1233" t="s">
        <v>35</v>
      </c>
      <c r="BK48" s="1233" t="s">
        <v>35</v>
      </c>
      <c r="BL48" s="1254" t="s">
        <v>35</v>
      </c>
      <c r="BM48" s="1275" t="s">
        <v>35</v>
      </c>
      <c r="BN48" s="1233" t="s">
        <v>35</v>
      </c>
      <c r="BO48" s="1233" t="s">
        <v>35</v>
      </c>
      <c r="BP48" s="1233" t="s">
        <v>35</v>
      </c>
      <c r="BQ48" s="1254" t="s">
        <v>35</v>
      </c>
      <c r="BR48" s="1275" t="s">
        <v>35</v>
      </c>
      <c r="BS48" s="1233" t="s">
        <v>35</v>
      </c>
      <c r="BT48" s="1233" t="s">
        <v>35</v>
      </c>
      <c r="BU48" s="1233" t="s">
        <v>35</v>
      </c>
      <c r="BV48" s="1233" t="s">
        <v>35</v>
      </c>
      <c r="BW48" s="1233" t="s">
        <v>35</v>
      </c>
      <c r="BX48" s="1233" t="s">
        <v>35</v>
      </c>
      <c r="BY48" s="1295" t="s">
        <v>35</v>
      </c>
      <c r="BZ48" s="1295" t="s">
        <v>35</v>
      </c>
      <c r="CA48" s="1295" t="s">
        <v>35</v>
      </c>
      <c r="CB48" s="1295" t="s">
        <v>35</v>
      </c>
      <c r="CC48" s="2187"/>
      <c r="CD48" s="2187"/>
      <c r="CE48" s="2187"/>
      <c r="CF48" s="2187"/>
      <c r="CG48" s="2187"/>
      <c r="CH48" s="2187"/>
      <c r="CI48" s="2187"/>
      <c r="CJ48" s="2187"/>
      <c r="CK48" s="2187"/>
      <c r="CL48" s="2187"/>
      <c r="CM48" s="2187"/>
      <c r="CN48" s="2187"/>
      <c r="CO48" s="2187"/>
      <c r="CP48" s="2187"/>
      <c r="CQ48" s="2187"/>
      <c r="CR48" s="2187"/>
      <c r="CS48" s="2187"/>
      <c r="CT48" s="2187"/>
      <c r="CU48" s="2187"/>
      <c r="CV48" s="2187"/>
      <c r="CW48" s="2187"/>
      <c r="CX48" s="2187"/>
      <c r="CY48" s="2187"/>
      <c r="CZ48" s="2187"/>
    </row>
    <row r="49" s="130" customFormat="true" ht="15" customHeight="true" x14ac:dyDescent="0.2">
      <c r="A49" s="2531"/>
      <c r="B49" s="250" t="s">
        <v>68</v>
      </c>
      <c r="C49" s="1153" t="s">
        <v>35</v>
      </c>
      <c r="D49" s="1163" t="s">
        <v>35</v>
      </c>
      <c r="E49" s="1163" t="s">
        <v>35</v>
      </c>
      <c r="F49" s="1163" t="s">
        <v>35</v>
      </c>
      <c r="G49" s="1173" t="s">
        <v>35</v>
      </c>
      <c r="H49" s="1183" t="s">
        <v>35</v>
      </c>
      <c r="I49" s="1163" t="s">
        <v>35</v>
      </c>
      <c r="J49" s="1163" t="s">
        <v>35</v>
      </c>
      <c r="K49" s="1163" t="s">
        <v>35</v>
      </c>
      <c r="L49" s="1193" t="s">
        <v>35</v>
      </c>
      <c r="M49" s="1201" t="s">
        <v>35</v>
      </c>
      <c r="N49" s="1163" t="s">
        <v>35</v>
      </c>
      <c r="O49" s="1163" t="s">
        <v>35</v>
      </c>
      <c r="P49" s="1163" t="s">
        <v>35</v>
      </c>
      <c r="Q49" s="1173" t="s">
        <v>35</v>
      </c>
      <c r="R49" s="1183" t="s">
        <v>35</v>
      </c>
      <c r="S49" s="1163" t="s">
        <v>35</v>
      </c>
      <c r="T49" s="1163" t="s">
        <v>35</v>
      </c>
      <c r="U49" s="1163" t="s">
        <v>35</v>
      </c>
      <c r="V49" s="1163" t="s">
        <v>35</v>
      </c>
      <c r="W49" s="1163" t="s">
        <v>35</v>
      </c>
      <c r="X49" s="1163" t="s">
        <v>35</v>
      </c>
      <c r="Y49" s="1207" t="s">
        <v>35</v>
      </c>
      <c r="Z49" s="1207" t="s">
        <v>35</v>
      </c>
      <c r="AA49" s="1207" t="s">
        <v>35</v>
      </c>
      <c r="AB49" s="2139" t="s">
        <v>35</v>
      </c>
      <c r="AC49" s="2176"/>
      <c r="AD49" s="2176"/>
      <c r="AE49" s="2176"/>
      <c r="AF49" s="2176"/>
      <c r="AG49" s="2176"/>
      <c r="AH49" s="2176"/>
      <c r="AI49" s="2176"/>
      <c r="AJ49" s="2176"/>
      <c r="AK49" s="2176"/>
      <c r="AL49" s="2176"/>
      <c r="AM49" s="2176"/>
      <c r="AN49" s="2176"/>
      <c r="AO49" s="2176"/>
      <c r="AP49" s="2176"/>
      <c r="AQ49" s="2176"/>
      <c r="AR49" s="2176"/>
      <c r="AS49" s="2176"/>
      <c r="AT49" s="2176"/>
      <c r="AU49" s="2176"/>
      <c r="AV49" s="2176"/>
      <c r="AW49" s="2176"/>
      <c r="AX49" s="2176"/>
      <c r="AY49" s="2176"/>
      <c r="AZ49" s="215"/>
      <c r="BA49" s="2545"/>
      <c r="BB49" s="151" t="s">
        <v>68</v>
      </c>
      <c r="BC49" s="1213" t="s">
        <v>35</v>
      </c>
      <c r="BD49" s="1233" t="s">
        <v>35</v>
      </c>
      <c r="BE49" s="1233" t="s">
        <v>35</v>
      </c>
      <c r="BF49" s="1233" t="s">
        <v>35</v>
      </c>
      <c r="BG49" s="1254" t="s">
        <v>35</v>
      </c>
      <c r="BH49" s="1275" t="s">
        <v>35</v>
      </c>
      <c r="BI49" s="1233" t="s">
        <v>35</v>
      </c>
      <c r="BJ49" s="1233" t="s">
        <v>35</v>
      </c>
      <c r="BK49" s="1233" t="s">
        <v>35</v>
      </c>
      <c r="BL49" s="1254" t="s">
        <v>35</v>
      </c>
      <c r="BM49" s="1275" t="s">
        <v>35</v>
      </c>
      <c r="BN49" s="1233" t="s">
        <v>35</v>
      </c>
      <c r="BO49" s="1233" t="s">
        <v>35</v>
      </c>
      <c r="BP49" s="1233" t="s">
        <v>35</v>
      </c>
      <c r="BQ49" s="1254" t="s">
        <v>35</v>
      </c>
      <c r="BR49" s="1275" t="s">
        <v>35</v>
      </c>
      <c r="BS49" s="1233" t="s">
        <v>35</v>
      </c>
      <c r="BT49" s="1233" t="s">
        <v>35</v>
      </c>
      <c r="BU49" s="1233" t="s">
        <v>35</v>
      </c>
      <c r="BV49" s="1233" t="s">
        <v>35</v>
      </c>
      <c r="BW49" s="1233" t="s">
        <v>35</v>
      </c>
      <c r="BX49" s="1233" t="s">
        <v>35</v>
      </c>
      <c r="BY49" s="1295" t="s">
        <v>35</v>
      </c>
      <c r="BZ49" s="1295" t="s">
        <v>35</v>
      </c>
      <c r="CA49" s="1295" t="s">
        <v>35</v>
      </c>
      <c r="CB49" s="1295" t="s">
        <v>35</v>
      </c>
      <c r="CC49" s="2187"/>
      <c r="CD49" s="2187"/>
      <c r="CE49" s="2187"/>
      <c r="CF49" s="2187"/>
      <c r="CG49" s="2187"/>
      <c r="CH49" s="2187"/>
      <c r="CI49" s="2187"/>
      <c r="CJ49" s="2187"/>
      <c r="CK49" s="2187"/>
      <c r="CL49" s="2187"/>
      <c r="CM49" s="2187"/>
      <c r="CN49" s="2187"/>
      <c r="CO49" s="2187"/>
      <c r="CP49" s="2187"/>
      <c r="CQ49" s="2187"/>
      <c r="CR49" s="2187"/>
      <c r="CS49" s="2187"/>
      <c r="CT49" s="2187"/>
      <c r="CU49" s="2187"/>
      <c r="CV49" s="2187"/>
      <c r="CW49" s="2187"/>
      <c r="CX49" s="2187"/>
      <c r="CY49" s="2187"/>
      <c r="CZ49" s="2187"/>
    </row>
    <row r="50" s="130" customFormat="true" ht="15" customHeight="true" x14ac:dyDescent="0.2">
      <c r="A50" s="2531" t="s">
        <v>102</v>
      </c>
      <c r="B50" s="250" t="s">
        <v>100</v>
      </c>
      <c r="C50" s="1153" t="s">
        <v>35</v>
      </c>
      <c r="D50" s="1163" t="s">
        <v>35</v>
      </c>
      <c r="E50" s="1163" t="s">
        <v>35</v>
      </c>
      <c r="F50" s="1163" t="s">
        <v>35</v>
      </c>
      <c r="G50" s="1173" t="s">
        <v>35</v>
      </c>
      <c r="H50" s="1183" t="s">
        <v>35</v>
      </c>
      <c r="I50" s="1163" t="s">
        <v>35</v>
      </c>
      <c r="J50" s="1163" t="s">
        <v>35</v>
      </c>
      <c r="K50" s="1163" t="s">
        <v>35</v>
      </c>
      <c r="L50" s="1193" t="s">
        <v>35</v>
      </c>
      <c r="M50" s="1201" t="s">
        <v>35</v>
      </c>
      <c r="N50" s="1163" t="s">
        <v>35</v>
      </c>
      <c r="O50" s="1163" t="s">
        <v>35</v>
      </c>
      <c r="P50" s="1163" t="s">
        <v>35</v>
      </c>
      <c r="Q50" s="1173" t="s">
        <v>35</v>
      </c>
      <c r="R50" s="1183" t="s">
        <v>35</v>
      </c>
      <c r="S50" s="1163" t="s">
        <v>35</v>
      </c>
      <c r="T50" s="1163" t="s">
        <v>35</v>
      </c>
      <c r="U50" s="1163" t="s">
        <v>35</v>
      </c>
      <c r="V50" s="1163" t="s">
        <v>35</v>
      </c>
      <c r="W50" s="1163" t="s">
        <v>35</v>
      </c>
      <c r="X50" s="1163" t="s">
        <v>35</v>
      </c>
      <c r="Y50" s="1207" t="s">
        <v>35</v>
      </c>
      <c r="Z50" s="1207" t="s">
        <v>35</v>
      </c>
      <c r="AA50" s="1207" t="s">
        <v>35</v>
      </c>
      <c r="AB50" s="2139" t="s">
        <v>35</v>
      </c>
      <c r="AC50" s="2176"/>
      <c r="AD50" s="2176"/>
      <c r="AE50" s="2176"/>
      <c r="AF50" s="2176"/>
      <c r="AG50" s="2176"/>
      <c r="AH50" s="2176"/>
      <c r="AI50" s="2176"/>
      <c r="AJ50" s="2176"/>
      <c r="AK50" s="2176"/>
      <c r="AL50" s="2176"/>
      <c r="AM50" s="2176"/>
      <c r="AN50" s="2176"/>
      <c r="AO50" s="2176"/>
      <c r="AP50" s="2176"/>
      <c r="AQ50" s="2176"/>
      <c r="AR50" s="2176"/>
      <c r="AS50" s="2176"/>
      <c r="AT50" s="2176"/>
      <c r="AU50" s="2176"/>
      <c r="AV50" s="2176"/>
      <c r="AW50" s="2176"/>
      <c r="AX50" s="2176"/>
      <c r="AY50" s="2176"/>
      <c r="AZ50" s="215"/>
      <c r="BA50" s="2545" t="s">
        <v>102</v>
      </c>
      <c r="BB50" s="151" t="s">
        <v>100</v>
      </c>
      <c r="BC50" s="1213" t="s">
        <v>35</v>
      </c>
      <c r="BD50" s="1233" t="s">
        <v>35</v>
      </c>
      <c r="BE50" s="1233" t="s">
        <v>35</v>
      </c>
      <c r="BF50" s="1233" t="s">
        <v>35</v>
      </c>
      <c r="BG50" s="1254" t="s">
        <v>35</v>
      </c>
      <c r="BH50" s="1275" t="s">
        <v>35</v>
      </c>
      <c r="BI50" s="1233" t="s">
        <v>35</v>
      </c>
      <c r="BJ50" s="1233" t="s">
        <v>35</v>
      </c>
      <c r="BK50" s="1233" t="s">
        <v>35</v>
      </c>
      <c r="BL50" s="1254" t="s">
        <v>35</v>
      </c>
      <c r="BM50" s="1275" t="s">
        <v>35</v>
      </c>
      <c r="BN50" s="1233" t="s">
        <v>35</v>
      </c>
      <c r="BO50" s="1233" t="s">
        <v>35</v>
      </c>
      <c r="BP50" s="1233" t="s">
        <v>35</v>
      </c>
      <c r="BQ50" s="1254" t="s">
        <v>35</v>
      </c>
      <c r="BR50" s="1275" t="s">
        <v>35</v>
      </c>
      <c r="BS50" s="1233" t="s">
        <v>35</v>
      </c>
      <c r="BT50" s="1233" t="s">
        <v>35</v>
      </c>
      <c r="BU50" s="1233" t="s">
        <v>35</v>
      </c>
      <c r="BV50" s="1233" t="s">
        <v>35</v>
      </c>
      <c r="BW50" s="1233" t="s">
        <v>35</v>
      </c>
      <c r="BX50" s="1233" t="s">
        <v>35</v>
      </c>
      <c r="BY50" s="1295" t="s">
        <v>35</v>
      </c>
      <c r="BZ50" s="1295" t="s">
        <v>35</v>
      </c>
      <c r="CA50" s="1295" t="s">
        <v>35</v>
      </c>
      <c r="CB50" s="1295" t="s">
        <v>35</v>
      </c>
      <c r="CC50" s="2187"/>
      <c r="CD50" s="2187"/>
      <c r="CE50" s="2187"/>
      <c r="CF50" s="2187"/>
      <c r="CG50" s="2187"/>
      <c r="CH50" s="2187"/>
      <c r="CI50" s="2187"/>
      <c r="CJ50" s="2187"/>
      <c r="CK50" s="2187"/>
      <c r="CL50" s="2187"/>
      <c r="CM50" s="2187"/>
      <c r="CN50" s="2187"/>
      <c r="CO50" s="2187"/>
      <c r="CP50" s="2187"/>
      <c r="CQ50" s="2187"/>
      <c r="CR50" s="2187"/>
      <c r="CS50" s="2187"/>
      <c r="CT50" s="2187"/>
      <c r="CU50" s="2187"/>
      <c r="CV50" s="2187"/>
      <c r="CW50" s="2187"/>
      <c r="CX50" s="2187"/>
      <c r="CY50" s="2187"/>
      <c r="CZ50" s="2187"/>
    </row>
    <row r="51" s="130" customFormat="true" ht="15" customHeight="true" x14ac:dyDescent="0.2">
      <c r="A51" s="2531"/>
      <c r="B51" s="250" t="s">
        <v>99</v>
      </c>
      <c r="C51" s="1153" t="s">
        <v>35</v>
      </c>
      <c r="D51" s="1163" t="s">
        <v>35</v>
      </c>
      <c r="E51" s="1163" t="s">
        <v>35</v>
      </c>
      <c r="F51" s="1163" t="s">
        <v>35</v>
      </c>
      <c r="G51" s="1173" t="s">
        <v>35</v>
      </c>
      <c r="H51" s="1183" t="s">
        <v>35</v>
      </c>
      <c r="I51" s="1163" t="s">
        <v>35</v>
      </c>
      <c r="J51" s="1163" t="s">
        <v>35</v>
      </c>
      <c r="K51" s="1163" t="s">
        <v>35</v>
      </c>
      <c r="L51" s="1193" t="s">
        <v>35</v>
      </c>
      <c r="M51" s="1201" t="s">
        <v>35</v>
      </c>
      <c r="N51" s="1163" t="s">
        <v>35</v>
      </c>
      <c r="O51" s="1163" t="s">
        <v>35</v>
      </c>
      <c r="P51" s="1163" t="s">
        <v>35</v>
      </c>
      <c r="Q51" s="1173" t="s">
        <v>35</v>
      </c>
      <c r="R51" s="1183" t="s">
        <v>35</v>
      </c>
      <c r="S51" s="1163" t="s">
        <v>35</v>
      </c>
      <c r="T51" s="1163" t="s">
        <v>35</v>
      </c>
      <c r="U51" s="1163" t="s">
        <v>35</v>
      </c>
      <c r="V51" s="1163" t="s">
        <v>35</v>
      </c>
      <c r="W51" s="1163" t="s">
        <v>35</v>
      </c>
      <c r="X51" s="1163" t="s">
        <v>35</v>
      </c>
      <c r="Y51" s="1207" t="s">
        <v>35</v>
      </c>
      <c r="Z51" s="1207" t="s">
        <v>35</v>
      </c>
      <c r="AA51" s="1207" t="s">
        <v>35</v>
      </c>
      <c r="AB51" s="2139" t="s">
        <v>35</v>
      </c>
      <c r="AC51" s="2176"/>
      <c r="AD51" s="2176"/>
      <c r="AE51" s="2176"/>
      <c r="AF51" s="2176"/>
      <c r="AG51" s="2176"/>
      <c r="AH51" s="2176"/>
      <c r="AI51" s="2176"/>
      <c r="AJ51" s="2176"/>
      <c r="AK51" s="2176"/>
      <c r="AL51" s="2176"/>
      <c r="AM51" s="2176"/>
      <c r="AN51" s="2176"/>
      <c r="AO51" s="2176"/>
      <c r="AP51" s="2176"/>
      <c r="AQ51" s="2176"/>
      <c r="AR51" s="2176"/>
      <c r="AS51" s="2176"/>
      <c r="AT51" s="2176"/>
      <c r="AU51" s="2176"/>
      <c r="AV51" s="2176"/>
      <c r="AW51" s="2176"/>
      <c r="AX51" s="2176"/>
      <c r="AY51" s="2176"/>
      <c r="AZ51" s="215"/>
      <c r="BA51" s="2545"/>
      <c r="BB51" s="151" t="s">
        <v>99</v>
      </c>
      <c r="BC51" s="1213" t="s">
        <v>35</v>
      </c>
      <c r="BD51" s="1233" t="s">
        <v>35</v>
      </c>
      <c r="BE51" s="1233" t="s">
        <v>35</v>
      </c>
      <c r="BF51" s="1233" t="s">
        <v>35</v>
      </c>
      <c r="BG51" s="1254" t="s">
        <v>35</v>
      </c>
      <c r="BH51" s="1275" t="s">
        <v>35</v>
      </c>
      <c r="BI51" s="1233" t="s">
        <v>35</v>
      </c>
      <c r="BJ51" s="1233" t="s">
        <v>35</v>
      </c>
      <c r="BK51" s="1233" t="s">
        <v>35</v>
      </c>
      <c r="BL51" s="1254" t="s">
        <v>35</v>
      </c>
      <c r="BM51" s="1275" t="s">
        <v>35</v>
      </c>
      <c r="BN51" s="1233" t="s">
        <v>35</v>
      </c>
      <c r="BO51" s="1233" t="s">
        <v>35</v>
      </c>
      <c r="BP51" s="1233" t="s">
        <v>35</v>
      </c>
      <c r="BQ51" s="1254" t="s">
        <v>35</v>
      </c>
      <c r="BR51" s="1275" t="s">
        <v>35</v>
      </c>
      <c r="BS51" s="1233" t="s">
        <v>35</v>
      </c>
      <c r="BT51" s="1233" t="s">
        <v>35</v>
      </c>
      <c r="BU51" s="1233" t="s">
        <v>35</v>
      </c>
      <c r="BV51" s="1233" t="s">
        <v>35</v>
      </c>
      <c r="BW51" s="1233" t="s">
        <v>35</v>
      </c>
      <c r="BX51" s="1233" t="s">
        <v>35</v>
      </c>
      <c r="BY51" s="1295" t="s">
        <v>35</v>
      </c>
      <c r="BZ51" s="1295" t="s">
        <v>35</v>
      </c>
      <c r="CA51" s="1295" t="s">
        <v>35</v>
      </c>
      <c r="CB51" s="1295" t="s">
        <v>35</v>
      </c>
      <c r="CC51" s="2187"/>
      <c r="CD51" s="2187"/>
      <c r="CE51" s="2187"/>
      <c r="CF51" s="2187"/>
      <c r="CG51" s="2187"/>
      <c r="CH51" s="2187"/>
      <c r="CI51" s="2187"/>
      <c r="CJ51" s="2187"/>
      <c r="CK51" s="2187"/>
      <c r="CL51" s="2187"/>
      <c r="CM51" s="2187"/>
      <c r="CN51" s="2187"/>
      <c r="CO51" s="2187"/>
      <c r="CP51" s="2187"/>
      <c r="CQ51" s="2187"/>
      <c r="CR51" s="2187"/>
      <c r="CS51" s="2187"/>
      <c r="CT51" s="2187"/>
      <c r="CU51" s="2187"/>
      <c r="CV51" s="2187"/>
      <c r="CW51" s="2187"/>
      <c r="CX51" s="2187"/>
      <c r="CY51" s="2187"/>
      <c r="CZ51" s="2187"/>
    </row>
    <row r="52" s="130" customFormat="true" ht="15" customHeight="true" x14ac:dyDescent="0.2">
      <c r="A52" s="2531"/>
      <c r="B52" s="250" t="s">
        <v>68</v>
      </c>
      <c r="C52" s="1153" t="s">
        <v>35</v>
      </c>
      <c r="D52" s="1163" t="s">
        <v>35</v>
      </c>
      <c r="E52" s="1163" t="s">
        <v>35</v>
      </c>
      <c r="F52" s="1163" t="s">
        <v>35</v>
      </c>
      <c r="G52" s="1173" t="s">
        <v>35</v>
      </c>
      <c r="H52" s="1183" t="s">
        <v>35</v>
      </c>
      <c r="I52" s="1163" t="s">
        <v>35</v>
      </c>
      <c r="J52" s="1163" t="s">
        <v>35</v>
      </c>
      <c r="K52" s="1163" t="s">
        <v>35</v>
      </c>
      <c r="L52" s="1193" t="s">
        <v>35</v>
      </c>
      <c r="M52" s="1201" t="s">
        <v>35</v>
      </c>
      <c r="N52" s="1163" t="s">
        <v>35</v>
      </c>
      <c r="O52" s="1163" t="s">
        <v>35</v>
      </c>
      <c r="P52" s="1163" t="s">
        <v>35</v>
      </c>
      <c r="Q52" s="1173" t="s">
        <v>35</v>
      </c>
      <c r="R52" s="1183" t="s">
        <v>35</v>
      </c>
      <c r="S52" s="1163" t="s">
        <v>35</v>
      </c>
      <c r="T52" s="1163" t="s">
        <v>35</v>
      </c>
      <c r="U52" s="1163" t="s">
        <v>35</v>
      </c>
      <c r="V52" s="1163" t="s">
        <v>35</v>
      </c>
      <c r="W52" s="1163" t="s">
        <v>35</v>
      </c>
      <c r="X52" s="1163" t="s">
        <v>35</v>
      </c>
      <c r="Y52" s="1207" t="s">
        <v>35</v>
      </c>
      <c r="Z52" s="1207" t="s">
        <v>35</v>
      </c>
      <c r="AA52" s="1207" t="s">
        <v>35</v>
      </c>
      <c r="AB52" s="2139" t="s">
        <v>35</v>
      </c>
      <c r="AC52" s="2176"/>
      <c r="AD52" s="2176"/>
      <c r="AE52" s="2176"/>
      <c r="AF52" s="2176"/>
      <c r="AG52" s="2176"/>
      <c r="AH52" s="2176"/>
      <c r="AI52" s="2176"/>
      <c r="AJ52" s="2176"/>
      <c r="AK52" s="2176"/>
      <c r="AL52" s="2176"/>
      <c r="AM52" s="2176"/>
      <c r="AN52" s="2176"/>
      <c r="AO52" s="2176"/>
      <c r="AP52" s="2176"/>
      <c r="AQ52" s="2176"/>
      <c r="AR52" s="2176"/>
      <c r="AS52" s="2176"/>
      <c r="AT52" s="2176"/>
      <c r="AU52" s="2176"/>
      <c r="AV52" s="2176"/>
      <c r="AW52" s="2176"/>
      <c r="AX52" s="2176"/>
      <c r="AY52" s="2176"/>
      <c r="AZ52" s="215"/>
      <c r="BA52" s="2545"/>
      <c r="BB52" s="151" t="s">
        <v>68</v>
      </c>
      <c r="BC52" s="1213" t="s">
        <v>35</v>
      </c>
      <c r="BD52" s="1233" t="s">
        <v>35</v>
      </c>
      <c r="BE52" s="1233" t="s">
        <v>35</v>
      </c>
      <c r="BF52" s="1233" t="s">
        <v>35</v>
      </c>
      <c r="BG52" s="1254" t="s">
        <v>35</v>
      </c>
      <c r="BH52" s="1275" t="s">
        <v>35</v>
      </c>
      <c r="BI52" s="1233" t="s">
        <v>35</v>
      </c>
      <c r="BJ52" s="1233" t="s">
        <v>35</v>
      </c>
      <c r="BK52" s="1233" t="s">
        <v>35</v>
      </c>
      <c r="BL52" s="1254" t="s">
        <v>35</v>
      </c>
      <c r="BM52" s="1275" t="s">
        <v>35</v>
      </c>
      <c r="BN52" s="1233" t="s">
        <v>35</v>
      </c>
      <c r="BO52" s="1233" t="s">
        <v>35</v>
      </c>
      <c r="BP52" s="1233" t="s">
        <v>35</v>
      </c>
      <c r="BQ52" s="1254" t="s">
        <v>35</v>
      </c>
      <c r="BR52" s="1275" t="s">
        <v>35</v>
      </c>
      <c r="BS52" s="1233" t="s">
        <v>35</v>
      </c>
      <c r="BT52" s="1233" t="s">
        <v>35</v>
      </c>
      <c r="BU52" s="1233" t="s">
        <v>35</v>
      </c>
      <c r="BV52" s="1233" t="s">
        <v>35</v>
      </c>
      <c r="BW52" s="1233" t="s">
        <v>35</v>
      </c>
      <c r="BX52" s="1233" t="s">
        <v>35</v>
      </c>
      <c r="BY52" s="1295" t="s">
        <v>35</v>
      </c>
      <c r="BZ52" s="1295" t="s">
        <v>35</v>
      </c>
      <c r="CA52" s="1295" t="s">
        <v>35</v>
      </c>
      <c r="CB52" s="1295" t="s">
        <v>35</v>
      </c>
      <c r="CC52" s="2187"/>
      <c r="CD52" s="2187"/>
      <c r="CE52" s="2187"/>
      <c r="CF52" s="2187"/>
      <c r="CG52" s="2187"/>
      <c r="CH52" s="2187"/>
      <c r="CI52" s="2187"/>
      <c r="CJ52" s="2187"/>
      <c r="CK52" s="2187"/>
      <c r="CL52" s="2187"/>
      <c r="CM52" s="2187"/>
      <c r="CN52" s="2187"/>
      <c r="CO52" s="2187"/>
      <c r="CP52" s="2187"/>
      <c r="CQ52" s="2187"/>
      <c r="CR52" s="2187"/>
      <c r="CS52" s="2187"/>
      <c r="CT52" s="2187"/>
      <c r="CU52" s="2187"/>
      <c r="CV52" s="2187"/>
      <c r="CW52" s="2187"/>
      <c r="CX52" s="2187"/>
      <c r="CY52" s="2187"/>
      <c r="CZ52" s="2187"/>
    </row>
    <row r="53" s="130" customFormat="true" ht="15" customHeight="true" x14ac:dyDescent="0.2">
      <c r="A53" s="2531" t="s">
        <v>105</v>
      </c>
      <c r="B53" s="250" t="s">
        <v>100</v>
      </c>
      <c r="C53" s="1153" t="s">
        <v>35</v>
      </c>
      <c r="D53" s="1163" t="s">
        <v>35</v>
      </c>
      <c r="E53" s="1163" t="s">
        <v>35</v>
      </c>
      <c r="F53" s="1163" t="s">
        <v>35</v>
      </c>
      <c r="G53" s="1173" t="s">
        <v>35</v>
      </c>
      <c r="H53" s="1183" t="s">
        <v>35</v>
      </c>
      <c r="I53" s="1163" t="s">
        <v>35</v>
      </c>
      <c r="J53" s="1163" t="s">
        <v>35</v>
      </c>
      <c r="K53" s="1163" t="s">
        <v>35</v>
      </c>
      <c r="L53" s="1193" t="s">
        <v>35</v>
      </c>
      <c r="M53" s="1201" t="s">
        <v>35</v>
      </c>
      <c r="N53" s="1163" t="s">
        <v>35</v>
      </c>
      <c r="O53" s="1163" t="s">
        <v>35</v>
      </c>
      <c r="P53" s="1163" t="s">
        <v>35</v>
      </c>
      <c r="Q53" s="1173" t="s">
        <v>35</v>
      </c>
      <c r="R53" s="1183" t="s">
        <v>35</v>
      </c>
      <c r="S53" s="1163" t="s">
        <v>35</v>
      </c>
      <c r="T53" s="1163" t="s">
        <v>35</v>
      </c>
      <c r="U53" s="1163" t="s">
        <v>35</v>
      </c>
      <c r="V53" s="1163" t="s">
        <v>35</v>
      </c>
      <c r="W53" s="1163" t="s">
        <v>35</v>
      </c>
      <c r="X53" s="1163" t="s">
        <v>35</v>
      </c>
      <c r="Y53" s="1207" t="s">
        <v>35</v>
      </c>
      <c r="Z53" s="1207" t="s">
        <v>35</v>
      </c>
      <c r="AA53" s="1207" t="s">
        <v>35</v>
      </c>
      <c r="AB53" s="2139" t="s">
        <v>35</v>
      </c>
      <c r="AC53" s="2176"/>
      <c r="AD53" s="2176"/>
      <c r="AE53" s="2176"/>
      <c r="AF53" s="2176"/>
      <c r="AG53" s="2176"/>
      <c r="AH53" s="2176"/>
      <c r="AI53" s="2176"/>
      <c r="AJ53" s="2176"/>
      <c r="AK53" s="2176"/>
      <c r="AL53" s="2176"/>
      <c r="AM53" s="2176"/>
      <c r="AN53" s="2176"/>
      <c r="AO53" s="2176"/>
      <c r="AP53" s="2176"/>
      <c r="AQ53" s="2176"/>
      <c r="AR53" s="2176"/>
      <c r="AS53" s="2176"/>
      <c r="AT53" s="2176"/>
      <c r="AU53" s="2176"/>
      <c r="AV53" s="2176"/>
      <c r="AW53" s="2176"/>
      <c r="AX53" s="2176"/>
      <c r="AY53" s="2176"/>
      <c r="AZ53" s="215"/>
      <c r="BA53" s="2545" t="s">
        <v>105</v>
      </c>
      <c r="BB53" s="151" t="s">
        <v>100</v>
      </c>
      <c r="BC53" s="1213" t="s">
        <v>35</v>
      </c>
      <c r="BD53" s="1233" t="s">
        <v>35</v>
      </c>
      <c r="BE53" s="1233" t="s">
        <v>35</v>
      </c>
      <c r="BF53" s="1233" t="s">
        <v>35</v>
      </c>
      <c r="BG53" s="1254" t="s">
        <v>35</v>
      </c>
      <c r="BH53" s="1275" t="s">
        <v>35</v>
      </c>
      <c r="BI53" s="1233" t="s">
        <v>35</v>
      </c>
      <c r="BJ53" s="1233" t="s">
        <v>35</v>
      </c>
      <c r="BK53" s="1233" t="s">
        <v>35</v>
      </c>
      <c r="BL53" s="1254" t="s">
        <v>35</v>
      </c>
      <c r="BM53" s="1275" t="s">
        <v>35</v>
      </c>
      <c r="BN53" s="1233" t="s">
        <v>35</v>
      </c>
      <c r="BO53" s="1233" t="s">
        <v>35</v>
      </c>
      <c r="BP53" s="1233" t="s">
        <v>35</v>
      </c>
      <c r="BQ53" s="1254" t="s">
        <v>35</v>
      </c>
      <c r="BR53" s="1275" t="s">
        <v>35</v>
      </c>
      <c r="BS53" s="1233" t="s">
        <v>35</v>
      </c>
      <c r="BT53" s="1233" t="s">
        <v>35</v>
      </c>
      <c r="BU53" s="1233" t="s">
        <v>35</v>
      </c>
      <c r="BV53" s="1233" t="s">
        <v>35</v>
      </c>
      <c r="BW53" s="1233" t="s">
        <v>35</v>
      </c>
      <c r="BX53" s="1233" t="s">
        <v>35</v>
      </c>
      <c r="BY53" s="1295" t="s">
        <v>35</v>
      </c>
      <c r="BZ53" s="1295" t="s">
        <v>35</v>
      </c>
      <c r="CA53" s="1295" t="s">
        <v>35</v>
      </c>
      <c r="CB53" s="1295" t="s">
        <v>35</v>
      </c>
      <c r="CC53" s="2187"/>
      <c r="CD53" s="2187"/>
      <c r="CE53" s="2187"/>
      <c r="CF53" s="2187"/>
      <c r="CG53" s="2187"/>
      <c r="CH53" s="2187"/>
      <c r="CI53" s="2187"/>
      <c r="CJ53" s="2187"/>
      <c r="CK53" s="2187"/>
      <c r="CL53" s="2187"/>
      <c r="CM53" s="2187"/>
      <c r="CN53" s="2187"/>
      <c r="CO53" s="2187"/>
      <c r="CP53" s="2187"/>
      <c r="CQ53" s="2187"/>
      <c r="CR53" s="2187"/>
      <c r="CS53" s="2187"/>
      <c r="CT53" s="2187"/>
      <c r="CU53" s="2187"/>
      <c r="CV53" s="2187"/>
      <c r="CW53" s="2187"/>
      <c r="CX53" s="2187"/>
      <c r="CY53" s="2187"/>
      <c r="CZ53" s="2187"/>
    </row>
    <row r="54" s="130" customFormat="true" ht="15" customHeight="true" x14ac:dyDescent="0.2">
      <c r="A54" s="2531"/>
      <c r="B54" s="250" t="s">
        <v>99</v>
      </c>
      <c r="C54" s="1153" t="s">
        <v>35</v>
      </c>
      <c r="D54" s="1163" t="s">
        <v>35</v>
      </c>
      <c r="E54" s="1163" t="s">
        <v>35</v>
      </c>
      <c r="F54" s="1163" t="s">
        <v>35</v>
      </c>
      <c r="G54" s="1173" t="s">
        <v>35</v>
      </c>
      <c r="H54" s="1183" t="s">
        <v>35</v>
      </c>
      <c r="I54" s="1163" t="s">
        <v>35</v>
      </c>
      <c r="J54" s="1163" t="s">
        <v>35</v>
      </c>
      <c r="K54" s="1163" t="s">
        <v>35</v>
      </c>
      <c r="L54" s="1193" t="s">
        <v>35</v>
      </c>
      <c r="M54" s="1201" t="s">
        <v>35</v>
      </c>
      <c r="N54" s="1163" t="s">
        <v>35</v>
      </c>
      <c r="O54" s="1163" t="s">
        <v>35</v>
      </c>
      <c r="P54" s="1163" t="s">
        <v>35</v>
      </c>
      <c r="Q54" s="1173" t="s">
        <v>35</v>
      </c>
      <c r="R54" s="1183" t="s">
        <v>35</v>
      </c>
      <c r="S54" s="1163" t="s">
        <v>35</v>
      </c>
      <c r="T54" s="1163" t="s">
        <v>35</v>
      </c>
      <c r="U54" s="1163" t="s">
        <v>35</v>
      </c>
      <c r="V54" s="1163" t="s">
        <v>35</v>
      </c>
      <c r="W54" s="1163" t="s">
        <v>35</v>
      </c>
      <c r="X54" s="1163" t="s">
        <v>35</v>
      </c>
      <c r="Y54" s="1207" t="s">
        <v>35</v>
      </c>
      <c r="Z54" s="1207" t="s">
        <v>35</v>
      </c>
      <c r="AA54" s="1207" t="s">
        <v>35</v>
      </c>
      <c r="AB54" s="2139" t="s">
        <v>35</v>
      </c>
      <c r="AC54" s="2176"/>
      <c r="AD54" s="2176"/>
      <c r="AE54" s="2176"/>
      <c r="AF54" s="2176"/>
      <c r="AG54" s="2176"/>
      <c r="AH54" s="2176"/>
      <c r="AI54" s="2176"/>
      <c r="AJ54" s="2176"/>
      <c r="AK54" s="2176"/>
      <c r="AL54" s="2176"/>
      <c r="AM54" s="2176"/>
      <c r="AN54" s="2176"/>
      <c r="AO54" s="2176"/>
      <c r="AP54" s="2176"/>
      <c r="AQ54" s="2176"/>
      <c r="AR54" s="2176"/>
      <c r="AS54" s="2176"/>
      <c r="AT54" s="2176"/>
      <c r="AU54" s="2176"/>
      <c r="AV54" s="2176"/>
      <c r="AW54" s="2176"/>
      <c r="AX54" s="2176"/>
      <c r="AY54" s="2176"/>
      <c r="AZ54" s="215"/>
      <c r="BA54" s="2545"/>
      <c r="BB54" s="151" t="s">
        <v>99</v>
      </c>
      <c r="BC54" s="1213" t="s">
        <v>35</v>
      </c>
      <c r="BD54" s="1233" t="s">
        <v>35</v>
      </c>
      <c r="BE54" s="1233" t="s">
        <v>35</v>
      </c>
      <c r="BF54" s="1233" t="s">
        <v>35</v>
      </c>
      <c r="BG54" s="1254" t="s">
        <v>35</v>
      </c>
      <c r="BH54" s="1275" t="s">
        <v>35</v>
      </c>
      <c r="BI54" s="1233" t="s">
        <v>35</v>
      </c>
      <c r="BJ54" s="1233" t="s">
        <v>35</v>
      </c>
      <c r="BK54" s="1233" t="s">
        <v>35</v>
      </c>
      <c r="BL54" s="1254" t="s">
        <v>35</v>
      </c>
      <c r="BM54" s="1275" t="s">
        <v>35</v>
      </c>
      <c r="BN54" s="1233" t="s">
        <v>35</v>
      </c>
      <c r="BO54" s="1233" t="s">
        <v>35</v>
      </c>
      <c r="BP54" s="1233" t="s">
        <v>35</v>
      </c>
      <c r="BQ54" s="1254" t="s">
        <v>35</v>
      </c>
      <c r="BR54" s="1275" t="s">
        <v>35</v>
      </c>
      <c r="BS54" s="1233" t="s">
        <v>35</v>
      </c>
      <c r="BT54" s="1233" t="s">
        <v>35</v>
      </c>
      <c r="BU54" s="1233" t="s">
        <v>35</v>
      </c>
      <c r="BV54" s="1233" t="s">
        <v>35</v>
      </c>
      <c r="BW54" s="1233" t="s">
        <v>35</v>
      </c>
      <c r="BX54" s="1233" t="s">
        <v>35</v>
      </c>
      <c r="BY54" s="1295" t="s">
        <v>35</v>
      </c>
      <c r="BZ54" s="1295" t="s">
        <v>35</v>
      </c>
      <c r="CA54" s="1295" t="s">
        <v>35</v>
      </c>
      <c r="CB54" s="1295" t="s">
        <v>35</v>
      </c>
      <c r="CC54" s="2187"/>
      <c r="CD54" s="2187"/>
      <c r="CE54" s="2187"/>
      <c r="CF54" s="2187"/>
      <c r="CG54" s="2187"/>
      <c r="CH54" s="2187"/>
      <c r="CI54" s="2187"/>
      <c r="CJ54" s="2187"/>
      <c r="CK54" s="2187"/>
      <c r="CL54" s="2187"/>
      <c r="CM54" s="2187"/>
      <c r="CN54" s="2187"/>
      <c r="CO54" s="2187"/>
      <c r="CP54" s="2187"/>
      <c r="CQ54" s="2187"/>
      <c r="CR54" s="2187"/>
      <c r="CS54" s="2187"/>
      <c r="CT54" s="2187"/>
      <c r="CU54" s="2187"/>
      <c r="CV54" s="2187"/>
      <c r="CW54" s="2187"/>
      <c r="CX54" s="2187"/>
      <c r="CY54" s="2187"/>
      <c r="CZ54" s="2187"/>
    </row>
    <row r="55" s="130" customFormat="true" ht="15" customHeight="true" x14ac:dyDescent="0.2">
      <c r="A55" s="2570"/>
      <c r="B55" s="251" t="s">
        <v>68</v>
      </c>
      <c r="C55" s="1155" t="s">
        <v>35</v>
      </c>
      <c r="D55" s="1165" t="s">
        <v>35</v>
      </c>
      <c r="E55" s="1165" t="s">
        <v>35</v>
      </c>
      <c r="F55" s="1165" t="s">
        <v>35</v>
      </c>
      <c r="G55" s="1175" t="s">
        <v>35</v>
      </c>
      <c r="H55" s="1185" t="s">
        <v>35</v>
      </c>
      <c r="I55" s="1165" t="s">
        <v>35</v>
      </c>
      <c r="J55" s="1165" t="s">
        <v>35</v>
      </c>
      <c r="K55" s="1165" t="s">
        <v>35</v>
      </c>
      <c r="L55" s="1195" t="s">
        <v>35</v>
      </c>
      <c r="M55" s="1202" t="s">
        <v>35</v>
      </c>
      <c r="N55" s="1165" t="s">
        <v>35</v>
      </c>
      <c r="O55" s="1165" t="s">
        <v>35</v>
      </c>
      <c r="P55" s="1165" t="s">
        <v>35</v>
      </c>
      <c r="Q55" s="1175" t="s">
        <v>35</v>
      </c>
      <c r="R55" s="2099" t="s">
        <v>35</v>
      </c>
      <c r="S55" s="2100" t="s">
        <v>35</v>
      </c>
      <c r="T55" s="2100" t="s">
        <v>35</v>
      </c>
      <c r="U55" s="2100" t="s">
        <v>35</v>
      </c>
      <c r="V55" s="2100" t="s">
        <v>35</v>
      </c>
      <c r="W55" s="2100" t="s">
        <v>35</v>
      </c>
      <c r="X55" s="2100" t="s">
        <v>35</v>
      </c>
      <c r="Y55" s="2100" t="s">
        <v>35</v>
      </c>
      <c r="Z55" s="2100" t="s">
        <v>35</v>
      </c>
      <c r="AA55" s="2100" t="s">
        <v>35</v>
      </c>
      <c r="AB55" s="2140" t="s">
        <v>35</v>
      </c>
      <c r="AC55" s="2177"/>
      <c r="AD55" s="2177"/>
      <c r="AE55" s="2177"/>
      <c r="AF55" s="2177"/>
      <c r="AG55" s="2177"/>
      <c r="AH55" s="2177"/>
      <c r="AI55" s="2177"/>
      <c r="AJ55" s="2177"/>
      <c r="AK55" s="2177"/>
      <c r="AL55" s="2177"/>
      <c r="AM55" s="2177"/>
      <c r="AN55" s="2177"/>
      <c r="AO55" s="2177"/>
      <c r="AP55" s="2177"/>
      <c r="AQ55" s="2177"/>
      <c r="AR55" s="2177"/>
      <c r="AS55" s="2177"/>
      <c r="AT55" s="2177"/>
      <c r="AU55" s="2177"/>
      <c r="AV55" s="2177"/>
      <c r="AW55" s="2177"/>
      <c r="AX55" s="2177"/>
      <c r="AY55" s="2177"/>
      <c r="AZ55" s="215"/>
      <c r="BA55" s="2571"/>
      <c r="BB55" s="152" t="s">
        <v>68</v>
      </c>
      <c r="BC55" s="1214" t="s">
        <v>35</v>
      </c>
      <c r="BD55" s="1234" t="s">
        <v>35</v>
      </c>
      <c r="BE55" s="1234" t="s">
        <v>35</v>
      </c>
      <c r="BF55" s="1234" t="s">
        <v>35</v>
      </c>
      <c r="BG55" s="1255" t="s">
        <v>35</v>
      </c>
      <c r="BH55" s="1276" t="s">
        <v>35</v>
      </c>
      <c r="BI55" s="1234" t="s">
        <v>35</v>
      </c>
      <c r="BJ55" s="1234" t="s">
        <v>35</v>
      </c>
      <c r="BK55" s="1234" t="s">
        <v>35</v>
      </c>
      <c r="BL55" s="1255" t="s">
        <v>35</v>
      </c>
      <c r="BM55" s="1276" t="s">
        <v>35</v>
      </c>
      <c r="BN55" s="1234" t="s">
        <v>35</v>
      </c>
      <c r="BO55" s="1234" t="s">
        <v>35</v>
      </c>
      <c r="BP55" s="1234" t="s">
        <v>35</v>
      </c>
      <c r="BQ55" s="1255" t="s">
        <v>35</v>
      </c>
      <c r="BR55" s="2101" t="s">
        <v>35</v>
      </c>
      <c r="BS55" s="2102" t="s">
        <v>35</v>
      </c>
      <c r="BT55" s="2102" t="s">
        <v>35</v>
      </c>
      <c r="BU55" s="2102" t="s">
        <v>35</v>
      </c>
      <c r="BV55" s="2102" t="s">
        <v>35</v>
      </c>
      <c r="BW55" s="2102" t="s">
        <v>35</v>
      </c>
      <c r="BX55" s="2102" t="s">
        <v>35</v>
      </c>
      <c r="BY55" s="2102" t="s">
        <v>35</v>
      </c>
      <c r="BZ55" s="1311" t="s">
        <v>35</v>
      </c>
      <c r="CA55" s="1311" t="s">
        <v>35</v>
      </c>
      <c r="CB55" s="1311" t="s">
        <v>35</v>
      </c>
      <c r="CC55" s="2188"/>
      <c r="CD55" s="2188"/>
      <c r="CE55" s="2188"/>
      <c r="CF55" s="2188"/>
      <c r="CG55" s="2188"/>
      <c r="CH55" s="2188"/>
      <c r="CI55" s="2188"/>
      <c r="CJ55" s="2188"/>
      <c r="CK55" s="2188"/>
      <c r="CL55" s="2188"/>
      <c r="CM55" s="2188"/>
      <c r="CN55" s="2188"/>
      <c r="CO55" s="2188"/>
      <c r="CP55" s="2188"/>
      <c r="CQ55" s="2188"/>
      <c r="CR55" s="2188"/>
      <c r="CS55" s="2188"/>
      <c r="CT55" s="2188"/>
      <c r="CU55" s="2188"/>
      <c r="CV55" s="2188"/>
      <c r="CW55" s="2188"/>
      <c r="CX55" s="2188"/>
      <c r="CY55" s="2188"/>
      <c r="CZ55" s="2188"/>
    </row>
    <row r="56" s="399" customFormat="true" ht="15" customHeight="true" x14ac:dyDescent="0.2">
      <c r="A56" s="132"/>
      <c r="B56" s="185"/>
      <c r="C56" s="2532" t="s">
        <v>114</v>
      </c>
      <c r="D56" s="2533"/>
      <c r="E56" s="2533"/>
      <c r="F56" s="2533"/>
      <c r="G56" s="2534"/>
      <c r="H56" s="2535" t="s">
        <v>38</v>
      </c>
      <c r="I56" s="2536"/>
      <c r="J56" s="2536"/>
      <c r="K56" s="2536"/>
      <c r="L56" s="2537"/>
      <c r="M56" s="2538" t="s">
        <v>37</v>
      </c>
      <c r="N56" s="2536"/>
      <c r="O56" s="2536"/>
      <c r="P56" s="2536"/>
      <c r="Q56" s="2537"/>
      <c r="R56" s="2091" t="s">
        <v>137</v>
      </c>
      <c r="S56" s="2128"/>
      <c r="T56" s="2128"/>
      <c r="U56" s="2128"/>
      <c r="V56" s="2128"/>
      <c r="W56" s="2128"/>
      <c r="X56" s="2128"/>
      <c r="Y56" s="2128"/>
      <c r="Z56" s="2128"/>
      <c r="AA56" s="2128"/>
      <c r="AB56" s="2129"/>
      <c r="AC56" s="667"/>
      <c r="AD56" s="667"/>
      <c r="AE56" s="667"/>
      <c r="AF56" s="667"/>
      <c r="AG56" s="667"/>
      <c r="AH56" s="667"/>
      <c r="AI56" s="667"/>
      <c r="AJ56" s="667"/>
      <c r="AK56" s="667"/>
      <c r="AL56" s="667"/>
      <c r="AM56" s="667"/>
      <c r="AN56" s="667"/>
      <c r="AO56" s="667"/>
      <c r="AP56" s="667"/>
      <c r="AQ56" s="667"/>
      <c r="AR56" s="667"/>
      <c r="AS56" s="667"/>
      <c r="AT56" s="667"/>
      <c r="AU56" s="667"/>
      <c r="AV56" s="667"/>
      <c r="AW56" s="667"/>
      <c r="AX56" s="667"/>
      <c r="AY56" s="667"/>
      <c r="AZ56" s="216"/>
      <c r="BA56" s="217" t="s">
        <v>128</v>
      </c>
      <c r="BB56" s="115" t="s">
        <v>95</v>
      </c>
      <c r="BC56" s="2584" t="s">
        <v>114</v>
      </c>
      <c r="BD56" s="2585"/>
      <c r="BE56" s="2585"/>
      <c r="BF56" s="2585"/>
      <c r="BG56" s="2586"/>
      <c r="BH56" s="2587" t="s">
        <v>38</v>
      </c>
      <c r="BI56" s="2585"/>
      <c r="BJ56" s="2585"/>
      <c r="BK56" s="2585"/>
      <c r="BL56" s="2586"/>
      <c r="BM56" s="2587" t="s">
        <v>37</v>
      </c>
      <c r="BN56" s="2585"/>
      <c r="BO56" s="2585"/>
      <c r="BP56" s="2585"/>
      <c r="BQ56" s="2588"/>
      <c r="BR56" s="2095"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399" customFormat="true" ht="12.75" x14ac:dyDescent="0.2">
      <c r="A57" s="186" t="s">
        <v>69</v>
      </c>
      <c r="B57" s="244"/>
      <c r="C57" s="275" t="s">
        <v>0</v>
      </c>
      <c r="D57" s="276" t="s">
        <v>1</v>
      </c>
      <c r="E57" s="276" t="s">
        <v>2</v>
      </c>
      <c r="F57" s="276" t="s">
        <v>3</v>
      </c>
      <c r="G57" s="277" t="s">
        <v>4</v>
      </c>
      <c r="H57" s="835" t="s">
        <v>0</v>
      </c>
      <c r="I57" s="762" t="s">
        <v>1</v>
      </c>
      <c r="J57" s="762" t="s">
        <v>2</v>
      </c>
      <c r="K57" s="762" t="s">
        <v>3</v>
      </c>
      <c r="L57" s="763" t="s">
        <v>4</v>
      </c>
      <c r="M57" s="819" t="s">
        <v>0</v>
      </c>
      <c r="N57" s="762" t="s">
        <v>1</v>
      </c>
      <c r="O57" s="762" t="s">
        <v>2</v>
      </c>
      <c r="P57" s="762" t="s">
        <v>3</v>
      </c>
      <c r="Q57" s="854" t="s">
        <v>4</v>
      </c>
      <c r="R57" s="835" t="s">
        <v>150</v>
      </c>
      <c r="S57" s="762" t="s">
        <v>151</v>
      </c>
      <c r="T57" s="762" t="s">
        <v>152</v>
      </c>
      <c r="U57" s="762" t="s">
        <v>153</v>
      </c>
      <c r="V57" s="762" t="s">
        <v>154</v>
      </c>
      <c r="W57" s="762" t="s">
        <v>155</v>
      </c>
      <c r="X57" s="762" t="s">
        <v>156</v>
      </c>
      <c r="Y57" s="762" t="s">
        <v>157</v>
      </c>
      <c r="Z57" s="762" t="s">
        <v>158</v>
      </c>
      <c r="AA57" s="762" t="s">
        <v>159</v>
      </c>
      <c r="AB57" s="764" t="s">
        <v>160</v>
      </c>
      <c r="AC57" s="667"/>
      <c r="AD57" s="667"/>
      <c r="AE57" s="667"/>
      <c r="AF57" s="667"/>
      <c r="AG57" s="667"/>
      <c r="AH57" s="667"/>
      <c r="AI57" s="667"/>
      <c r="AJ57" s="667"/>
      <c r="AK57" s="667"/>
      <c r="AL57" s="667"/>
      <c r="AM57" s="667"/>
      <c r="AN57" s="667"/>
      <c r="AO57" s="667"/>
      <c r="AP57" s="667"/>
      <c r="AQ57" s="667"/>
      <c r="AR57" s="667"/>
      <c r="AS57" s="667"/>
      <c r="AT57" s="667"/>
      <c r="AU57" s="667"/>
      <c r="AV57" s="667"/>
      <c r="AW57" s="667"/>
      <c r="AX57" s="667"/>
      <c r="AY57" s="667"/>
      <c r="AZ57" s="216"/>
      <c r="BA57" s="196" t="s">
        <v>119</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150</v>
      </c>
      <c r="BS57" s="170" t="s">
        <v>151</v>
      </c>
      <c r="BT57" s="170" t="s">
        <v>152</v>
      </c>
      <c r="BU57" s="170" t="s">
        <v>153</v>
      </c>
      <c r="BV57" s="170" t="s">
        <v>154</v>
      </c>
      <c r="BW57" s="170" t="s">
        <v>155</v>
      </c>
      <c r="BX57" s="170" t="s">
        <v>156</v>
      </c>
      <c r="BY57" s="171" t="s">
        <v>157</v>
      </c>
      <c r="BZ57" s="171" t="s">
        <v>158</v>
      </c>
      <c r="CA57" s="171" t="s">
        <v>159</v>
      </c>
      <c r="CB57" s="171" t="s">
        <v>160</v>
      </c>
      <c r="CC57" s="2189"/>
      <c r="CD57" s="2189"/>
      <c r="CE57" s="2189"/>
      <c r="CF57" s="2189"/>
      <c r="CG57" s="2189"/>
      <c r="CH57" s="2189"/>
      <c r="CI57" s="2189"/>
      <c r="CJ57" s="2189"/>
      <c r="CK57" s="2189"/>
      <c r="CL57" s="2189"/>
      <c r="CM57" s="2189"/>
      <c r="CN57" s="2189"/>
      <c r="CO57" s="2189"/>
      <c r="CP57" s="2189"/>
      <c r="CQ57" s="2189"/>
      <c r="CR57" s="2189"/>
      <c r="CS57" s="2189"/>
      <c r="CT57" s="2189"/>
      <c r="CU57" s="2189"/>
      <c r="CV57" s="2189"/>
      <c r="CW57" s="2189"/>
      <c r="CX57" s="2189"/>
      <c r="CY57" s="2189"/>
      <c r="CZ57" s="2189"/>
    </row>
    <row r="58" s="399" customFormat="true" ht="15" customHeight="true" x14ac:dyDescent="0.2">
      <c r="A58" s="2512" t="s">
        <v>163</v>
      </c>
      <c r="B58" s="1123" t="s">
        <v>164</v>
      </c>
      <c r="C58" s="949">
        <v>26.032354874621884</v>
      </c>
      <c r="D58" s="950">
        <v>37.266347085710827</v>
      </c>
      <c r="E58" s="950">
        <v>55.243545019156528</v>
      </c>
      <c r="F58" s="950">
        <v>88.842091156684859</v>
      </c>
      <c r="G58" s="951">
        <v>97.355060388574501</v>
      </c>
      <c r="H58" s="952">
        <v>97.959541682164073</v>
      </c>
      <c r="I58" s="950">
        <v>95.725510869637858</v>
      </c>
      <c r="J58" s="950">
        <v>90.886771609538783</v>
      </c>
      <c r="K58" s="950">
        <v>80.287796262019427</v>
      </c>
      <c r="L58" s="953">
        <v>64.740754345932373</v>
      </c>
      <c r="M58" s="954">
        <v>19.603530431328721</v>
      </c>
      <c r="N58" s="950">
        <v>22.303666112179421</v>
      </c>
      <c r="O58" s="950">
        <v>25.854192764156053</v>
      </c>
      <c r="P58" s="950">
        <v>31.022088335089474</v>
      </c>
      <c r="Q58" s="951">
        <v>33.680598536389219</v>
      </c>
      <c r="R58" s="952">
        <v>31.620737972909886</v>
      </c>
      <c r="S58" s="950">
        <v>30.863723608445298</v>
      </c>
      <c r="T58" s="950">
        <v>27.472527472527482</v>
      </c>
      <c r="U58" s="950">
        <v>33.789752650176673</v>
      </c>
      <c r="V58" s="950">
        <v>76.94684796044497</v>
      </c>
      <c r="W58" s="950">
        <v>49.758162031438822</v>
      </c>
      <c r="X58" s="950">
        <v>69.159360495100444</v>
      </c>
      <c r="Y58" s="950">
        <v>85.45454545454551</v>
      </c>
      <c r="Z58" s="950">
        <v>35.727355901189334</v>
      </c>
      <c r="AA58" s="950">
        <v>57.381193124368323</v>
      </c>
      <c r="AB58" s="2141">
        <v>89.923384410393083</v>
      </c>
      <c r="AC58" s="667"/>
      <c r="AD58" s="667"/>
      <c r="AE58" s="667"/>
      <c r="AF58" s="667"/>
      <c r="AG58" s="667"/>
      <c r="AH58" s="667"/>
      <c r="AI58" s="667"/>
      <c r="AJ58" s="667"/>
      <c r="AK58" s="667"/>
      <c r="AL58" s="667"/>
      <c r="AM58" s="667"/>
      <c r="AN58" s="667"/>
      <c r="AO58" s="667"/>
      <c r="AP58" s="667"/>
      <c r="AQ58" s="667"/>
      <c r="AR58" s="667"/>
      <c r="AS58" s="667"/>
      <c r="AT58" s="667"/>
      <c r="AU58" s="667"/>
      <c r="AV58" s="667"/>
      <c r="AW58" s="667"/>
      <c r="AX58" s="667"/>
      <c r="AY58" s="667"/>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2190"/>
      <c r="CD58" s="2190"/>
      <c r="CE58" s="2190"/>
      <c r="CF58" s="2190"/>
      <c r="CG58" s="2190"/>
      <c r="CH58" s="2190"/>
      <c r="CI58" s="2190"/>
      <c r="CJ58" s="2190"/>
      <c r="CK58" s="2190"/>
      <c r="CL58" s="2190"/>
      <c r="CM58" s="2190"/>
      <c r="CN58" s="2190"/>
      <c r="CO58" s="2190"/>
      <c r="CP58" s="2190"/>
      <c r="CQ58" s="2190"/>
      <c r="CR58" s="2190"/>
      <c r="CS58" s="2190"/>
      <c r="CT58" s="2190"/>
      <c r="CU58" s="2190"/>
      <c r="CV58" s="2190"/>
      <c r="CW58" s="2190"/>
      <c r="CX58" s="2190"/>
      <c r="CY58" s="2190"/>
      <c r="CZ58" s="2190"/>
    </row>
    <row r="59" s="399" customFormat="true" ht="15" customHeight="true" x14ac:dyDescent="0.2">
      <c r="A59" s="2513"/>
      <c r="B59" s="1124" t="s">
        <v>165</v>
      </c>
      <c r="C59" s="955">
        <v>40.634643535061045</v>
      </c>
      <c r="D59" s="956">
        <v>43.530285034898675</v>
      </c>
      <c r="E59" s="956">
        <v>32.827884338681613</v>
      </c>
      <c r="F59" s="956">
        <v>8.2787716110416891</v>
      </c>
      <c r="G59" s="957">
        <v>1.5079610933437106</v>
      </c>
      <c r="H59" s="958">
        <v>1.3241424695132513</v>
      </c>
      <c r="I59" s="956">
        <v>2.1370566947099765</v>
      </c>
      <c r="J59" s="956">
        <v>6.1385895094220748</v>
      </c>
      <c r="K59" s="956">
        <v>16.259782410107437</v>
      </c>
      <c r="L59" s="959">
        <v>27.047121422571212</v>
      </c>
      <c r="M59" s="960">
        <v>40.183174651972557</v>
      </c>
      <c r="N59" s="956">
        <v>42.340830062705372</v>
      </c>
      <c r="O59" s="956">
        <v>47.130349393646576</v>
      </c>
      <c r="P59" s="956">
        <v>47.99463467433241</v>
      </c>
      <c r="Q59" s="957">
        <v>50.515275308022126</v>
      </c>
      <c r="R59" s="958">
        <v>27.136851938346602</v>
      </c>
      <c r="S59" s="956">
        <v>54.894433781190074</v>
      </c>
      <c r="T59" s="956">
        <v>48.551448551448551</v>
      </c>
      <c r="U59" s="956">
        <v>38.427561837455833</v>
      </c>
      <c r="V59" s="956">
        <v>14.27688504326327</v>
      </c>
      <c r="W59" s="956">
        <v>29.625151148730254</v>
      </c>
      <c r="X59" s="956">
        <v>17.225373904074157</v>
      </c>
      <c r="Y59" s="956">
        <v>11.414141414141454</v>
      </c>
      <c r="Z59" s="956">
        <v>29.185727355901147</v>
      </c>
      <c r="AA59" s="956">
        <v>37.108190091001198</v>
      </c>
      <c r="AB59" s="2142">
        <v>9.1605596269154592</v>
      </c>
      <c r="AC59" s="667"/>
      <c r="AD59" s="667"/>
      <c r="AE59" s="667"/>
      <c r="AF59" s="667"/>
      <c r="AG59" s="667"/>
      <c r="AH59" s="667"/>
      <c r="AI59" s="667"/>
      <c r="AJ59" s="667"/>
      <c r="AK59" s="667"/>
      <c r="AL59" s="667"/>
      <c r="AM59" s="667"/>
      <c r="AN59" s="667"/>
      <c r="AO59" s="667"/>
      <c r="AP59" s="667"/>
      <c r="AQ59" s="667"/>
      <c r="AR59" s="667"/>
      <c r="AS59" s="667"/>
      <c r="AT59" s="667"/>
      <c r="AU59" s="667"/>
      <c r="AV59" s="667"/>
      <c r="AW59" s="667"/>
      <c r="AX59" s="667"/>
      <c r="AY59" s="667"/>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2191"/>
      <c r="CD59" s="2191"/>
      <c r="CE59" s="2191"/>
      <c r="CF59" s="2191"/>
      <c r="CG59" s="2191"/>
      <c r="CH59" s="2191"/>
      <c r="CI59" s="2191"/>
      <c r="CJ59" s="2191"/>
      <c r="CK59" s="2191"/>
      <c r="CL59" s="2191"/>
      <c r="CM59" s="2191"/>
      <c r="CN59" s="2191"/>
      <c r="CO59" s="2191"/>
      <c r="CP59" s="2191"/>
      <c r="CQ59" s="2191"/>
      <c r="CR59" s="2191"/>
      <c r="CS59" s="2191"/>
      <c r="CT59" s="2191"/>
      <c r="CU59" s="2191"/>
      <c r="CV59" s="2191"/>
      <c r="CW59" s="2191"/>
      <c r="CX59" s="2191"/>
      <c r="CY59" s="2191"/>
      <c r="CZ59" s="2191"/>
    </row>
    <row r="60" s="399" customFormat="true" ht="15" customHeight="true" x14ac:dyDescent="0.2">
      <c r="A60" s="2513"/>
      <c r="B60" s="1124" t="s">
        <v>166</v>
      </c>
      <c r="C60" s="955">
        <v>11.759280163118095</v>
      </c>
      <c r="D60" s="956">
        <v>7.9907548695935731</v>
      </c>
      <c r="E60" s="956">
        <v>5.1316365793635397</v>
      </c>
      <c r="F60" s="956">
        <v>1.0817773454397481</v>
      </c>
      <c r="G60" s="957">
        <v>0.42738314519145498</v>
      </c>
      <c r="H60" s="958">
        <v>0</v>
      </c>
      <c r="I60" s="956">
        <v>1.1848859538059748</v>
      </c>
      <c r="J60" s="956">
        <v>1.2938462619721161</v>
      </c>
      <c r="K60" s="956">
        <v>1.4524886244425181</v>
      </c>
      <c r="L60" s="959">
        <v>4.1663831594049086</v>
      </c>
      <c r="M60" s="960">
        <v>13.912738880653706</v>
      </c>
      <c r="N60" s="956">
        <v>12.138953081943558</v>
      </c>
      <c r="O60" s="956">
        <v>9.6230109846151048</v>
      </c>
      <c r="P60" s="956">
        <v>9.2987295191839259</v>
      </c>
      <c r="Q60" s="957">
        <v>6.7913471162048777</v>
      </c>
      <c r="R60" s="958">
        <v>13.591779542269974</v>
      </c>
      <c r="S60" s="956">
        <v>12.975047984644902</v>
      </c>
      <c r="T60" s="956">
        <v>1.2987012987012994</v>
      </c>
      <c r="U60" s="956">
        <v>15.238515901060069</v>
      </c>
      <c r="V60" s="956">
        <v>4.3881334981458551</v>
      </c>
      <c r="W60" s="956">
        <v>4.1717049576783438</v>
      </c>
      <c r="X60" s="956">
        <v>3.0943785456420665</v>
      </c>
      <c r="Y60" s="956">
        <v>0.10101010101010131</v>
      </c>
      <c r="Z60" s="956">
        <v>14.638609332113431</v>
      </c>
      <c r="AA60" s="956">
        <v>4.3478260869565366</v>
      </c>
      <c r="AB60" s="2142">
        <v>0.2831445702864776</v>
      </c>
      <c r="AC60" s="667"/>
      <c r="AD60" s="667"/>
      <c r="AE60" s="667"/>
      <c r="AF60" s="667"/>
      <c r="AG60" s="667"/>
      <c r="AH60" s="667"/>
      <c r="AI60" s="667"/>
      <c r="AJ60" s="667"/>
      <c r="AK60" s="667"/>
      <c r="AL60" s="667"/>
      <c r="AM60" s="667"/>
      <c r="AN60" s="667"/>
      <c r="AO60" s="667"/>
      <c r="AP60" s="667"/>
      <c r="AQ60" s="667"/>
      <c r="AR60" s="667"/>
      <c r="AS60" s="667"/>
      <c r="AT60" s="667"/>
      <c r="AU60" s="667"/>
      <c r="AV60" s="667"/>
      <c r="AW60" s="667"/>
      <c r="AX60" s="667"/>
      <c r="AY60" s="667"/>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2191"/>
      <c r="CD60" s="2191"/>
      <c r="CE60" s="2191"/>
      <c r="CF60" s="2191"/>
      <c r="CG60" s="2191"/>
      <c r="CH60" s="2191"/>
      <c r="CI60" s="2191"/>
      <c r="CJ60" s="2191"/>
      <c r="CK60" s="2191"/>
      <c r="CL60" s="2191"/>
      <c r="CM60" s="2191"/>
      <c r="CN60" s="2191"/>
      <c r="CO60" s="2191"/>
      <c r="CP60" s="2191"/>
      <c r="CQ60" s="2191"/>
      <c r="CR60" s="2191"/>
      <c r="CS60" s="2191"/>
      <c r="CT60" s="2191"/>
      <c r="CU60" s="2191"/>
      <c r="CV60" s="2191"/>
      <c r="CW60" s="2191"/>
      <c r="CX60" s="2191"/>
      <c r="CY60" s="2191"/>
      <c r="CZ60" s="2191"/>
    </row>
    <row r="61" s="399" customFormat="true" ht="15" customHeight="true" x14ac:dyDescent="0.2">
      <c r="A61" s="2513"/>
      <c r="B61" s="1124" t="s">
        <v>167</v>
      </c>
      <c r="C61" s="955">
        <v>5.4572443499704193E-2</v>
      </c>
      <c r="D61" s="956">
        <v>0.33925673127343625</v>
      </c>
      <c r="E61" s="956">
        <v>0</v>
      </c>
      <c r="F61" s="956">
        <v>0</v>
      </c>
      <c r="G61" s="957">
        <v>0</v>
      </c>
      <c r="H61" s="958">
        <v>0</v>
      </c>
      <c r="I61" s="956">
        <v>0</v>
      </c>
      <c r="J61" s="956">
        <v>0</v>
      </c>
      <c r="K61" s="956">
        <v>0</v>
      </c>
      <c r="L61" s="959">
        <v>0</v>
      </c>
      <c r="M61" s="960">
        <v>0.12942465899937697</v>
      </c>
      <c r="N61" s="956">
        <v>0</v>
      </c>
      <c r="O61" s="956">
        <v>0.82213830105000218</v>
      </c>
      <c r="P61" s="956">
        <v>0</v>
      </c>
      <c r="Q61" s="957">
        <v>0</v>
      </c>
      <c r="R61" s="958">
        <v>0</v>
      </c>
      <c r="S61" s="956">
        <v>0</v>
      </c>
      <c r="T61" s="956">
        <v>0</v>
      </c>
      <c r="U61" s="956">
        <v>0.61837455830388677</v>
      </c>
      <c r="V61" s="956">
        <v>0</v>
      </c>
      <c r="W61" s="956">
        <v>0</v>
      </c>
      <c r="X61" s="956">
        <v>0.25786487880350556</v>
      </c>
      <c r="Y61" s="956">
        <v>0</v>
      </c>
      <c r="Z61" s="956">
        <v>0</v>
      </c>
      <c r="AA61" s="956">
        <v>0</v>
      </c>
      <c r="AB61" s="2142">
        <v>0</v>
      </c>
      <c r="AC61" s="667"/>
      <c r="AD61" s="667"/>
      <c r="AE61" s="667"/>
      <c r="AF61" s="667"/>
      <c r="AG61" s="667"/>
      <c r="AH61" s="667"/>
      <c r="AI61" s="667"/>
      <c r="AJ61" s="667"/>
      <c r="AK61" s="667"/>
      <c r="AL61" s="667"/>
      <c r="AM61" s="667"/>
      <c r="AN61" s="667"/>
      <c r="AO61" s="667"/>
      <c r="AP61" s="667"/>
      <c r="AQ61" s="667"/>
      <c r="AR61" s="667"/>
      <c r="AS61" s="667"/>
      <c r="AT61" s="667"/>
      <c r="AU61" s="667"/>
      <c r="AV61" s="667"/>
      <c r="AW61" s="667"/>
      <c r="AX61" s="667"/>
      <c r="AY61" s="667"/>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2191"/>
      <c r="CD61" s="2191"/>
      <c r="CE61" s="2191"/>
      <c r="CF61" s="2191"/>
      <c r="CG61" s="2191"/>
      <c r="CH61" s="2191"/>
      <c r="CI61" s="2191"/>
      <c r="CJ61" s="2191"/>
      <c r="CK61" s="2191"/>
      <c r="CL61" s="2191"/>
      <c r="CM61" s="2191"/>
      <c r="CN61" s="2191"/>
      <c r="CO61" s="2191"/>
      <c r="CP61" s="2191"/>
      <c r="CQ61" s="2191"/>
      <c r="CR61" s="2191"/>
      <c r="CS61" s="2191"/>
      <c r="CT61" s="2191"/>
      <c r="CU61" s="2191"/>
      <c r="CV61" s="2191"/>
      <c r="CW61" s="2191"/>
      <c r="CX61" s="2191"/>
      <c r="CY61" s="2191"/>
      <c r="CZ61" s="2191"/>
    </row>
    <row r="62" s="399" customFormat="true" ht="15" customHeight="true" x14ac:dyDescent="0.2">
      <c r="A62" s="2513"/>
      <c r="B62" s="1124" t="s">
        <v>168</v>
      </c>
      <c r="C62" s="955">
        <v>0.78943812787724743</v>
      </c>
      <c r="D62" s="956">
        <v>0.63414582701638078</v>
      </c>
      <c r="E62" s="956">
        <v>0.3725164271563946</v>
      </c>
      <c r="F62" s="956">
        <v>0</v>
      </c>
      <c r="G62" s="957">
        <v>0</v>
      </c>
      <c r="H62" s="958">
        <v>0</v>
      </c>
      <c r="I62" s="956">
        <v>0</v>
      </c>
      <c r="J62" s="956">
        <v>0</v>
      </c>
      <c r="K62" s="956">
        <v>0.30195014346404198</v>
      </c>
      <c r="L62" s="959">
        <v>0.63692152464734186</v>
      </c>
      <c r="M62" s="960">
        <v>0.63762559658789042</v>
      </c>
      <c r="N62" s="956">
        <v>0.87548996344629582</v>
      </c>
      <c r="O62" s="956">
        <v>1.2092249615465289</v>
      </c>
      <c r="P62" s="956">
        <v>4.4575833230742594E-2</v>
      </c>
      <c r="Q62" s="957">
        <v>0.26071527037750281</v>
      </c>
      <c r="R62" s="958">
        <v>0</v>
      </c>
      <c r="S62" s="956">
        <v>0</v>
      </c>
      <c r="T62" s="956">
        <v>0.44955044955044976</v>
      </c>
      <c r="U62" s="956">
        <v>1.6342756183745577</v>
      </c>
      <c r="V62" s="956">
        <v>0</v>
      </c>
      <c r="W62" s="956">
        <v>1.2091898428053169</v>
      </c>
      <c r="X62" s="956">
        <v>0.87674058793191889</v>
      </c>
      <c r="Y62" s="956">
        <v>0</v>
      </c>
      <c r="Z62" s="956">
        <v>0</v>
      </c>
      <c r="AA62" s="956">
        <v>0.20222446916076908</v>
      </c>
      <c r="AB62" s="2142">
        <v>0</v>
      </c>
      <c r="AC62" s="667"/>
      <c r="AD62" s="667"/>
      <c r="AE62" s="667"/>
      <c r="AF62" s="667"/>
      <c r="AG62" s="667"/>
      <c r="AH62" s="667"/>
      <c r="AI62" s="667"/>
      <c r="AJ62" s="667"/>
      <c r="AK62" s="667"/>
      <c r="AL62" s="667"/>
      <c r="AM62" s="667"/>
      <c r="AN62" s="667"/>
      <c r="AO62" s="667"/>
      <c r="AP62" s="667"/>
      <c r="AQ62" s="667"/>
      <c r="AR62" s="667"/>
      <c r="AS62" s="667"/>
      <c r="AT62" s="667"/>
      <c r="AU62" s="667"/>
      <c r="AV62" s="667"/>
      <c r="AW62" s="667"/>
      <c r="AX62" s="667"/>
      <c r="AY62" s="667"/>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2191"/>
      <c r="CD62" s="2191"/>
      <c r="CE62" s="2191"/>
      <c r="CF62" s="2191"/>
      <c r="CG62" s="2191"/>
      <c r="CH62" s="2191"/>
      <c r="CI62" s="2191"/>
      <c r="CJ62" s="2191"/>
      <c r="CK62" s="2191"/>
      <c r="CL62" s="2191"/>
      <c r="CM62" s="2191"/>
      <c r="CN62" s="2191"/>
      <c r="CO62" s="2191"/>
      <c r="CP62" s="2191"/>
      <c r="CQ62" s="2191"/>
      <c r="CR62" s="2191"/>
      <c r="CS62" s="2191"/>
      <c r="CT62" s="2191"/>
      <c r="CU62" s="2191"/>
      <c r="CV62" s="2191"/>
      <c r="CW62" s="2191"/>
      <c r="CX62" s="2191"/>
      <c r="CY62" s="2191"/>
      <c r="CZ62" s="2191"/>
    </row>
    <row r="63" s="399" customFormat="true" ht="15" customHeight="true" x14ac:dyDescent="0.2">
      <c r="A63" s="2513"/>
      <c r="B63" s="1124" t="s">
        <v>169</v>
      </c>
      <c r="C63" s="955">
        <v>0.66302442120562655</v>
      </c>
      <c r="D63" s="956">
        <v>0.368289325055423</v>
      </c>
      <c r="E63" s="956">
        <v>2.2369819306416884E-2</v>
      </c>
      <c r="F63" s="956">
        <v>4.3894550196433624E-2</v>
      </c>
      <c r="G63" s="957">
        <v>0</v>
      </c>
      <c r="H63" s="958">
        <v>0</v>
      </c>
      <c r="I63" s="956">
        <v>0</v>
      </c>
      <c r="J63" s="956">
        <v>7.6095799615585893E-2</v>
      </c>
      <c r="K63" s="956">
        <v>3.8856747432082728E-2</v>
      </c>
      <c r="L63" s="959">
        <v>0</v>
      </c>
      <c r="M63" s="960">
        <v>0.49095655506436553</v>
      </c>
      <c r="N63" s="956">
        <v>1.1187270833795968</v>
      </c>
      <c r="O63" s="956">
        <v>0.83766053936649365</v>
      </c>
      <c r="P63" s="956">
        <v>5.094714750345751E-2</v>
      </c>
      <c r="Q63" s="957">
        <v>0</v>
      </c>
      <c r="R63" s="958">
        <v>0.79402148528724981</v>
      </c>
      <c r="S63" s="956">
        <v>0</v>
      </c>
      <c r="T63" s="956">
        <v>0.3496503496503498</v>
      </c>
      <c r="U63" s="956">
        <v>1.1484098939929326</v>
      </c>
      <c r="V63" s="956">
        <v>0</v>
      </c>
      <c r="W63" s="956">
        <v>0.42321644498186095</v>
      </c>
      <c r="X63" s="956">
        <v>0</v>
      </c>
      <c r="Y63" s="956">
        <v>0</v>
      </c>
      <c r="Z63" s="956">
        <v>0.45745654162854504</v>
      </c>
      <c r="AA63" s="956">
        <v>0</v>
      </c>
      <c r="AB63" s="2142">
        <v>0</v>
      </c>
      <c r="AC63" s="667"/>
      <c r="AD63" s="667"/>
      <c r="AE63" s="667"/>
      <c r="AF63" s="667"/>
      <c r="AG63" s="667"/>
      <c r="AH63" s="667"/>
      <c r="AI63" s="667"/>
      <c r="AJ63" s="667"/>
      <c r="AK63" s="667"/>
      <c r="AL63" s="667"/>
      <c r="AM63" s="667"/>
      <c r="AN63" s="667"/>
      <c r="AO63" s="667"/>
      <c r="AP63" s="667"/>
      <c r="AQ63" s="667"/>
      <c r="AR63" s="667"/>
      <c r="AS63" s="667"/>
      <c r="AT63" s="667"/>
      <c r="AU63" s="667"/>
      <c r="AV63" s="667"/>
      <c r="AW63" s="667"/>
      <c r="AX63" s="667"/>
      <c r="AY63" s="667"/>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2191"/>
      <c r="CD63" s="2191"/>
      <c r="CE63" s="2191"/>
      <c r="CF63" s="2191"/>
      <c r="CG63" s="2191"/>
      <c r="CH63" s="2191"/>
      <c r="CI63" s="2191"/>
      <c r="CJ63" s="2191"/>
      <c r="CK63" s="2191"/>
      <c r="CL63" s="2191"/>
      <c r="CM63" s="2191"/>
      <c r="CN63" s="2191"/>
      <c r="CO63" s="2191"/>
      <c r="CP63" s="2191"/>
      <c r="CQ63" s="2191"/>
      <c r="CR63" s="2191"/>
      <c r="CS63" s="2191"/>
      <c r="CT63" s="2191"/>
      <c r="CU63" s="2191"/>
      <c r="CV63" s="2191"/>
      <c r="CW63" s="2191"/>
      <c r="CX63" s="2191"/>
      <c r="CY63" s="2191"/>
      <c r="CZ63" s="2191"/>
    </row>
    <row r="64" s="399" customFormat="true" ht="15" customHeight="true" x14ac:dyDescent="0.2">
      <c r="A64" s="2513"/>
      <c r="B64" s="1124" t="s">
        <v>170</v>
      </c>
      <c r="C64" s="955">
        <v>9.1151512410273708E-2</v>
      </c>
      <c r="D64" s="956">
        <v>0</v>
      </c>
      <c r="E64" s="956">
        <v>0</v>
      </c>
      <c r="F64" s="956">
        <v>0</v>
      </c>
      <c r="G64" s="957">
        <v>0</v>
      </c>
      <c r="H64" s="958">
        <v>0</v>
      </c>
      <c r="I64" s="956">
        <v>0</v>
      </c>
      <c r="J64" s="956">
        <v>0</v>
      </c>
      <c r="K64" s="956">
        <v>0</v>
      </c>
      <c r="L64" s="959">
        <v>0.16151873054808272</v>
      </c>
      <c r="M64" s="960">
        <v>0</v>
      </c>
      <c r="N64" s="956">
        <v>0</v>
      </c>
      <c r="O64" s="956">
        <v>0</v>
      </c>
      <c r="P64" s="956">
        <v>0</v>
      </c>
      <c r="Q64" s="957">
        <v>0</v>
      </c>
      <c r="R64" s="958">
        <v>0</v>
      </c>
      <c r="S64" s="956">
        <v>0</v>
      </c>
      <c r="T64" s="956">
        <v>0</v>
      </c>
      <c r="U64" s="956">
        <v>0</v>
      </c>
      <c r="V64" s="956">
        <v>0</v>
      </c>
      <c r="W64" s="956">
        <v>0.24183796856106343</v>
      </c>
      <c r="X64" s="956">
        <v>0</v>
      </c>
      <c r="Y64" s="956">
        <v>0</v>
      </c>
      <c r="Z64" s="956">
        <v>0</v>
      </c>
      <c r="AA64" s="956">
        <v>0</v>
      </c>
      <c r="AB64" s="2142">
        <v>0</v>
      </c>
      <c r="AC64" s="667"/>
      <c r="AD64" s="667"/>
      <c r="AE64" s="667"/>
      <c r="AF64" s="667"/>
      <c r="AG64" s="667"/>
      <c r="AH64" s="667"/>
      <c r="AI64" s="667"/>
      <c r="AJ64" s="667"/>
      <c r="AK64" s="667"/>
      <c r="AL64" s="667"/>
      <c r="AM64" s="667"/>
      <c r="AN64" s="667"/>
      <c r="AO64" s="667"/>
      <c r="AP64" s="667"/>
      <c r="AQ64" s="667"/>
      <c r="AR64" s="667"/>
      <c r="AS64" s="667"/>
      <c r="AT64" s="667"/>
      <c r="AU64" s="667"/>
      <c r="AV64" s="667"/>
      <c r="AW64" s="667"/>
      <c r="AX64" s="667"/>
      <c r="AY64" s="667"/>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2191"/>
      <c r="CD64" s="2191"/>
      <c r="CE64" s="2191"/>
      <c r="CF64" s="2191"/>
      <c r="CG64" s="2191"/>
      <c r="CH64" s="2191"/>
      <c r="CI64" s="2191"/>
      <c r="CJ64" s="2191"/>
      <c r="CK64" s="2191"/>
      <c r="CL64" s="2191"/>
      <c r="CM64" s="2191"/>
      <c r="CN64" s="2191"/>
      <c r="CO64" s="2191"/>
      <c r="CP64" s="2191"/>
      <c r="CQ64" s="2191"/>
      <c r="CR64" s="2191"/>
      <c r="CS64" s="2191"/>
      <c r="CT64" s="2191"/>
      <c r="CU64" s="2191"/>
      <c r="CV64" s="2191"/>
      <c r="CW64" s="2191"/>
      <c r="CX64" s="2191"/>
      <c r="CY64" s="2191"/>
      <c r="CZ64" s="2191"/>
    </row>
    <row r="65" s="399" customFormat="true" ht="15" customHeight="true" x14ac:dyDescent="0.2">
      <c r="A65" s="2513"/>
      <c r="B65" s="1124" t="s">
        <v>171</v>
      </c>
      <c r="C65" s="955">
        <v>0.18670264851244775</v>
      </c>
      <c r="D65" s="956">
        <v>0.23051077415084895</v>
      </c>
      <c r="E65" s="956">
        <v>5.4811386005605374E-2</v>
      </c>
      <c r="F65" s="956">
        <v>0.15469199458348634</v>
      </c>
      <c r="G65" s="957">
        <v>0</v>
      </c>
      <c r="H65" s="958">
        <v>0</v>
      </c>
      <c r="I65" s="956">
        <v>0</v>
      </c>
      <c r="J65" s="956">
        <v>0</v>
      </c>
      <c r="K65" s="956">
        <v>0.26842439056001838</v>
      </c>
      <c r="L65" s="959">
        <v>0</v>
      </c>
      <c r="M65" s="960">
        <v>0.27022001981277194</v>
      </c>
      <c r="N65" s="956">
        <v>0.17850952408586232</v>
      </c>
      <c r="O65" s="956">
        <v>0.23304805859322916</v>
      </c>
      <c r="P65" s="956">
        <v>0.302483862852503</v>
      </c>
      <c r="Q65" s="957">
        <v>0.12946348140643549</v>
      </c>
      <c r="R65" s="958">
        <v>0</v>
      </c>
      <c r="S65" s="956">
        <v>0</v>
      </c>
      <c r="T65" s="956">
        <v>0.3496503496503498</v>
      </c>
      <c r="U65" s="956">
        <v>0.48586572438162523</v>
      </c>
      <c r="V65" s="956">
        <v>0</v>
      </c>
      <c r="W65" s="956">
        <v>0.54413542926239278</v>
      </c>
      <c r="X65" s="956">
        <v>0</v>
      </c>
      <c r="Y65" s="956">
        <v>0</v>
      </c>
      <c r="Z65" s="956">
        <v>0.22872827081427252</v>
      </c>
      <c r="AA65" s="956">
        <v>0</v>
      </c>
      <c r="AB65" s="2142">
        <v>0</v>
      </c>
      <c r="AC65" s="667"/>
      <c r="AD65" s="667"/>
      <c r="AE65" s="667"/>
      <c r="AF65" s="667"/>
      <c r="AG65" s="667"/>
      <c r="AH65" s="667"/>
      <c r="AI65" s="667"/>
      <c r="AJ65" s="667"/>
      <c r="AK65" s="667"/>
      <c r="AL65" s="667"/>
      <c r="AM65" s="667"/>
      <c r="AN65" s="667"/>
      <c r="AO65" s="667"/>
      <c r="AP65" s="667"/>
      <c r="AQ65" s="667"/>
      <c r="AR65" s="667"/>
      <c r="AS65" s="667"/>
      <c r="AT65" s="667"/>
      <c r="AU65" s="667"/>
      <c r="AV65" s="667"/>
      <c r="AW65" s="667"/>
      <c r="AX65" s="667"/>
      <c r="AY65" s="667"/>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2191"/>
      <c r="CD65" s="2191"/>
      <c r="CE65" s="2191"/>
      <c r="CF65" s="2191"/>
      <c r="CG65" s="2191"/>
      <c r="CH65" s="2191"/>
      <c r="CI65" s="2191"/>
      <c r="CJ65" s="2191"/>
      <c r="CK65" s="2191"/>
      <c r="CL65" s="2191"/>
      <c r="CM65" s="2191"/>
      <c r="CN65" s="2191"/>
      <c r="CO65" s="2191"/>
      <c r="CP65" s="2191"/>
      <c r="CQ65" s="2191"/>
      <c r="CR65" s="2191"/>
      <c r="CS65" s="2191"/>
      <c r="CT65" s="2191"/>
      <c r="CU65" s="2191"/>
      <c r="CV65" s="2191"/>
      <c r="CW65" s="2191"/>
      <c r="CX65" s="2191"/>
      <c r="CY65" s="2191"/>
      <c r="CZ65" s="2191"/>
    </row>
    <row r="66" s="399" customFormat="true" ht="15" customHeight="true" x14ac:dyDescent="0.2">
      <c r="A66" s="2513"/>
      <c r="B66" s="1124" t="s">
        <v>172</v>
      </c>
      <c r="C66" s="955">
        <v>4.3190381023539226E-2</v>
      </c>
      <c r="D66" s="956">
        <v>0</v>
      </c>
      <c r="E66" s="956">
        <v>0</v>
      </c>
      <c r="F66" s="956">
        <v>0</v>
      </c>
      <c r="G66" s="957">
        <v>0</v>
      </c>
      <c r="H66" s="958">
        <v>0</v>
      </c>
      <c r="I66" s="956">
        <v>0</v>
      </c>
      <c r="J66" s="956">
        <v>0</v>
      </c>
      <c r="K66" s="956">
        <v>0</v>
      </c>
      <c r="L66" s="959">
        <v>7.6532526234022027E-2</v>
      </c>
      <c r="M66" s="960">
        <v>0</v>
      </c>
      <c r="N66" s="956">
        <v>0</v>
      </c>
      <c r="O66" s="956">
        <v>0</v>
      </c>
      <c r="P66" s="956">
        <v>0</v>
      </c>
      <c r="Q66" s="957">
        <v>0</v>
      </c>
      <c r="R66" s="958">
        <v>0</v>
      </c>
      <c r="S66" s="956">
        <v>0</v>
      </c>
      <c r="T66" s="956">
        <v>9.9900099900099945E-2</v>
      </c>
      <c r="U66" s="956">
        <v>0</v>
      </c>
      <c r="V66" s="956">
        <v>0</v>
      </c>
      <c r="W66" s="956">
        <v>0</v>
      </c>
      <c r="X66" s="956">
        <v>0</v>
      </c>
      <c r="Y66" s="956">
        <v>0</v>
      </c>
      <c r="Z66" s="956">
        <v>0</v>
      </c>
      <c r="AA66" s="956">
        <v>0</v>
      </c>
      <c r="AB66" s="2142">
        <v>0</v>
      </c>
      <c r="AC66" s="667"/>
      <c r="AD66" s="667"/>
      <c r="AE66" s="667"/>
      <c r="AF66" s="667"/>
      <c r="AG66" s="667"/>
      <c r="AH66" s="667"/>
      <c r="AI66" s="667"/>
      <c r="AJ66" s="667"/>
      <c r="AK66" s="667"/>
      <c r="AL66" s="667"/>
      <c r="AM66" s="667"/>
      <c r="AN66" s="667"/>
      <c r="AO66" s="667"/>
      <c r="AP66" s="667"/>
      <c r="AQ66" s="667"/>
      <c r="AR66" s="667"/>
      <c r="AS66" s="667"/>
      <c r="AT66" s="667"/>
      <c r="AU66" s="667"/>
      <c r="AV66" s="667"/>
      <c r="AW66" s="667"/>
      <c r="AX66" s="667"/>
      <c r="AY66" s="667"/>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2191"/>
      <c r="CD66" s="2191"/>
      <c r="CE66" s="2191"/>
      <c r="CF66" s="2191"/>
      <c r="CG66" s="2191"/>
      <c r="CH66" s="2191"/>
      <c r="CI66" s="2191"/>
      <c r="CJ66" s="2191"/>
      <c r="CK66" s="2191"/>
      <c r="CL66" s="2191"/>
      <c r="CM66" s="2191"/>
      <c r="CN66" s="2191"/>
      <c r="CO66" s="2191"/>
      <c r="CP66" s="2191"/>
      <c r="CQ66" s="2191"/>
      <c r="CR66" s="2191"/>
      <c r="CS66" s="2191"/>
      <c r="CT66" s="2191"/>
      <c r="CU66" s="2191"/>
      <c r="CV66" s="2191"/>
      <c r="CW66" s="2191"/>
      <c r="CX66" s="2191"/>
      <c r="CY66" s="2191"/>
      <c r="CZ66" s="2191"/>
    </row>
    <row r="67" s="399" customFormat="true" ht="15" customHeight="true" x14ac:dyDescent="0.2">
      <c r="A67" s="2513"/>
      <c r="B67" s="1124" t="s">
        <v>173</v>
      </c>
      <c r="C67" s="955">
        <v>15.838446639985396</v>
      </c>
      <c r="D67" s="956">
        <v>6.9675337146436771</v>
      </c>
      <c r="E67" s="956">
        <v>5.022675705630542</v>
      </c>
      <c r="F67" s="956">
        <v>0.79229341678298515</v>
      </c>
      <c r="G67" s="957">
        <v>0.4471727084770018</v>
      </c>
      <c r="H67" s="958">
        <v>0.29387667898257169</v>
      </c>
      <c r="I67" s="956">
        <v>0.68674638741183969</v>
      </c>
      <c r="J67" s="956">
        <v>1.1144028366565137</v>
      </c>
      <c r="K67" s="956">
        <v>0.59379544717287525</v>
      </c>
      <c r="L67" s="959">
        <v>2.4793431225131783</v>
      </c>
      <c r="M67" s="960">
        <v>19.384746517149075</v>
      </c>
      <c r="N67" s="956">
        <v>17.719936997617118</v>
      </c>
      <c r="O67" s="956">
        <v>11.055095569579125</v>
      </c>
      <c r="P67" s="956">
        <v>7.9145090954308133</v>
      </c>
      <c r="Q67" s="957">
        <v>6.3089207532404323</v>
      </c>
      <c r="R67" s="958">
        <v>26.856609061186393</v>
      </c>
      <c r="S67" s="956">
        <v>0.38387715930902094</v>
      </c>
      <c r="T67" s="956">
        <v>9.6903096903096948</v>
      </c>
      <c r="U67" s="956">
        <v>6.4929328621908118</v>
      </c>
      <c r="V67" s="956">
        <v>3.8936959208899835</v>
      </c>
      <c r="W67" s="956">
        <v>12.212817412333704</v>
      </c>
      <c r="X67" s="956">
        <v>9.1799896854047933</v>
      </c>
      <c r="Y67" s="956">
        <v>2.1717171717171784</v>
      </c>
      <c r="Z67" s="956">
        <v>17.108874656907581</v>
      </c>
      <c r="AA67" s="956">
        <v>0.96056622851365314</v>
      </c>
      <c r="AB67" s="2142">
        <v>0.2498334443704214</v>
      </c>
      <c r="AC67" s="667"/>
      <c r="AD67" s="667"/>
      <c r="AE67" s="667"/>
      <c r="AF67" s="667"/>
      <c r="AG67" s="667"/>
      <c r="AH67" s="667"/>
      <c r="AI67" s="667"/>
      <c r="AJ67" s="667"/>
      <c r="AK67" s="667"/>
      <c r="AL67" s="667"/>
      <c r="AM67" s="667"/>
      <c r="AN67" s="667"/>
      <c r="AO67" s="667"/>
      <c r="AP67" s="667"/>
      <c r="AQ67" s="667"/>
      <c r="AR67" s="667"/>
      <c r="AS67" s="667"/>
      <c r="AT67" s="667"/>
      <c r="AU67" s="667"/>
      <c r="AV67" s="667"/>
      <c r="AW67" s="667"/>
      <c r="AX67" s="667"/>
      <c r="AY67" s="667"/>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2191"/>
      <c r="CD67" s="2191"/>
      <c r="CE67" s="2191"/>
      <c r="CF67" s="2191"/>
      <c r="CG67" s="2191"/>
      <c r="CH67" s="2191"/>
      <c r="CI67" s="2191"/>
      <c r="CJ67" s="2191"/>
      <c r="CK67" s="2191"/>
      <c r="CL67" s="2191"/>
      <c r="CM67" s="2191"/>
      <c r="CN67" s="2191"/>
      <c r="CO67" s="2191"/>
      <c r="CP67" s="2191"/>
      <c r="CQ67" s="2191"/>
      <c r="CR67" s="2191"/>
      <c r="CS67" s="2191"/>
      <c r="CT67" s="2191"/>
      <c r="CU67" s="2191"/>
      <c r="CV67" s="2191"/>
      <c r="CW67" s="2191"/>
      <c r="CX67" s="2191"/>
      <c r="CY67" s="2191"/>
      <c r="CZ67" s="2191"/>
    </row>
    <row r="68" s="399" customFormat="true" ht="15" customHeight="true" x14ac:dyDescent="0.2">
      <c r="A68" s="2513"/>
      <c r="B68" s="1124" t="s">
        <v>174</v>
      </c>
      <c r="C68" s="955">
        <v>0.47315861690820293</v>
      </c>
      <c r="D68" s="956">
        <v>0.1727268516997896</v>
      </c>
      <c r="E68" s="956">
        <v>0</v>
      </c>
      <c r="F68" s="956">
        <v>0</v>
      </c>
      <c r="G68" s="957">
        <v>0</v>
      </c>
      <c r="H68" s="958">
        <v>0</v>
      </c>
      <c r="I68" s="956">
        <v>0</v>
      </c>
      <c r="J68" s="956">
        <v>0</v>
      </c>
      <c r="K68" s="956">
        <v>0</v>
      </c>
      <c r="L68" s="959">
        <v>0</v>
      </c>
      <c r="M68" s="960">
        <v>0.99272396984647926</v>
      </c>
      <c r="N68" s="956">
        <v>0.13388214306439675</v>
      </c>
      <c r="O68" s="956">
        <v>0.41857787130456764</v>
      </c>
      <c r="P68" s="956">
        <v>0</v>
      </c>
      <c r="Q68" s="957">
        <v>0</v>
      </c>
      <c r="R68" s="958">
        <v>0</v>
      </c>
      <c r="S68" s="956">
        <v>0</v>
      </c>
      <c r="T68" s="956">
        <v>0</v>
      </c>
      <c r="U68" s="956">
        <v>1.3250883392226145</v>
      </c>
      <c r="V68" s="956">
        <v>0</v>
      </c>
      <c r="W68" s="956">
        <v>0.24183796856106343</v>
      </c>
      <c r="X68" s="956">
        <v>0</v>
      </c>
      <c r="Y68" s="956">
        <v>0</v>
      </c>
      <c r="Z68" s="956">
        <v>0</v>
      </c>
      <c r="AA68" s="956">
        <v>0</v>
      </c>
      <c r="AB68" s="2142">
        <v>0</v>
      </c>
      <c r="AC68" s="667"/>
      <c r="AD68" s="667"/>
      <c r="AE68" s="667"/>
      <c r="AF68" s="667"/>
      <c r="AG68" s="667"/>
      <c r="AH68" s="667"/>
      <c r="AI68" s="667"/>
      <c r="AJ68" s="667"/>
      <c r="AK68" s="667"/>
      <c r="AL68" s="667"/>
      <c r="AM68" s="667"/>
      <c r="AN68" s="667"/>
      <c r="AO68" s="667"/>
      <c r="AP68" s="667"/>
      <c r="AQ68" s="667"/>
      <c r="AR68" s="667"/>
      <c r="AS68" s="667"/>
      <c r="AT68" s="667"/>
      <c r="AU68" s="667"/>
      <c r="AV68" s="667"/>
      <c r="AW68" s="667"/>
      <c r="AX68" s="667"/>
      <c r="AY68" s="667"/>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2191"/>
      <c r="CD68" s="2191"/>
      <c r="CE68" s="2191"/>
      <c r="CF68" s="2191"/>
      <c r="CG68" s="2191"/>
      <c r="CH68" s="2191"/>
      <c r="CI68" s="2191"/>
      <c r="CJ68" s="2191"/>
      <c r="CK68" s="2191"/>
      <c r="CL68" s="2191"/>
      <c r="CM68" s="2191"/>
      <c r="CN68" s="2191"/>
      <c r="CO68" s="2191"/>
      <c r="CP68" s="2191"/>
      <c r="CQ68" s="2191"/>
      <c r="CR68" s="2191"/>
      <c r="CS68" s="2191"/>
      <c r="CT68" s="2191"/>
      <c r="CU68" s="2191"/>
      <c r="CV68" s="2191"/>
      <c r="CW68" s="2191"/>
      <c r="CX68" s="2191"/>
      <c r="CY68" s="2191"/>
      <c r="CZ68" s="2191"/>
    </row>
    <row r="69" s="399" customFormat="true" ht="15" customHeight="true" x14ac:dyDescent="0.2">
      <c r="A69" s="2513"/>
      <c r="B69" s="1124" t="s">
        <v>175</v>
      </c>
      <c r="C69" s="955">
        <v>0</v>
      </c>
      <c r="D69" s="956">
        <v>0.19233533454646967</v>
      </c>
      <c r="E69" s="956">
        <v>0</v>
      </c>
      <c r="F69" s="956">
        <v>0</v>
      </c>
      <c r="G69" s="957">
        <v>0</v>
      </c>
      <c r="H69" s="958">
        <v>0</v>
      </c>
      <c r="I69" s="956">
        <v>0</v>
      </c>
      <c r="J69" s="956">
        <v>0</v>
      </c>
      <c r="K69" s="956">
        <v>0</v>
      </c>
      <c r="L69" s="959">
        <v>0</v>
      </c>
      <c r="M69" s="960">
        <v>0</v>
      </c>
      <c r="N69" s="956">
        <v>0</v>
      </c>
      <c r="O69" s="956">
        <v>0.46609611718645833</v>
      </c>
      <c r="P69" s="956">
        <v>0</v>
      </c>
      <c r="Q69" s="957">
        <v>0</v>
      </c>
      <c r="R69" s="958">
        <v>0</v>
      </c>
      <c r="S69" s="956">
        <v>0</v>
      </c>
      <c r="T69" s="956">
        <v>0</v>
      </c>
      <c r="U69" s="956">
        <v>0</v>
      </c>
      <c r="V69" s="956">
        <v>0</v>
      </c>
      <c r="W69" s="956">
        <v>0.48367593712212686</v>
      </c>
      <c r="X69" s="956">
        <v>0</v>
      </c>
      <c r="Y69" s="956">
        <v>0</v>
      </c>
      <c r="Z69" s="956">
        <v>0</v>
      </c>
      <c r="AA69" s="956">
        <v>0</v>
      </c>
      <c r="AB69" s="2142">
        <v>0</v>
      </c>
      <c r="AC69" s="667"/>
      <c r="AD69" s="667"/>
      <c r="AE69" s="667"/>
      <c r="AF69" s="667"/>
      <c r="AG69" s="667"/>
      <c r="AH69" s="667"/>
      <c r="AI69" s="667"/>
      <c r="AJ69" s="667"/>
      <c r="AK69" s="667"/>
      <c r="AL69" s="667"/>
      <c r="AM69" s="667"/>
      <c r="AN69" s="667"/>
      <c r="AO69" s="667"/>
      <c r="AP69" s="667"/>
      <c r="AQ69" s="667"/>
      <c r="AR69" s="667"/>
      <c r="AS69" s="667"/>
      <c r="AT69" s="667"/>
      <c r="AU69" s="667"/>
      <c r="AV69" s="667"/>
      <c r="AW69" s="667"/>
      <c r="AX69" s="667"/>
      <c r="AY69" s="667"/>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2191"/>
      <c r="CD69" s="2191"/>
      <c r="CE69" s="2191"/>
      <c r="CF69" s="2191"/>
      <c r="CG69" s="2191"/>
      <c r="CH69" s="2191"/>
      <c r="CI69" s="2191"/>
      <c r="CJ69" s="2191"/>
      <c r="CK69" s="2191"/>
      <c r="CL69" s="2191"/>
      <c r="CM69" s="2191"/>
      <c r="CN69" s="2191"/>
      <c r="CO69" s="2191"/>
      <c r="CP69" s="2191"/>
      <c r="CQ69" s="2191"/>
      <c r="CR69" s="2191"/>
      <c r="CS69" s="2191"/>
      <c r="CT69" s="2191"/>
      <c r="CU69" s="2191"/>
      <c r="CV69" s="2191"/>
      <c r="CW69" s="2191"/>
      <c r="CX69" s="2191"/>
      <c r="CY69" s="2191"/>
      <c r="CZ69" s="2191"/>
    </row>
    <row r="70" s="399" customFormat="true" ht="15" customHeight="true" x14ac:dyDescent="0.2">
      <c r="A70" s="2513"/>
      <c r="B70" s="1124" t="s">
        <v>176</v>
      </c>
      <c r="C70" s="955">
        <v>2.558215379851362</v>
      </c>
      <c r="D70" s="956">
        <v>2.0211847813806956</v>
      </c>
      <c r="E70" s="956">
        <v>0.84720288596104887</v>
      </c>
      <c r="F70" s="956">
        <v>0.51326402035222074</v>
      </c>
      <c r="G70" s="957">
        <v>0</v>
      </c>
      <c r="H70" s="958">
        <v>0</v>
      </c>
      <c r="I70" s="956">
        <v>0.26580009443430508</v>
      </c>
      <c r="J70" s="956">
        <v>0.49029398279492309</v>
      </c>
      <c r="K70" s="956">
        <v>0.15233325961189229</v>
      </c>
      <c r="L70" s="959">
        <v>0.17101703604597807</v>
      </c>
      <c r="M70" s="960">
        <v>3.7387250630624314</v>
      </c>
      <c r="N70" s="956">
        <v>2.2770201246073865</v>
      </c>
      <c r="O70" s="956">
        <v>1.8768516340280774</v>
      </c>
      <c r="P70" s="956">
        <v>3.1668354540378743</v>
      </c>
      <c r="Q70" s="957">
        <v>1.5317900825481725</v>
      </c>
      <c r="R70" s="958">
        <v>0</v>
      </c>
      <c r="S70" s="956">
        <v>0.88291746641074809</v>
      </c>
      <c r="T70" s="956">
        <v>10.889110889110896</v>
      </c>
      <c r="U70" s="956">
        <v>0</v>
      </c>
      <c r="V70" s="956">
        <v>0</v>
      </c>
      <c r="W70" s="956">
        <v>0</v>
      </c>
      <c r="X70" s="956">
        <v>0</v>
      </c>
      <c r="Y70" s="956">
        <v>0</v>
      </c>
      <c r="Z70" s="956">
        <v>2.6532479414455614</v>
      </c>
      <c r="AA70" s="956">
        <v>0</v>
      </c>
      <c r="AB70" s="2142">
        <v>0</v>
      </c>
      <c r="AC70" s="667"/>
      <c r="AD70" s="667"/>
      <c r="AE70" s="667"/>
      <c r="AF70" s="667"/>
      <c r="AG70" s="667"/>
      <c r="AH70" s="667"/>
      <c r="AI70" s="667"/>
      <c r="AJ70" s="667"/>
      <c r="AK70" s="667"/>
      <c r="AL70" s="667"/>
      <c r="AM70" s="667"/>
      <c r="AN70" s="667"/>
      <c r="AO70" s="667"/>
      <c r="AP70" s="667"/>
      <c r="AQ70" s="667"/>
      <c r="AR70" s="667"/>
      <c r="AS70" s="667"/>
      <c r="AT70" s="667"/>
      <c r="AU70" s="667"/>
      <c r="AV70" s="667"/>
      <c r="AW70" s="667"/>
      <c r="AX70" s="667"/>
      <c r="AY70" s="667"/>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2191"/>
      <c r="CD70" s="2191"/>
      <c r="CE70" s="2191"/>
      <c r="CF70" s="2191"/>
      <c r="CG70" s="2191"/>
      <c r="CH70" s="2191"/>
      <c r="CI70" s="2191"/>
      <c r="CJ70" s="2191"/>
      <c r="CK70" s="2191"/>
      <c r="CL70" s="2191"/>
      <c r="CM70" s="2191"/>
      <c r="CN70" s="2191"/>
      <c r="CO70" s="2191"/>
      <c r="CP70" s="2191"/>
      <c r="CQ70" s="2191"/>
      <c r="CR70" s="2191"/>
      <c r="CS70" s="2191"/>
      <c r="CT70" s="2191"/>
      <c r="CU70" s="2191"/>
      <c r="CV70" s="2191"/>
      <c r="CW70" s="2191"/>
      <c r="CX70" s="2191"/>
      <c r="CY70" s="2191"/>
      <c r="CZ70" s="2191"/>
    </row>
    <row r="71" s="399" customFormat="true" ht="15" customHeight="true" x14ac:dyDescent="0.2">
      <c r="A71" s="2513"/>
      <c r="B71" s="1124" t="s">
        <v>46</v>
      </c>
      <c r="C71" s="955">
        <v>0.87582125592438864</v>
      </c>
      <c r="D71" s="956">
        <v>0.28662967002991852</v>
      </c>
      <c r="E71" s="956">
        <v>0.47735783873808829</v>
      </c>
      <c r="F71" s="956">
        <v>0.29321590491849514</v>
      </c>
      <c r="G71" s="957">
        <v>0.26242266441338519</v>
      </c>
      <c r="H71" s="958">
        <v>0.42243916934009607</v>
      </c>
      <c r="I71" s="956">
        <v>0</v>
      </c>
      <c r="J71" s="956">
        <v>0</v>
      </c>
      <c r="K71" s="956">
        <v>0.644572715189624</v>
      </c>
      <c r="L71" s="959">
        <v>0.52040813210277892</v>
      </c>
      <c r="M71" s="960">
        <v>0.65613365552237746</v>
      </c>
      <c r="N71" s="956">
        <v>0.91298490697064949</v>
      </c>
      <c r="O71" s="956">
        <v>0.47375380492758734</v>
      </c>
      <c r="P71" s="956">
        <v>0.20519607833852319</v>
      </c>
      <c r="Q71" s="957">
        <v>0.78188945181139557</v>
      </c>
      <c r="R71" s="958">
        <v>0</v>
      </c>
      <c r="S71" s="956">
        <v>0</v>
      </c>
      <c r="T71" s="956">
        <v>0.84915084915084948</v>
      </c>
      <c r="U71" s="956">
        <v>0.83922261484098915</v>
      </c>
      <c r="V71" s="956">
        <v>0.49443757725587095</v>
      </c>
      <c r="W71" s="956">
        <v>1.0882708585247853</v>
      </c>
      <c r="X71" s="956">
        <v>0.2062919030428044</v>
      </c>
      <c r="Y71" s="956">
        <v>0.85858585858586112</v>
      </c>
      <c r="Z71" s="956">
        <v>0</v>
      </c>
      <c r="AA71" s="956">
        <v>0</v>
      </c>
      <c r="AB71" s="2142">
        <v>0.38307794803464618</v>
      </c>
      <c r="AC71" s="667"/>
      <c r="AD71" s="667"/>
      <c r="AE71" s="667"/>
      <c r="AF71" s="667"/>
      <c r="AG71" s="667"/>
      <c r="AH71" s="667"/>
      <c r="AI71" s="667"/>
      <c r="AJ71" s="667"/>
      <c r="AK71" s="667"/>
      <c r="AL71" s="667"/>
      <c r="AM71" s="667"/>
      <c r="AN71" s="667"/>
      <c r="AO71" s="667"/>
      <c r="AP71" s="667"/>
      <c r="AQ71" s="667"/>
      <c r="AR71" s="667"/>
      <c r="AS71" s="667"/>
      <c r="AT71" s="667"/>
      <c r="AU71" s="667"/>
      <c r="AV71" s="667"/>
      <c r="AW71" s="667"/>
      <c r="AX71" s="667"/>
      <c r="AY71" s="667"/>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2191"/>
      <c r="CD71" s="2191"/>
      <c r="CE71" s="2191"/>
      <c r="CF71" s="2191"/>
      <c r="CG71" s="2191"/>
      <c r="CH71" s="2191"/>
      <c r="CI71" s="2191"/>
      <c r="CJ71" s="2191"/>
      <c r="CK71" s="2191"/>
      <c r="CL71" s="2191"/>
      <c r="CM71" s="2191"/>
      <c r="CN71" s="2191"/>
      <c r="CO71" s="2191"/>
      <c r="CP71" s="2191"/>
      <c r="CQ71" s="2191"/>
      <c r="CR71" s="2191"/>
      <c r="CS71" s="2191"/>
      <c r="CT71" s="2191"/>
      <c r="CU71" s="2191"/>
      <c r="CV71" s="2191"/>
      <c r="CW71" s="2191"/>
      <c r="CX71" s="2191"/>
      <c r="CY71" s="2191"/>
      <c r="CZ71" s="2191"/>
    </row>
    <row r="72" s="399" customFormat="true" ht="15" customHeight="true" x14ac:dyDescent="0.2">
      <c r="A72" s="868"/>
      <c r="B72" s="1125"/>
      <c r="C72" s="955"/>
      <c r="D72" s="956"/>
      <c r="E72" s="956"/>
      <c r="F72" s="956"/>
      <c r="G72" s="957"/>
      <c r="H72" s="958"/>
      <c r="I72" s="956"/>
      <c r="J72" s="956"/>
      <c r="K72" s="956"/>
      <c r="L72" s="959"/>
      <c r="M72" s="960"/>
      <c r="N72" s="956"/>
      <c r="O72" s="956"/>
      <c r="P72" s="956"/>
      <c r="Q72" s="957"/>
      <c r="R72" s="958"/>
      <c r="S72" s="956"/>
      <c r="T72" s="956"/>
      <c r="U72" s="956"/>
      <c r="V72" s="956"/>
      <c r="W72" s="956"/>
      <c r="X72" s="956"/>
      <c r="Y72" s="956"/>
      <c r="Z72" s="956"/>
      <c r="AA72" s="956"/>
      <c r="AB72" s="2142"/>
      <c r="AC72" s="667"/>
      <c r="AD72" s="667"/>
      <c r="AE72" s="667"/>
      <c r="AF72" s="667"/>
      <c r="AG72" s="667"/>
      <c r="AH72" s="667"/>
      <c r="AI72" s="667"/>
      <c r="AJ72" s="667"/>
      <c r="AK72" s="667"/>
      <c r="AL72" s="667"/>
      <c r="AM72" s="667"/>
      <c r="AN72" s="667"/>
      <c r="AO72" s="667"/>
      <c r="AP72" s="667"/>
      <c r="AQ72" s="667"/>
      <c r="AR72" s="667"/>
      <c r="AS72" s="667"/>
      <c r="AT72" s="667"/>
      <c r="AU72" s="667"/>
      <c r="AV72" s="667"/>
      <c r="AW72" s="667"/>
      <c r="AX72" s="667"/>
      <c r="AY72" s="667"/>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2191"/>
      <c r="CD72" s="2191"/>
      <c r="CE72" s="2191"/>
      <c r="CF72" s="2191"/>
      <c r="CG72" s="2191"/>
      <c r="CH72" s="2191"/>
      <c r="CI72" s="2191"/>
      <c r="CJ72" s="2191"/>
      <c r="CK72" s="2191"/>
      <c r="CL72" s="2191"/>
      <c r="CM72" s="2191"/>
      <c r="CN72" s="2191"/>
      <c r="CO72" s="2191"/>
      <c r="CP72" s="2191"/>
      <c r="CQ72" s="2191"/>
      <c r="CR72" s="2191"/>
      <c r="CS72" s="2191"/>
      <c r="CT72" s="2191"/>
      <c r="CU72" s="2191"/>
      <c r="CV72" s="2191"/>
      <c r="CW72" s="2191"/>
      <c r="CX72" s="2191"/>
      <c r="CY72" s="2191"/>
      <c r="CZ72" s="2191"/>
    </row>
    <row r="73" s="399" customFormat="true" ht="15" customHeight="true" x14ac:dyDescent="0.2">
      <c r="A73" s="868"/>
      <c r="B73" s="1125"/>
      <c r="C73" s="955"/>
      <c r="D73" s="956"/>
      <c r="E73" s="956"/>
      <c r="F73" s="956"/>
      <c r="G73" s="957"/>
      <c r="H73" s="958"/>
      <c r="I73" s="956"/>
      <c r="J73" s="956"/>
      <c r="K73" s="956"/>
      <c r="L73" s="959"/>
      <c r="M73" s="960"/>
      <c r="N73" s="956"/>
      <c r="O73" s="956"/>
      <c r="P73" s="956"/>
      <c r="Q73" s="957"/>
      <c r="R73" s="958"/>
      <c r="S73" s="956"/>
      <c r="T73" s="956"/>
      <c r="U73" s="956"/>
      <c r="V73" s="956"/>
      <c r="W73" s="956"/>
      <c r="X73" s="956"/>
      <c r="Y73" s="956"/>
      <c r="Z73" s="956"/>
      <c r="AA73" s="956"/>
      <c r="AB73" s="2142"/>
      <c r="AC73" s="667"/>
      <c r="AD73" s="667"/>
      <c r="AE73" s="667"/>
      <c r="AF73" s="667"/>
      <c r="AG73" s="667"/>
      <c r="AH73" s="667"/>
      <c r="AI73" s="667"/>
      <c r="AJ73" s="667"/>
      <c r="AK73" s="667"/>
      <c r="AL73" s="667"/>
      <c r="AM73" s="667"/>
      <c r="AN73" s="667"/>
      <c r="AO73" s="667"/>
      <c r="AP73" s="667"/>
      <c r="AQ73" s="667"/>
      <c r="AR73" s="667"/>
      <c r="AS73" s="667"/>
      <c r="AT73" s="667"/>
      <c r="AU73" s="667"/>
      <c r="AV73" s="667"/>
      <c r="AW73" s="667"/>
      <c r="AX73" s="667"/>
      <c r="AY73" s="667"/>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2191"/>
      <c r="CD73" s="2191"/>
      <c r="CE73" s="2191"/>
      <c r="CF73" s="2191"/>
      <c r="CG73" s="2191"/>
      <c r="CH73" s="2191"/>
      <c r="CI73" s="2191"/>
      <c r="CJ73" s="2191"/>
      <c r="CK73" s="2191"/>
      <c r="CL73" s="2191"/>
      <c r="CM73" s="2191"/>
      <c r="CN73" s="2191"/>
      <c r="CO73" s="2191"/>
      <c r="CP73" s="2191"/>
      <c r="CQ73" s="2191"/>
      <c r="CR73" s="2191"/>
      <c r="CS73" s="2191"/>
      <c r="CT73" s="2191"/>
      <c r="CU73" s="2191"/>
      <c r="CV73" s="2191"/>
      <c r="CW73" s="2191"/>
      <c r="CX73" s="2191"/>
      <c r="CY73" s="2191"/>
      <c r="CZ73" s="2191"/>
    </row>
    <row r="74" s="399" customFormat="true" ht="15" customHeight="true" x14ac:dyDescent="0.2">
      <c r="A74" s="868"/>
      <c r="B74" s="1125"/>
      <c r="C74" s="955"/>
      <c r="D74" s="956"/>
      <c r="E74" s="956"/>
      <c r="F74" s="956"/>
      <c r="G74" s="957"/>
      <c r="H74" s="958"/>
      <c r="I74" s="956"/>
      <c r="J74" s="956"/>
      <c r="K74" s="956"/>
      <c r="L74" s="959"/>
      <c r="M74" s="960"/>
      <c r="N74" s="956"/>
      <c r="O74" s="956"/>
      <c r="P74" s="956"/>
      <c r="Q74" s="957"/>
      <c r="R74" s="958"/>
      <c r="S74" s="956"/>
      <c r="T74" s="956"/>
      <c r="U74" s="956"/>
      <c r="V74" s="956"/>
      <c r="W74" s="956"/>
      <c r="X74" s="956"/>
      <c r="Y74" s="956"/>
      <c r="Z74" s="956"/>
      <c r="AA74" s="956"/>
      <c r="AB74" s="2142"/>
      <c r="AC74" s="667"/>
      <c r="AD74" s="667"/>
      <c r="AE74" s="667"/>
      <c r="AF74" s="667"/>
      <c r="AG74" s="667"/>
      <c r="AH74" s="667"/>
      <c r="AI74" s="667"/>
      <c r="AJ74" s="667"/>
      <c r="AK74" s="667"/>
      <c r="AL74" s="667"/>
      <c r="AM74" s="667"/>
      <c r="AN74" s="667"/>
      <c r="AO74" s="667"/>
      <c r="AP74" s="667"/>
      <c r="AQ74" s="667"/>
      <c r="AR74" s="667"/>
      <c r="AS74" s="667"/>
      <c r="AT74" s="667"/>
      <c r="AU74" s="667"/>
      <c r="AV74" s="667"/>
      <c r="AW74" s="667"/>
      <c r="AX74" s="667"/>
      <c r="AY74" s="667"/>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2191"/>
      <c r="CD74" s="2191"/>
      <c r="CE74" s="2191"/>
      <c r="CF74" s="2191"/>
      <c r="CG74" s="2191"/>
      <c r="CH74" s="2191"/>
      <c r="CI74" s="2191"/>
      <c r="CJ74" s="2191"/>
      <c r="CK74" s="2191"/>
      <c r="CL74" s="2191"/>
      <c r="CM74" s="2191"/>
      <c r="CN74" s="2191"/>
      <c r="CO74" s="2191"/>
      <c r="CP74" s="2191"/>
      <c r="CQ74" s="2191"/>
      <c r="CR74" s="2191"/>
      <c r="CS74" s="2191"/>
      <c r="CT74" s="2191"/>
      <c r="CU74" s="2191"/>
      <c r="CV74" s="2191"/>
      <c r="CW74" s="2191"/>
      <c r="CX74" s="2191"/>
      <c r="CY74" s="2191"/>
      <c r="CZ74" s="2191"/>
    </row>
    <row r="75" s="399" customFormat="true" ht="15" customHeight="true" x14ac:dyDescent="0.2">
      <c r="A75" s="868"/>
      <c r="B75" s="1125"/>
      <c r="C75" s="955"/>
      <c r="D75" s="956"/>
      <c r="E75" s="956"/>
      <c r="F75" s="956"/>
      <c r="G75" s="957"/>
      <c r="H75" s="958"/>
      <c r="I75" s="956"/>
      <c r="J75" s="956"/>
      <c r="K75" s="956"/>
      <c r="L75" s="959"/>
      <c r="M75" s="960"/>
      <c r="N75" s="956"/>
      <c r="O75" s="956"/>
      <c r="P75" s="956"/>
      <c r="Q75" s="957"/>
      <c r="R75" s="958"/>
      <c r="S75" s="956"/>
      <c r="T75" s="956"/>
      <c r="U75" s="956"/>
      <c r="V75" s="956"/>
      <c r="W75" s="956"/>
      <c r="X75" s="956"/>
      <c r="Y75" s="956"/>
      <c r="Z75" s="956"/>
      <c r="AA75" s="956"/>
      <c r="AB75" s="2142"/>
      <c r="AC75" s="667"/>
      <c r="AD75" s="667"/>
      <c r="AE75" s="667"/>
      <c r="AF75" s="667"/>
      <c r="AG75" s="667"/>
      <c r="AH75" s="667"/>
      <c r="AI75" s="667"/>
      <c r="AJ75" s="667"/>
      <c r="AK75" s="667"/>
      <c r="AL75" s="667"/>
      <c r="AM75" s="667"/>
      <c r="AN75" s="667"/>
      <c r="AO75" s="667"/>
      <c r="AP75" s="667"/>
      <c r="AQ75" s="667"/>
      <c r="AR75" s="667"/>
      <c r="AS75" s="667"/>
      <c r="AT75" s="667"/>
      <c r="AU75" s="667"/>
      <c r="AV75" s="667"/>
      <c r="AW75" s="667"/>
      <c r="AX75" s="667"/>
      <c r="AY75" s="667"/>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2191"/>
      <c r="CD75" s="2191"/>
      <c r="CE75" s="2191"/>
      <c r="CF75" s="2191"/>
      <c r="CG75" s="2191"/>
      <c r="CH75" s="2191"/>
      <c r="CI75" s="2191"/>
      <c r="CJ75" s="2191"/>
      <c r="CK75" s="2191"/>
      <c r="CL75" s="2191"/>
      <c r="CM75" s="2191"/>
      <c r="CN75" s="2191"/>
      <c r="CO75" s="2191"/>
      <c r="CP75" s="2191"/>
      <c r="CQ75" s="2191"/>
      <c r="CR75" s="2191"/>
      <c r="CS75" s="2191"/>
      <c r="CT75" s="2191"/>
      <c r="CU75" s="2191"/>
      <c r="CV75" s="2191"/>
      <c r="CW75" s="2191"/>
      <c r="CX75" s="2191"/>
      <c r="CY75" s="2191"/>
      <c r="CZ75" s="2191"/>
    </row>
    <row r="76" s="399" customFormat="true" ht="15" customHeight="true" x14ac:dyDescent="0.2">
      <c r="A76" s="868"/>
      <c r="B76" s="1125"/>
      <c r="C76" s="955"/>
      <c r="D76" s="956"/>
      <c r="E76" s="956"/>
      <c r="F76" s="956"/>
      <c r="G76" s="957"/>
      <c r="H76" s="958"/>
      <c r="I76" s="956"/>
      <c r="J76" s="956"/>
      <c r="K76" s="956"/>
      <c r="L76" s="959"/>
      <c r="M76" s="960"/>
      <c r="N76" s="956"/>
      <c r="O76" s="956"/>
      <c r="P76" s="956"/>
      <c r="Q76" s="957"/>
      <c r="R76" s="958"/>
      <c r="S76" s="956"/>
      <c r="T76" s="956"/>
      <c r="U76" s="956"/>
      <c r="V76" s="956"/>
      <c r="W76" s="956"/>
      <c r="X76" s="956"/>
      <c r="Y76" s="956"/>
      <c r="Z76" s="956"/>
      <c r="AA76" s="956"/>
      <c r="AB76" s="2142"/>
      <c r="AC76" s="667"/>
      <c r="AD76" s="667"/>
      <c r="AE76" s="667"/>
      <c r="AF76" s="667"/>
      <c r="AG76" s="667"/>
      <c r="AH76" s="667"/>
      <c r="AI76" s="667"/>
      <c r="AJ76" s="667"/>
      <c r="AK76" s="667"/>
      <c r="AL76" s="667"/>
      <c r="AM76" s="667"/>
      <c r="AN76" s="667"/>
      <c r="AO76" s="667"/>
      <c r="AP76" s="667"/>
      <c r="AQ76" s="667"/>
      <c r="AR76" s="667"/>
      <c r="AS76" s="667"/>
      <c r="AT76" s="667"/>
      <c r="AU76" s="667"/>
      <c r="AV76" s="667"/>
      <c r="AW76" s="667"/>
      <c r="AX76" s="667"/>
      <c r="AY76" s="667"/>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2191"/>
      <c r="CD76" s="2191"/>
      <c r="CE76" s="2191"/>
      <c r="CF76" s="2191"/>
      <c r="CG76" s="2191"/>
      <c r="CH76" s="2191"/>
      <c r="CI76" s="2191"/>
      <c r="CJ76" s="2191"/>
      <c r="CK76" s="2191"/>
      <c r="CL76" s="2191"/>
      <c r="CM76" s="2191"/>
      <c r="CN76" s="2191"/>
      <c r="CO76" s="2191"/>
      <c r="CP76" s="2191"/>
      <c r="CQ76" s="2191"/>
      <c r="CR76" s="2191"/>
      <c r="CS76" s="2191"/>
      <c r="CT76" s="2191"/>
      <c r="CU76" s="2191"/>
      <c r="CV76" s="2191"/>
      <c r="CW76" s="2191"/>
      <c r="CX76" s="2191"/>
      <c r="CY76" s="2191"/>
      <c r="CZ76" s="2191"/>
    </row>
    <row r="77" s="399" customFormat="true" ht="15" customHeight="true" x14ac:dyDescent="0.2">
      <c r="A77" s="868"/>
      <c r="B77" s="1125"/>
      <c r="C77" s="955"/>
      <c r="D77" s="956"/>
      <c r="E77" s="956"/>
      <c r="F77" s="956"/>
      <c r="G77" s="957"/>
      <c r="H77" s="958"/>
      <c r="I77" s="956"/>
      <c r="J77" s="956"/>
      <c r="K77" s="956"/>
      <c r="L77" s="959"/>
      <c r="M77" s="960"/>
      <c r="N77" s="956"/>
      <c r="O77" s="956"/>
      <c r="P77" s="956"/>
      <c r="Q77" s="957"/>
      <c r="R77" s="958"/>
      <c r="S77" s="956"/>
      <c r="T77" s="956"/>
      <c r="U77" s="956"/>
      <c r="V77" s="956"/>
      <c r="W77" s="956"/>
      <c r="X77" s="956"/>
      <c r="Y77" s="956"/>
      <c r="Z77" s="956"/>
      <c r="AA77" s="956"/>
      <c r="AB77" s="2142"/>
      <c r="AC77" s="667"/>
      <c r="AD77" s="667"/>
      <c r="AE77" s="667"/>
      <c r="AF77" s="667"/>
      <c r="AG77" s="667"/>
      <c r="AH77" s="667"/>
      <c r="AI77" s="667"/>
      <c r="AJ77" s="667"/>
      <c r="AK77" s="667"/>
      <c r="AL77" s="667"/>
      <c r="AM77" s="667"/>
      <c r="AN77" s="667"/>
      <c r="AO77" s="667"/>
      <c r="AP77" s="667"/>
      <c r="AQ77" s="667"/>
      <c r="AR77" s="667"/>
      <c r="AS77" s="667"/>
      <c r="AT77" s="667"/>
      <c r="AU77" s="667"/>
      <c r="AV77" s="667"/>
      <c r="AW77" s="667"/>
      <c r="AX77" s="667"/>
      <c r="AY77" s="667"/>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2191"/>
      <c r="CD77" s="2191"/>
      <c r="CE77" s="2191"/>
      <c r="CF77" s="2191"/>
      <c r="CG77" s="2191"/>
      <c r="CH77" s="2191"/>
      <c r="CI77" s="2191"/>
      <c r="CJ77" s="2191"/>
      <c r="CK77" s="2191"/>
      <c r="CL77" s="2191"/>
      <c r="CM77" s="2191"/>
      <c r="CN77" s="2191"/>
      <c r="CO77" s="2191"/>
      <c r="CP77" s="2191"/>
      <c r="CQ77" s="2191"/>
      <c r="CR77" s="2191"/>
      <c r="CS77" s="2191"/>
      <c r="CT77" s="2191"/>
      <c r="CU77" s="2191"/>
      <c r="CV77" s="2191"/>
      <c r="CW77" s="2191"/>
      <c r="CX77" s="2191"/>
      <c r="CY77" s="2191"/>
      <c r="CZ77" s="2191"/>
    </row>
    <row r="78" s="399" customFormat="true" ht="15" customHeight="true" x14ac:dyDescent="0.2">
      <c r="A78" s="868"/>
      <c r="B78" s="1125"/>
      <c r="C78" s="955"/>
      <c r="D78" s="956"/>
      <c r="E78" s="956"/>
      <c r="F78" s="956"/>
      <c r="G78" s="957"/>
      <c r="H78" s="958"/>
      <c r="I78" s="956"/>
      <c r="J78" s="956"/>
      <c r="K78" s="956"/>
      <c r="L78" s="959"/>
      <c r="M78" s="960"/>
      <c r="N78" s="956"/>
      <c r="O78" s="956"/>
      <c r="P78" s="956"/>
      <c r="Q78" s="957"/>
      <c r="R78" s="958"/>
      <c r="S78" s="956"/>
      <c r="T78" s="956"/>
      <c r="U78" s="956"/>
      <c r="V78" s="956"/>
      <c r="W78" s="956"/>
      <c r="X78" s="956"/>
      <c r="Y78" s="956"/>
      <c r="Z78" s="956"/>
      <c r="AA78" s="956"/>
      <c r="AB78" s="2142"/>
      <c r="AC78" s="667"/>
      <c r="AD78" s="667"/>
      <c r="AE78" s="667"/>
      <c r="AF78" s="667"/>
      <c r="AG78" s="667"/>
      <c r="AH78" s="667"/>
      <c r="AI78" s="667"/>
      <c r="AJ78" s="667"/>
      <c r="AK78" s="667"/>
      <c r="AL78" s="667"/>
      <c r="AM78" s="667"/>
      <c r="AN78" s="667"/>
      <c r="AO78" s="667"/>
      <c r="AP78" s="667"/>
      <c r="AQ78" s="667"/>
      <c r="AR78" s="667"/>
      <c r="AS78" s="667"/>
      <c r="AT78" s="667"/>
      <c r="AU78" s="667"/>
      <c r="AV78" s="667"/>
      <c r="AW78" s="667"/>
      <c r="AX78" s="667"/>
      <c r="AY78" s="667"/>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2191"/>
      <c r="CD78" s="2191"/>
      <c r="CE78" s="2191"/>
      <c r="CF78" s="2191"/>
      <c r="CG78" s="2191"/>
      <c r="CH78" s="2191"/>
      <c r="CI78" s="2191"/>
      <c r="CJ78" s="2191"/>
      <c r="CK78" s="2191"/>
      <c r="CL78" s="2191"/>
      <c r="CM78" s="2191"/>
      <c r="CN78" s="2191"/>
      <c r="CO78" s="2191"/>
      <c r="CP78" s="2191"/>
      <c r="CQ78" s="2191"/>
      <c r="CR78" s="2191"/>
      <c r="CS78" s="2191"/>
      <c r="CT78" s="2191"/>
      <c r="CU78" s="2191"/>
      <c r="CV78" s="2191"/>
      <c r="CW78" s="2191"/>
      <c r="CX78" s="2191"/>
      <c r="CY78" s="2191"/>
      <c r="CZ78" s="2191"/>
    </row>
    <row r="79" s="399" customFormat="true" ht="15" customHeight="true" x14ac:dyDescent="0.2">
      <c r="A79" s="868"/>
      <c r="B79" s="1125"/>
      <c r="C79" s="955"/>
      <c r="D79" s="956"/>
      <c r="E79" s="956"/>
      <c r="F79" s="956"/>
      <c r="G79" s="957"/>
      <c r="H79" s="958"/>
      <c r="I79" s="956"/>
      <c r="J79" s="956"/>
      <c r="K79" s="956"/>
      <c r="L79" s="959"/>
      <c r="M79" s="960"/>
      <c r="N79" s="956"/>
      <c r="O79" s="956"/>
      <c r="P79" s="956"/>
      <c r="Q79" s="957"/>
      <c r="R79" s="958"/>
      <c r="S79" s="956"/>
      <c r="T79" s="956"/>
      <c r="U79" s="956"/>
      <c r="V79" s="956"/>
      <c r="W79" s="956"/>
      <c r="X79" s="956"/>
      <c r="Y79" s="956"/>
      <c r="Z79" s="956"/>
      <c r="AA79" s="956"/>
      <c r="AB79" s="2142"/>
      <c r="AC79" s="667"/>
      <c r="AD79" s="667"/>
      <c r="AE79" s="667"/>
      <c r="AF79" s="667"/>
      <c r="AG79" s="667"/>
      <c r="AH79" s="667"/>
      <c r="AI79" s="667"/>
      <c r="AJ79" s="667"/>
      <c r="AK79" s="667"/>
      <c r="AL79" s="667"/>
      <c r="AM79" s="667"/>
      <c r="AN79" s="667"/>
      <c r="AO79" s="667"/>
      <c r="AP79" s="667"/>
      <c r="AQ79" s="667"/>
      <c r="AR79" s="667"/>
      <c r="AS79" s="667"/>
      <c r="AT79" s="667"/>
      <c r="AU79" s="667"/>
      <c r="AV79" s="667"/>
      <c r="AW79" s="667"/>
      <c r="AX79" s="667"/>
      <c r="AY79" s="667"/>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2191"/>
      <c r="CD79" s="2191"/>
      <c r="CE79" s="2191"/>
      <c r="CF79" s="2191"/>
      <c r="CG79" s="2191"/>
      <c r="CH79" s="2191"/>
      <c r="CI79" s="2191"/>
      <c r="CJ79" s="2191"/>
      <c r="CK79" s="2191"/>
      <c r="CL79" s="2191"/>
      <c r="CM79" s="2191"/>
      <c r="CN79" s="2191"/>
      <c r="CO79" s="2191"/>
      <c r="CP79" s="2191"/>
      <c r="CQ79" s="2191"/>
      <c r="CR79" s="2191"/>
      <c r="CS79" s="2191"/>
      <c r="CT79" s="2191"/>
      <c r="CU79" s="2191"/>
      <c r="CV79" s="2191"/>
      <c r="CW79" s="2191"/>
      <c r="CX79" s="2191"/>
      <c r="CY79" s="2191"/>
      <c r="CZ79" s="2191"/>
    </row>
    <row r="80" s="399" customFormat="true" ht="15" customHeight="true" x14ac:dyDescent="0.2">
      <c r="A80" s="868"/>
      <c r="B80" s="1125"/>
      <c r="C80" s="955"/>
      <c r="D80" s="956"/>
      <c r="E80" s="956"/>
      <c r="F80" s="956"/>
      <c r="G80" s="957"/>
      <c r="H80" s="958"/>
      <c r="I80" s="956"/>
      <c r="J80" s="956"/>
      <c r="K80" s="956"/>
      <c r="L80" s="959"/>
      <c r="M80" s="960"/>
      <c r="N80" s="956"/>
      <c r="O80" s="956"/>
      <c r="P80" s="956"/>
      <c r="Q80" s="957"/>
      <c r="R80" s="958"/>
      <c r="S80" s="956"/>
      <c r="T80" s="956"/>
      <c r="U80" s="956"/>
      <c r="V80" s="956"/>
      <c r="W80" s="956"/>
      <c r="X80" s="956"/>
      <c r="Y80" s="956"/>
      <c r="Z80" s="956"/>
      <c r="AA80" s="956"/>
      <c r="AB80" s="2142"/>
      <c r="AC80" s="667"/>
      <c r="AD80" s="667"/>
      <c r="AE80" s="667"/>
      <c r="AF80" s="667"/>
      <c r="AG80" s="667"/>
      <c r="AH80" s="667"/>
      <c r="AI80" s="667"/>
      <c r="AJ80" s="667"/>
      <c r="AK80" s="667"/>
      <c r="AL80" s="667"/>
      <c r="AM80" s="667"/>
      <c r="AN80" s="667"/>
      <c r="AO80" s="667"/>
      <c r="AP80" s="667"/>
      <c r="AQ80" s="667"/>
      <c r="AR80" s="667"/>
      <c r="AS80" s="667"/>
      <c r="AT80" s="667"/>
      <c r="AU80" s="667"/>
      <c r="AV80" s="667"/>
      <c r="AW80" s="667"/>
      <c r="AX80" s="667"/>
      <c r="AY80" s="667"/>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2191"/>
      <c r="CD80" s="2191"/>
      <c r="CE80" s="2191"/>
      <c r="CF80" s="2191"/>
      <c r="CG80" s="2191"/>
      <c r="CH80" s="2191"/>
      <c r="CI80" s="2191"/>
      <c r="CJ80" s="2191"/>
      <c r="CK80" s="2191"/>
      <c r="CL80" s="2191"/>
      <c r="CM80" s="2191"/>
      <c r="CN80" s="2191"/>
      <c r="CO80" s="2191"/>
      <c r="CP80" s="2191"/>
      <c r="CQ80" s="2191"/>
      <c r="CR80" s="2191"/>
      <c r="CS80" s="2191"/>
      <c r="CT80" s="2191"/>
      <c r="CU80" s="2191"/>
      <c r="CV80" s="2191"/>
      <c r="CW80" s="2191"/>
      <c r="CX80" s="2191"/>
      <c r="CY80" s="2191"/>
      <c r="CZ80" s="2191"/>
    </row>
    <row r="81" s="399" customFormat="true" ht="15" customHeight="true" x14ac:dyDescent="0.2">
      <c r="A81" s="868"/>
      <c r="B81" s="1125"/>
      <c r="C81" s="955"/>
      <c r="D81" s="956"/>
      <c r="E81" s="956"/>
      <c r="F81" s="956"/>
      <c r="G81" s="957"/>
      <c r="H81" s="958"/>
      <c r="I81" s="956"/>
      <c r="J81" s="956"/>
      <c r="K81" s="956"/>
      <c r="L81" s="959"/>
      <c r="M81" s="960"/>
      <c r="N81" s="956"/>
      <c r="O81" s="956"/>
      <c r="P81" s="956"/>
      <c r="Q81" s="957"/>
      <c r="R81" s="958"/>
      <c r="S81" s="956"/>
      <c r="T81" s="956"/>
      <c r="U81" s="956"/>
      <c r="V81" s="956"/>
      <c r="W81" s="956"/>
      <c r="X81" s="956"/>
      <c r="Y81" s="956"/>
      <c r="Z81" s="956"/>
      <c r="AA81" s="956"/>
      <c r="AB81" s="2142"/>
      <c r="AC81" s="667"/>
      <c r="AD81" s="667"/>
      <c r="AE81" s="667"/>
      <c r="AF81" s="667"/>
      <c r="AG81" s="667"/>
      <c r="AH81" s="667"/>
      <c r="AI81" s="667"/>
      <c r="AJ81" s="667"/>
      <c r="AK81" s="667"/>
      <c r="AL81" s="667"/>
      <c r="AM81" s="667"/>
      <c r="AN81" s="667"/>
      <c r="AO81" s="667"/>
      <c r="AP81" s="667"/>
      <c r="AQ81" s="667"/>
      <c r="AR81" s="667"/>
      <c r="AS81" s="667"/>
      <c r="AT81" s="667"/>
      <c r="AU81" s="667"/>
      <c r="AV81" s="667"/>
      <c r="AW81" s="667"/>
      <c r="AX81" s="667"/>
      <c r="AY81" s="667"/>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2191"/>
      <c r="CD81" s="2191"/>
      <c r="CE81" s="2191"/>
      <c r="CF81" s="2191"/>
      <c r="CG81" s="2191"/>
      <c r="CH81" s="2191"/>
      <c r="CI81" s="2191"/>
      <c r="CJ81" s="2191"/>
      <c r="CK81" s="2191"/>
      <c r="CL81" s="2191"/>
      <c r="CM81" s="2191"/>
      <c r="CN81" s="2191"/>
      <c r="CO81" s="2191"/>
      <c r="CP81" s="2191"/>
      <c r="CQ81" s="2191"/>
      <c r="CR81" s="2191"/>
      <c r="CS81" s="2191"/>
      <c r="CT81" s="2191"/>
      <c r="CU81" s="2191"/>
      <c r="CV81" s="2191"/>
      <c r="CW81" s="2191"/>
      <c r="CX81" s="2191"/>
      <c r="CY81" s="2191"/>
      <c r="CZ81" s="2191"/>
    </row>
    <row r="82" s="399" customFormat="true" ht="15" customHeight="true" x14ac:dyDescent="0.2">
      <c r="A82" s="868"/>
      <c r="B82" s="1125"/>
      <c r="C82" s="955"/>
      <c r="D82" s="956"/>
      <c r="E82" s="956"/>
      <c r="F82" s="956"/>
      <c r="G82" s="957"/>
      <c r="H82" s="958"/>
      <c r="I82" s="956"/>
      <c r="J82" s="956"/>
      <c r="K82" s="956"/>
      <c r="L82" s="959"/>
      <c r="M82" s="960"/>
      <c r="N82" s="956"/>
      <c r="O82" s="956"/>
      <c r="P82" s="956"/>
      <c r="Q82" s="957"/>
      <c r="R82" s="958"/>
      <c r="S82" s="956"/>
      <c r="T82" s="956"/>
      <c r="U82" s="956"/>
      <c r="V82" s="956"/>
      <c r="W82" s="956"/>
      <c r="X82" s="956"/>
      <c r="Y82" s="956"/>
      <c r="Z82" s="956"/>
      <c r="AA82" s="956"/>
      <c r="AB82" s="2142"/>
      <c r="AC82" s="667"/>
      <c r="AD82" s="667"/>
      <c r="AE82" s="667"/>
      <c r="AF82" s="667"/>
      <c r="AG82" s="667"/>
      <c r="AH82" s="667"/>
      <c r="AI82" s="667"/>
      <c r="AJ82" s="667"/>
      <c r="AK82" s="667"/>
      <c r="AL82" s="667"/>
      <c r="AM82" s="667"/>
      <c r="AN82" s="667"/>
      <c r="AO82" s="667"/>
      <c r="AP82" s="667"/>
      <c r="AQ82" s="667"/>
      <c r="AR82" s="667"/>
      <c r="AS82" s="667"/>
      <c r="AT82" s="667"/>
      <c r="AU82" s="667"/>
      <c r="AV82" s="667"/>
      <c r="AW82" s="667"/>
      <c r="AX82" s="667"/>
      <c r="AY82" s="667"/>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2191"/>
      <c r="CD82" s="2191"/>
      <c r="CE82" s="2191"/>
      <c r="CF82" s="2191"/>
      <c r="CG82" s="2191"/>
      <c r="CH82" s="2191"/>
      <c r="CI82" s="2191"/>
      <c r="CJ82" s="2191"/>
      <c r="CK82" s="2191"/>
      <c r="CL82" s="2191"/>
      <c r="CM82" s="2191"/>
      <c r="CN82" s="2191"/>
      <c r="CO82" s="2191"/>
      <c r="CP82" s="2191"/>
      <c r="CQ82" s="2191"/>
      <c r="CR82" s="2191"/>
      <c r="CS82" s="2191"/>
      <c r="CT82" s="2191"/>
      <c r="CU82" s="2191"/>
      <c r="CV82" s="2191"/>
      <c r="CW82" s="2191"/>
      <c r="CX82" s="2191"/>
      <c r="CY82" s="2191"/>
      <c r="CZ82" s="2191"/>
    </row>
    <row r="83" s="399" customFormat="true" ht="15" customHeight="true" x14ac:dyDescent="0.2">
      <c r="A83" s="869"/>
      <c r="B83" s="1126"/>
      <c r="C83" s="961"/>
      <c r="D83" s="962"/>
      <c r="E83" s="962"/>
      <c r="F83" s="962"/>
      <c r="G83" s="963"/>
      <c r="H83" s="964"/>
      <c r="I83" s="962"/>
      <c r="J83" s="962"/>
      <c r="K83" s="962"/>
      <c r="L83" s="965"/>
      <c r="M83" s="966"/>
      <c r="N83" s="962"/>
      <c r="O83" s="962"/>
      <c r="P83" s="962"/>
      <c r="Q83" s="963"/>
      <c r="R83" s="964"/>
      <c r="S83" s="962"/>
      <c r="T83" s="962"/>
      <c r="U83" s="962"/>
      <c r="V83" s="962"/>
      <c r="W83" s="962"/>
      <c r="X83" s="962"/>
      <c r="Y83" s="962"/>
      <c r="Z83" s="962"/>
      <c r="AA83" s="962"/>
      <c r="AB83" s="2143"/>
      <c r="AC83" s="667"/>
      <c r="AD83" s="667"/>
      <c r="AE83" s="667"/>
      <c r="AF83" s="667"/>
      <c r="AG83" s="667"/>
      <c r="AH83" s="667"/>
      <c r="AI83" s="667"/>
      <c r="AJ83" s="667"/>
      <c r="AK83" s="667"/>
      <c r="AL83" s="667"/>
      <c r="AM83" s="667"/>
      <c r="AN83" s="667"/>
      <c r="AO83" s="667"/>
      <c r="AP83" s="667"/>
      <c r="AQ83" s="667"/>
      <c r="AR83" s="667"/>
      <c r="AS83" s="667"/>
      <c r="AT83" s="667"/>
      <c r="AU83" s="667"/>
      <c r="AV83" s="667"/>
      <c r="AW83" s="667"/>
      <c r="AX83" s="667"/>
      <c r="AY83" s="667"/>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2191"/>
      <c r="CD83" s="2191"/>
      <c r="CE83" s="2191"/>
      <c r="CF83" s="2191"/>
      <c r="CG83" s="2191"/>
      <c r="CH83" s="2191"/>
      <c r="CI83" s="2191"/>
      <c r="CJ83" s="2191"/>
      <c r="CK83" s="2191"/>
      <c r="CL83" s="2191"/>
      <c r="CM83" s="2191"/>
      <c r="CN83" s="2191"/>
      <c r="CO83" s="2191"/>
      <c r="CP83" s="2191"/>
      <c r="CQ83" s="2191"/>
      <c r="CR83" s="2191"/>
      <c r="CS83" s="2191"/>
      <c r="CT83" s="2191"/>
      <c r="CU83" s="2191"/>
      <c r="CV83" s="2191"/>
      <c r="CW83" s="2191"/>
      <c r="CX83" s="2191"/>
      <c r="CY83" s="2191"/>
      <c r="CZ83" s="2191"/>
    </row>
    <row r="84" s="399" customFormat="true" ht="15" customHeight="true" x14ac:dyDescent="0.2">
      <c r="A84" s="870"/>
      <c r="B84" s="896"/>
      <c r="C84" s="967"/>
      <c r="D84" s="968"/>
      <c r="E84" s="968"/>
      <c r="F84" s="968"/>
      <c r="G84" s="969"/>
      <c r="H84" s="970"/>
      <c r="I84" s="968"/>
      <c r="J84" s="968"/>
      <c r="K84" s="968"/>
      <c r="L84" s="971"/>
      <c r="M84" s="972"/>
      <c r="N84" s="968"/>
      <c r="O84" s="968"/>
      <c r="P84" s="968"/>
      <c r="Q84" s="969"/>
      <c r="R84" s="970"/>
      <c r="S84" s="968"/>
      <c r="T84" s="968"/>
      <c r="U84" s="968"/>
      <c r="V84" s="968"/>
      <c r="W84" s="968"/>
      <c r="X84" s="968"/>
      <c r="Y84" s="968"/>
      <c r="Z84" s="968"/>
      <c r="AA84" s="968"/>
      <c r="AB84" s="2144"/>
      <c r="AC84" s="667"/>
      <c r="AD84" s="667"/>
      <c r="AE84" s="667"/>
      <c r="AF84" s="667"/>
      <c r="AG84" s="667"/>
      <c r="AH84" s="667"/>
      <c r="AI84" s="667"/>
      <c r="AJ84" s="667"/>
      <c r="AK84" s="667"/>
      <c r="AL84" s="667"/>
      <c r="AM84" s="667"/>
      <c r="AN84" s="667"/>
      <c r="AO84" s="667"/>
      <c r="AP84" s="667"/>
      <c r="AQ84" s="667"/>
      <c r="AR84" s="667"/>
      <c r="AS84" s="667"/>
      <c r="AT84" s="667"/>
      <c r="AU84" s="667"/>
      <c r="AV84" s="667"/>
      <c r="AW84" s="667"/>
      <c r="AX84" s="667"/>
      <c r="AY84" s="667"/>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2191"/>
      <c r="CD84" s="2191"/>
      <c r="CE84" s="2191"/>
      <c r="CF84" s="2191"/>
      <c r="CG84" s="2191"/>
      <c r="CH84" s="2191"/>
      <c r="CI84" s="2191"/>
      <c r="CJ84" s="2191"/>
      <c r="CK84" s="2191"/>
      <c r="CL84" s="2191"/>
      <c r="CM84" s="2191"/>
      <c r="CN84" s="2191"/>
      <c r="CO84" s="2191"/>
      <c r="CP84" s="2191"/>
      <c r="CQ84" s="2191"/>
      <c r="CR84" s="2191"/>
      <c r="CS84" s="2191"/>
      <c r="CT84" s="2191"/>
      <c r="CU84" s="2191"/>
      <c r="CV84" s="2191"/>
      <c r="CW84" s="2191"/>
      <c r="CX84" s="2191"/>
      <c r="CY84" s="2191"/>
      <c r="CZ84" s="2191"/>
    </row>
    <row r="85" s="399" customFormat="true" ht="15" customHeight="true" x14ac:dyDescent="0.2">
      <c r="A85" s="870"/>
      <c r="B85" s="896"/>
      <c r="C85" s="967"/>
      <c r="D85" s="968"/>
      <c r="E85" s="968"/>
      <c r="F85" s="968"/>
      <c r="G85" s="969"/>
      <c r="H85" s="970"/>
      <c r="I85" s="968"/>
      <c r="J85" s="968"/>
      <c r="K85" s="968"/>
      <c r="L85" s="971"/>
      <c r="M85" s="972"/>
      <c r="N85" s="968"/>
      <c r="O85" s="968"/>
      <c r="P85" s="968"/>
      <c r="Q85" s="969"/>
      <c r="R85" s="970"/>
      <c r="S85" s="968"/>
      <c r="T85" s="968"/>
      <c r="U85" s="968"/>
      <c r="V85" s="968"/>
      <c r="W85" s="968"/>
      <c r="X85" s="968"/>
      <c r="Y85" s="968"/>
      <c r="Z85" s="968"/>
      <c r="AA85" s="968"/>
      <c r="AB85" s="2144"/>
      <c r="AC85" s="667"/>
      <c r="AD85" s="667"/>
      <c r="AE85" s="667"/>
      <c r="AF85" s="667"/>
      <c r="AG85" s="667"/>
      <c r="AH85" s="667"/>
      <c r="AI85" s="667"/>
      <c r="AJ85" s="667"/>
      <c r="AK85" s="667"/>
      <c r="AL85" s="667"/>
      <c r="AM85" s="667"/>
      <c r="AN85" s="667"/>
      <c r="AO85" s="667"/>
      <c r="AP85" s="667"/>
      <c r="AQ85" s="667"/>
      <c r="AR85" s="667"/>
      <c r="AS85" s="667"/>
      <c r="AT85" s="667"/>
      <c r="AU85" s="667"/>
      <c r="AV85" s="667"/>
      <c r="AW85" s="667"/>
      <c r="AX85" s="667"/>
      <c r="AY85" s="667"/>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2191"/>
      <c r="CD85" s="2191"/>
      <c r="CE85" s="2191"/>
      <c r="CF85" s="2191"/>
      <c r="CG85" s="2191"/>
      <c r="CH85" s="2191"/>
      <c r="CI85" s="2191"/>
      <c r="CJ85" s="2191"/>
      <c r="CK85" s="2191"/>
      <c r="CL85" s="2191"/>
      <c r="CM85" s="2191"/>
      <c r="CN85" s="2191"/>
      <c r="CO85" s="2191"/>
      <c r="CP85" s="2191"/>
      <c r="CQ85" s="2191"/>
      <c r="CR85" s="2191"/>
      <c r="CS85" s="2191"/>
      <c r="CT85" s="2191"/>
      <c r="CU85" s="2191"/>
      <c r="CV85" s="2191"/>
      <c r="CW85" s="2191"/>
      <c r="CX85" s="2191"/>
      <c r="CY85" s="2191"/>
      <c r="CZ85" s="2191"/>
    </row>
    <row r="86" s="399" customFormat="true" ht="15" customHeight="true" x14ac:dyDescent="0.2">
      <c r="A86" s="870"/>
      <c r="B86" s="896"/>
      <c r="C86" s="967"/>
      <c r="D86" s="968"/>
      <c r="E86" s="968"/>
      <c r="F86" s="968"/>
      <c r="G86" s="969"/>
      <c r="H86" s="970"/>
      <c r="I86" s="968"/>
      <c r="J86" s="968"/>
      <c r="K86" s="968"/>
      <c r="L86" s="971"/>
      <c r="M86" s="972"/>
      <c r="N86" s="968"/>
      <c r="O86" s="968"/>
      <c r="P86" s="968"/>
      <c r="Q86" s="969"/>
      <c r="R86" s="970"/>
      <c r="S86" s="968"/>
      <c r="T86" s="968"/>
      <c r="U86" s="968"/>
      <c r="V86" s="968"/>
      <c r="W86" s="968"/>
      <c r="X86" s="968"/>
      <c r="Y86" s="968"/>
      <c r="Z86" s="968"/>
      <c r="AA86" s="968"/>
      <c r="AB86" s="2144"/>
      <c r="AC86" s="667"/>
      <c r="AD86" s="667"/>
      <c r="AE86" s="667"/>
      <c r="AF86" s="667"/>
      <c r="AG86" s="667"/>
      <c r="AH86" s="667"/>
      <c r="AI86" s="667"/>
      <c r="AJ86" s="667"/>
      <c r="AK86" s="667"/>
      <c r="AL86" s="667"/>
      <c r="AM86" s="667"/>
      <c r="AN86" s="667"/>
      <c r="AO86" s="667"/>
      <c r="AP86" s="667"/>
      <c r="AQ86" s="667"/>
      <c r="AR86" s="667"/>
      <c r="AS86" s="667"/>
      <c r="AT86" s="667"/>
      <c r="AU86" s="667"/>
      <c r="AV86" s="667"/>
      <c r="AW86" s="667"/>
      <c r="AX86" s="667"/>
      <c r="AY86" s="667"/>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2191"/>
      <c r="CD86" s="2191"/>
      <c r="CE86" s="2191"/>
      <c r="CF86" s="2191"/>
      <c r="CG86" s="2191"/>
      <c r="CH86" s="2191"/>
      <c r="CI86" s="2191"/>
      <c r="CJ86" s="2191"/>
      <c r="CK86" s="2191"/>
      <c r="CL86" s="2191"/>
      <c r="CM86" s="2191"/>
      <c r="CN86" s="2191"/>
      <c r="CO86" s="2191"/>
      <c r="CP86" s="2191"/>
      <c r="CQ86" s="2191"/>
      <c r="CR86" s="2191"/>
      <c r="CS86" s="2191"/>
      <c r="CT86" s="2191"/>
      <c r="CU86" s="2191"/>
      <c r="CV86" s="2191"/>
      <c r="CW86" s="2191"/>
      <c r="CX86" s="2191"/>
      <c r="CY86" s="2191"/>
      <c r="CZ86" s="2191"/>
    </row>
    <row r="87" s="399" customFormat="true" ht="15" customHeight="true" x14ac:dyDescent="0.2">
      <c r="A87" s="870"/>
      <c r="B87" s="896"/>
      <c r="C87" s="967"/>
      <c r="D87" s="968"/>
      <c r="E87" s="968"/>
      <c r="F87" s="968"/>
      <c r="G87" s="969"/>
      <c r="H87" s="970"/>
      <c r="I87" s="968"/>
      <c r="J87" s="968"/>
      <c r="K87" s="968"/>
      <c r="L87" s="971"/>
      <c r="M87" s="972"/>
      <c r="N87" s="968"/>
      <c r="O87" s="968"/>
      <c r="P87" s="968"/>
      <c r="Q87" s="969"/>
      <c r="R87" s="970"/>
      <c r="S87" s="968"/>
      <c r="T87" s="968"/>
      <c r="U87" s="968"/>
      <c r="V87" s="968"/>
      <c r="W87" s="968"/>
      <c r="X87" s="968"/>
      <c r="Y87" s="968"/>
      <c r="Z87" s="968"/>
      <c r="AA87" s="968"/>
      <c r="AB87" s="2144"/>
      <c r="AC87" s="667"/>
      <c r="AD87" s="667"/>
      <c r="AE87" s="667"/>
      <c r="AF87" s="667"/>
      <c r="AG87" s="667"/>
      <c r="AH87" s="667"/>
      <c r="AI87" s="667"/>
      <c r="AJ87" s="667"/>
      <c r="AK87" s="667"/>
      <c r="AL87" s="667"/>
      <c r="AM87" s="667"/>
      <c r="AN87" s="667"/>
      <c r="AO87" s="667"/>
      <c r="AP87" s="667"/>
      <c r="AQ87" s="667"/>
      <c r="AR87" s="667"/>
      <c r="AS87" s="667"/>
      <c r="AT87" s="667"/>
      <c r="AU87" s="667"/>
      <c r="AV87" s="667"/>
      <c r="AW87" s="667"/>
      <c r="AX87" s="667"/>
      <c r="AY87" s="667"/>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2191"/>
      <c r="CD87" s="2191"/>
      <c r="CE87" s="2191"/>
      <c r="CF87" s="2191"/>
      <c r="CG87" s="2191"/>
      <c r="CH87" s="2191"/>
      <c r="CI87" s="2191"/>
      <c r="CJ87" s="2191"/>
      <c r="CK87" s="2191"/>
      <c r="CL87" s="2191"/>
      <c r="CM87" s="2191"/>
      <c r="CN87" s="2191"/>
      <c r="CO87" s="2191"/>
      <c r="CP87" s="2191"/>
      <c r="CQ87" s="2191"/>
      <c r="CR87" s="2191"/>
      <c r="CS87" s="2191"/>
      <c r="CT87" s="2191"/>
      <c r="CU87" s="2191"/>
      <c r="CV87" s="2191"/>
      <c r="CW87" s="2191"/>
      <c r="CX87" s="2191"/>
      <c r="CY87" s="2191"/>
      <c r="CZ87" s="2191"/>
    </row>
    <row r="88" s="399" customFormat="true" ht="15" customHeight="true" x14ac:dyDescent="0.2">
      <c r="A88" s="870"/>
      <c r="B88" s="896"/>
      <c r="C88" s="967"/>
      <c r="D88" s="968"/>
      <c r="E88" s="968"/>
      <c r="F88" s="968"/>
      <c r="G88" s="969"/>
      <c r="H88" s="970"/>
      <c r="I88" s="968"/>
      <c r="J88" s="968"/>
      <c r="K88" s="968"/>
      <c r="L88" s="971"/>
      <c r="M88" s="972"/>
      <c r="N88" s="968"/>
      <c r="O88" s="968"/>
      <c r="P88" s="968"/>
      <c r="Q88" s="969"/>
      <c r="R88" s="970"/>
      <c r="S88" s="968"/>
      <c r="T88" s="968"/>
      <c r="U88" s="968"/>
      <c r="V88" s="968"/>
      <c r="W88" s="968"/>
      <c r="X88" s="968"/>
      <c r="Y88" s="968"/>
      <c r="Z88" s="968"/>
      <c r="AA88" s="968"/>
      <c r="AB88" s="2144"/>
      <c r="AC88" s="667"/>
      <c r="AD88" s="667"/>
      <c r="AE88" s="667"/>
      <c r="AF88" s="667"/>
      <c r="AG88" s="667"/>
      <c r="AH88" s="667"/>
      <c r="AI88" s="667"/>
      <c r="AJ88" s="667"/>
      <c r="AK88" s="667"/>
      <c r="AL88" s="667"/>
      <c r="AM88" s="667"/>
      <c r="AN88" s="667"/>
      <c r="AO88" s="667"/>
      <c r="AP88" s="667"/>
      <c r="AQ88" s="667"/>
      <c r="AR88" s="667"/>
      <c r="AS88" s="667"/>
      <c r="AT88" s="667"/>
      <c r="AU88" s="667"/>
      <c r="AV88" s="667"/>
      <c r="AW88" s="667"/>
      <c r="AX88" s="667"/>
      <c r="AY88" s="667"/>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2191"/>
      <c r="CD88" s="2191"/>
      <c r="CE88" s="2191"/>
      <c r="CF88" s="2191"/>
      <c r="CG88" s="2191"/>
      <c r="CH88" s="2191"/>
      <c r="CI88" s="2191"/>
      <c r="CJ88" s="2191"/>
      <c r="CK88" s="2191"/>
      <c r="CL88" s="2191"/>
      <c r="CM88" s="2191"/>
      <c r="CN88" s="2191"/>
      <c r="CO88" s="2191"/>
      <c r="CP88" s="2191"/>
      <c r="CQ88" s="2191"/>
      <c r="CR88" s="2191"/>
      <c r="CS88" s="2191"/>
      <c r="CT88" s="2191"/>
      <c r="CU88" s="2191"/>
      <c r="CV88" s="2191"/>
      <c r="CW88" s="2191"/>
      <c r="CX88" s="2191"/>
      <c r="CY88" s="2191"/>
      <c r="CZ88" s="2191"/>
    </row>
    <row r="89" s="399" customFormat="true" ht="15" customHeight="true" x14ac:dyDescent="0.2">
      <c r="A89" s="870"/>
      <c r="B89" s="896"/>
      <c r="C89" s="967"/>
      <c r="D89" s="968"/>
      <c r="E89" s="968"/>
      <c r="F89" s="968"/>
      <c r="G89" s="969"/>
      <c r="H89" s="970"/>
      <c r="I89" s="968"/>
      <c r="J89" s="968"/>
      <c r="K89" s="968"/>
      <c r="L89" s="971"/>
      <c r="M89" s="972"/>
      <c r="N89" s="968"/>
      <c r="O89" s="968"/>
      <c r="P89" s="968"/>
      <c r="Q89" s="969"/>
      <c r="R89" s="970"/>
      <c r="S89" s="968"/>
      <c r="T89" s="968"/>
      <c r="U89" s="968"/>
      <c r="V89" s="968"/>
      <c r="W89" s="968"/>
      <c r="X89" s="968"/>
      <c r="Y89" s="968"/>
      <c r="Z89" s="968"/>
      <c r="AA89" s="968"/>
      <c r="AB89" s="2144"/>
      <c r="AC89" s="667"/>
      <c r="AD89" s="667"/>
      <c r="AE89" s="667"/>
      <c r="AF89" s="667"/>
      <c r="AG89" s="667"/>
      <c r="AH89" s="667"/>
      <c r="AI89" s="667"/>
      <c r="AJ89" s="667"/>
      <c r="AK89" s="667"/>
      <c r="AL89" s="667"/>
      <c r="AM89" s="667"/>
      <c r="AN89" s="667"/>
      <c r="AO89" s="667"/>
      <c r="AP89" s="667"/>
      <c r="AQ89" s="667"/>
      <c r="AR89" s="667"/>
      <c r="AS89" s="667"/>
      <c r="AT89" s="667"/>
      <c r="AU89" s="667"/>
      <c r="AV89" s="667"/>
      <c r="AW89" s="667"/>
      <c r="AX89" s="667"/>
      <c r="AY89" s="667"/>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2191"/>
      <c r="CD89" s="2191"/>
      <c r="CE89" s="2191"/>
      <c r="CF89" s="2191"/>
      <c r="CG89" s="2191"/>
      <c r="CH89" s="2191"/>
      <c r="CI89" s="2191"/>
      <c r="CJ89" s="2191"/>
      <c r="CK89" s="2191"/>
      <c r="CL89" s="2191"/>
      <c r="CM89" s="2191"/>
      <c r="CN89" s="2191"/>
      <c r="CO89" s="2191"/>
      <c r="CP89" s="2191"/>
      <c r="CQ89" s="2191"/>
      <c r="CR89" s="2191"/>
      <c r="CS89" s="2191"/>
      <c r="CT89" s="2191"/>
      <c r="CU89" s="2191"/>
      <c r="CV89" s="2191"/>
      <c r="CW89" s="2191"/>
      <c r="CX89" s="2191"/>
      <c r="CY89" s="2191"/>
      <c r="CZ89" s="2191"/>
    </row>
    <row r="90" s="399" customFormat="true" ht="15" customHeight="true" x14ac:dyDescent="0.2">
      <c r="A90" s="871"/>
      <c r="B90" s="897"/>
      <c r="C90" s="973"/>
      <c r="D90" s="974"/>
      <c r="E90" s="974"/>
      <c r="F90" s="974"/>
      <c r="G90" s="975"/>
      <c r="H90" s="976"/>
      <c r="I90" s="974"/>
      <c r="J90" s="974"/>
      <c r="K90" s="974"/>
      <c r="L90" s="977"/>
      <c r="M90" s="978"/>
      <c r="N90" s="974"/>
      <c r="O90" s="974"/>
      <c r="P90" s="974"/>
      <c r="Q90" s="975"/>
      <c r="R90" s="976"/>
      <c r="S90" s="974"/>
      <c r="T90" s="974"/>
      <c r="U90" s="974"/>
      <c r="V90" s="974"/>
      <c r="W90" s="974"/>
      <c r="X90" s="974"/>
      <c r="Y90" s="974"/>
      <c r="Z90" s="974"/>
      <c r="AA90" s="974"/>
      <c r="AB90" s="2145"/>
      <c r="AC90" s="667"/>
      <c r="AD90" s="667"/>
      <c r="AE90" s="667"/>
      <c r="AF90" s="667"/>
      <c r="AG90" s="667"/>
      <c r="AH90" s="667"/>
      <c r="AI90" s="667"/>
      <c r="AJ90" s="667"/>
      <c r="AK90" s="667"/>
      <c r="AL90" s="667"/>
      <c r="AM90" s="667"/>
      <c r="AN90" s="667"/>
      <c r="AO90" s="667"/>
      <c r="AP90" s="667"/>
      <c r="AQ90" s="667"/>
      <c r="AR90" s="667"/>
      <c r="AS90" s="667"/>
      <c r="AT90" s="667"/>
      <c r="AU90" s="667"/>
      <c r="AV90" s="667"/>
      <c r="AW90" s="667"/>
      <c r="AX90" s="667"/>
      <c r="AY90" s="667"/>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2191"/>
      <c r="CD90" s="2191"/>
      <c r="CE90" s="2191"/>
      <c r="CF90" s="2191"/>
      <c r="CG90" s="2191"/>
      <c r="CH90" s="2191"/>
      <c r="CI90" s="2191"/>
      <c r="CJ90" s="2191"/>
      <c r="CK90" s="2191"/>
      <c r="CL90" s="2191"/>
      <c r="CM90" s="2191"/>
      <c r="CN90" s="2191"/>
      <c r="CO90" s="2191"/>
      <c r="CP90" s="2191"/>
      <c r="CQ90" s="2191"/>
      <c r="CR90" s="2191"/>
      <c r="CS90" s="2191"/>
      <c r="CT90" s="2191"/>
      <c r="CU90" s="2191"/>
      <c r="CV90" s="2191"/>
      <c r="CW90" s="2191"/>
      <c r="CX90" s="2191"/>
      <c r="CY90" s="2191"/>
      <c r="CZ90" s="2191"/>
    </row>
    <row r="91" s="399" customFormat="true" ht="15" customHeight="true" x14ac:dyDescent="0.2">
      <c r="A91" s="774"/>
      <c r="B91" s="898"/>
      <c r="C91" s="979"/>
      <c r="D91" s="941"/>
      <c r="E91" s="941"/>
      <c r="F91" s="941"/>
      <c r="G91" s="942"/>
      <c r="H91" s="980"/>
      <c r="I91" s="941"/>
      <c r="J91" s="941"/>
      <c r="K91" s="941"/>
      <c r="L91" s="981"/>
      <c r="M91" s="979"/>
      <c r="N91" s="941"/>
      <c r="O91" s="941"/>
      <c r="P91" s="941"/>
      <c r="Q91" s="942"/>
      <c r="R91" s="980"/>
      <c r="S91" s="941"/>
      <c r="T91" s="941"/>
      <c r="U91" s="941"/>
      <c r="V91" s="941"/>
      <c r="W91" s="941"/>
      <c r="X91" s="941"/>
      <c r="Y91" s="941"/>
      <c r="Z91" s="941"/>
      <c r="AA91" s="941"/>
      <c r="AB91" s="981"/>
      <c r="AC91" s="667"/>
      <c r="AD91" s="667"/>
      <c r="AE91" s="667"/>
      <c r="AF91" s="667"/>
      <c r="AG91" s="667"/>
      <c r="AH91" s="667"/>
      <c r="AI91" s="667"/>
      <c r="AJ91" s="667"/>
      <c r="AK91" s="667"/>
      <c r="AL91" s="667"/>
      <c r="AM91" s="667"/>
      <c r="AN91" s="667"/>
      <c r="AO91" s="667"/>
      <c r="AP91" s="667"/>
      <c r="AQ91" s="667"/>
      <c r="AR91" s="667"/>
      <c r="AS91" s="667"/>
      <c r="AT91" s="667"/>
      <c r="AU91" s="667"/>
      <c r="AV91" s="667"/>
      <c r="AW91" s="667"/>
      <c r="AX91" s="667"/>
      <c r="AY91" s="667"/>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2191"/>
      <c r="CD91" s="2191"/>
      <c r="CE91" s="2191"/>
      <c r="CF91" s="2191"/>
      <c r="CG91" s="2191"/>
      <c r="CH91" s="2191"/>
      <c r="CI91" s="2191"/>
      <c r="CJ91" s="2191"/>
      <c r="CK91" s="2191"/>
      <c r="CL91" s="2191"/>
      <c r="CM91" s="2191"/>
      <c r="CN91" s="2191"/>
      <c r="CO91" s="2191"/>
      <c r="CP91" s="2191"/>
      <c r="CQ91" s="2191"/>
      <c r="CR91" s="2191"/>
      <c r="CS91" s="2191"/>
      <c r="CT91" s="2191"/>
      <c r="CU91" s="2191"/>
      <c r="CV91" s="2191"/>
      <c r="CW91" s="2191"/>
      <c r="CX91" s="2191"/>
      <c r="CY91" s="2191"/>
      <c r="CZ91" s="2191"/>
    </row>
    <row r="92" s="399" customFormat="true" ht="15" customHeight="true" x14ac:dyDescent="0.2">
      <c r="A92" s="774"/>
      <c r="B92" s="898"/>
      <c r="C92" s="979"/>
      <c r="D92" s="941"/>
      <c r="E92" s="941"/>
      <c r="F92" s="941"/>
      <c r="G92" s="942"/>
      <c r="H92" s="980"/>
      <c r="I92" s="941"/>
      <c r="J92" s="941"/>
      <c r="K92" s="941"/>
      <c r="L92" s="981"/>
      <c r="M92" s="979"/>
      <c r="N92" s="941"/>
      <c r="O92" s="941"/>
      <c r="P92" s="941"/>
      <c r="Q92" s="942"/>
      <c r="R92" s="980"/>
      <c r="S92" s="941"/>
      <c r="T92" s="941"/>
      <c r="U92" s="941"/>
      <c r="V92" s="941"/>
      <c r="W92" s="941"/>
      <c r="X92" s="941"/>
      <c r="Y92" s="941"/>
      <c r="Z92" s="941"/>
      <c r="AA92" s="941"/>
      <c r="AB92" s="981"/>
      <c r="AC92" s="667"/>
      <c r="AD92" s="667"/>
      <c r="AE92" s="667"/>
      <c r="AF92" s="667"/>
      <c r="AG92" s="667"/>
      <c r="AH92" s="667"/>
      <c r="AI92" s="667"/>
      <c r="AJ92" s="667"/>
      <c r="AK92" s="667"/>
      <c r="AL92" s="667"/>
      <c r="AM92" s="667"/>
      <c r="AN92" s="667"/>
      <c r="AO92" s="667"/>
      <c r="AP92" s="667"/>
      <c r="AQ92" s="667"/>
      <c r="AR92" s="667"/>
      <c r="AS92" s="667"/>
      <c r="AT92" s="667"/>
      <c r="AU92" s="667"/>
      <c r="AV92" s="667"/>
      <c r="AW92" s="667"/>
      <c r="AX92" s="667"/>
      <c r="AY92" s="667"/>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2191"/>
      <c r="CD92" s="2191"/>
      <c r="CE92" s="2191"/>
      <c r="CF92" s="2191"/>
      <c r="CG92" s="2191"/>
      <c r="CH92" s="2191"/>
      <c r="CI92" s="2191"/>
      <c r="CJ92" s="2191"/>
      <c r="CK92" s="2191"/>
      <c r="CL92" s="2191"/>
      <c r="CM92" s="2191"/>
      <c r="CN92" s="2191"/>
      <c r="CO92" s="2191"/>
      <c r="CP92" s="2191"/>
      <c r="CQ92" s="2191"/>
      <c r="CR92" s="2191"/>
      <c r="CS92" s="2191"/>
      <c r="CT92" s="2191"/>
      <c r="CU92" s="2191"/>
      <c r="CV92" s="2191"/>
      <c r="CW92" s="2191"/>
      <c r="CX92" s="2191"/>
      <c r="CY92" s="2191"/>
      <c r="CZ92" s="2191"/>
    </row>
    <row r="93" s="399" customFormat="true" ht="15" customHeight="true" x14ac:dyDescent="0.2">
      <c r="A93" s="872"/>
      <c r="B93" s="899"/>
      <c r="C93" s="780"/>
      <c r="D93" s="781"/>
      <c r="E93" s="781"/>
      <c r="F93" s="781"/>
      <c r="G93" s="850"/>
      <c r="H93" s="836"/>
      <c r="I93" s="781"/>
      <c r="J93" s="781"/>
      <c r="K93" s="781"/>
      <c r="L93" s="805"/>
      <c r="M93" s="780"/>
      <c r="N93" s="781"/>
      <c r="O93" s="781"/>
      <c r="P93" s="781"/>
      <c r="Q93" s="850"/>
      <c r="R93" s="836"/>
      <c r="S93" s="781"/>
      <c r="T93" s="781"/>
      <c r="U93" s="781"/>
      <c r="V93" s="781"/>
      <c r="W93" s="781"/>
      <c r="X93" s="781"/>
      <c r="Y93" s="781"/>
      <c r="Z93" s="781"/>
      <c r="AA93" s="781"/>
      <c r="AB93" s="805"/>
      <c r="AC93" s="667"/>
      <c r="AD93" s="667"/>
      <c r="AE93" s="667"/>
      <c r="AF93" s="667"/>
      <c r="AG93" s="667"/>
      <c r="AH93" s="667"/>
      <c r="AI93" s="667"/>
      <c r="AJ93" s="667"/>
      <c r="AK93" s="667"/>
      <c r="AL93" s="667"/>
      <c r="AM93" s="667"/>
      <c r="AN93" s="667"/>
      <c r="AO93" s="667"/>
      <c r="AP93" s="667"/>
      <c r="AQ93" s="667"/>
      <c r="AR93" s="667"/>
      <c r="AS93" s="667"/>
      <c r="AT93" s="667"/>
      <c r="AU93" s="667"/>
      <c r="AV93" s="667"/>
      <c r="AW93" s="667"/>
      <c r="AX93" s="667"/>
      <c r="AY93" s="667"/>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2191"/>
      <c r="CD93" s="2191"/>
      <c r="CE93" s="2191"/>
      <c r="CF93" s="2191"/>
      <c r="CG93" s="2191"/>
      <c r="CH93" s="2191"/>
      <c r="CI93" s="2191"/>
      <c r="CJ93" s="2191"/>
      <c r="CK93" s="2191"/>
      <c r="CL93" s="2191"/>
      <c r="CM93" s="2191"/>
      <c r="CN93" s="2191"/>
      <c r="CO93" s="2191"/>
      <c r="CP93" s="2191"/>
      <c r="CQ93" s="2191"/>
      <c r="CR93" s="2191"/>
      <c r="CS93" s="2191"/>
      <c r="CT93" s="2191"/>
      <c r="CU93" s="2191"/>
      <c r="CV93" s="2191"/>
      <c r="CW93" s="2191"/>
      <c r="CX93" s="2191"/>
      <c r="CY93" s="2191"/>
      <c r="CZ93" s="2191"/>
    </row>
    <row r="94" s="399" customFormat="true" ht="15" customHeight="true" x14ac:dyDescent="0.2">
      <c r="A94" s="1117"/>
      <c r="B94" s="899"/>
      <c r="C94" s="780"/>
      <c r="D94" s="782"/>
      <c r="E94" s="782"/>
      <c r="F94" s="782"/>
      <c r="G94" s="851"/>
      <c r="H94" s="836"/>
      <c r="I94" s="782"/>
      <c r="J94" s="782"/>
      <c r="K94" s="782"/>
      <c r="L94" s="806"/>
      <c r="M94" s="780"/>
      <c r="N94" s="782"/>
      <c r="O94" s="782"/>
      <c r="P94" s="782"/>
      <c r="Q94" s="851"/>
      <c r="R94" s="836"/>
      <c r="S94" s="782"/>
      <c r="T94" s="782"/>
      <c r="U94" s="782"/>
      <c r="V94" s="782"/>
      <c r="W94" s="782"/>
      <c r="X94" s="782"/>
      <c r="Y94" s="782"/>
      <c r="Z94" s="782"/>
      <c r="AA94" s="782"/>
      <c r="AB94" s="806"/>
      <c r="AC94" s="667"/>
      <c r="AD94" s="667"/>
      <c r="AE94" s="667"/>
      <c r="AF94" s="667"/>
      <c r="AG94" s="667"/>
      <c r="AH94" s="667"/>
      <c r="AI94" s="667"/>
      <c r="AJ94" s="667"/>
      <c r="AK94" s="667"/>
      <c r="AL94" s="667"/>
      <c r="AM94" s="667"/>
      <c r="AN94" s="667"/>
      <c r="AO94" s="667"/>
      <c r="AP94" s="667"/>
      <c r="AQ94" s="667"/>
      <c r="AR94" s="667"/>
      <c r="AS94" s="667"/>
      <c r="AT94" s="667"/>
      <c r="AU94" s="667"/>
      <c r="AV94" s="667"/>
      <c r="AW94" s="667"/>
      <c r="AX94" s="667"/>
      <c r="AY94" s="667"/>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2191"/>
      <c r="CD94" s="2191"/>
      <c r="CE94" s="2191"/>
      <c r="CF94" s="2191"/>
      <c r="CG94" s="2191"/>
      <c r="CH94" s="2191"/>
      <c r="CI94" s="2191"/>
      <c r="CJ94" s="2191"/>
      <c r="CK94" s="2191"/>
      <c r="CL94" s="2191"/>
      <c r="CM94" s="2191"/>
      <c r="CN94" s="2191"/>
      <c r="CO94" s="2191"/>
      <c r="CP94" s="2191"/>
      <c r="CQ94" s="2191"/>
      <c r="CR94" s="2191"/>
      <c r="CS94" s="2191"/>
      <c r="CT94" s="2191"/>
      <c r="CU94" s="2191"/>
      <c r="CV94" s="2191"/>
      <c r="CW94" s="2191"/>
      <c r="CX94" s="2191"/>
      <c r="CY94" s="2191"/>
      <c r="CZ94" s="2191"/>
    </row>
    <row r="95" s="399" customFormat="true" ht="15" customHeight="true" x14ac:dyDescent="0.2">
      <c r="A95" s="872"/>
      <c r="B95" s="900"/>
      <c r="C95" s="982"/>
      <c r="D95" s="983"/>
      <c r="E95" s="983"/>
      <c r="F95" s="983"/>
      <c r="G95" s="984"/>
      <c r="H95" s="985"/>
      <c r="I95" s="983"/>
      <c r="J95" s="983"/>
      <c r="K95" s="983"/>
      <c r="L95" s="986"/>
      <c r="M95" s="982"/>
      <c r="N95" s="983"/>
      <c r="O95" s="983"/>
      <c r="P95" s="983"/>
      <c r="Q95" s="984"/>
      <c r="R95" s="985"/>
      <c r="S95" s="983"/>
      <c r="T95" s="983"/>
      <c r="U95" s="983"/>
      <c r="V95" s="983"/>
      <c r="W95" s="983"/>
      <c r="X95" s="983"/>
      <c r="Y95" s="983"/>
      <c r="Z95" s="983"/>
      <c r="AA95" s="983"/>
      <c r="AB95" s="986"/>
      <c r="AC95" s="667"/>
      <c r="AD95" s="667"/>
      <c r="AE95" s="667"/>
      <c r="AF95" s="667"/>
      <c r="AG95" s="667"/>
      <c r="AH95" s="667"/>
      <c r="AI95" s="667"/>
      <c r="AJ95" s="667"/>
      <c r="AK95" s="667"/>
      <c r="AL95" s="667"/>
      <c r="AM95" s="667"/>
      <c r="AN95" s="667"/>
      <c r="AO95" s="667"/>
      <c r="AP95" s="667"/>
      <c r="AQ95" s="667"/>
      <c r="AR95" s="667"/>
      <c r="AS95" s="667"/>
      <c r="AT95" s="667"/>
      <c r="AU95" s="667"/>
      <c r="AV95" s="667"/>
      <c r="AW95" s="667"/>
      <c r="AX95" s="667"/>
      <c r="AY95" s="667"/>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2191"/>
      <c r="CD95" s="2191"/>
      <c r="CE95" s="2191"/>
      <c r="CF95" s="2191"/>
      <c r="CG95" s="2191"/>
      <c r="CH95" s="2191"/>
      <c r="CI95" s="2191"/>
      <c r="CJ95" s="2191"/>
      <c r="CK95" s="2191"/>
      <c r="CL95" s="2191"/>
      <c r="CM95" s="2191"/>
      <c r="CN95" s="2191"/>
      <c r="CO95" s="2191"/>
      <c r="CP95" s="2191"/>
      <c r="CQ95" s="2191"/>
      <c r="CR95" s="2191"/>
      <c r="CS95" s="2191"/>
      <c r="CT95" s="2191"/>
      <c r="CU95" s="2191"/>
      <c r="CV95" s="2191"/>
      <c r="CW95" s="2191"/>
      <c r="CX95" s="2191"/>
      <c r="CY95" s="2191"/>
      <c r="CZ95" s="2191"/>
    </row>
    <row r="96" s="131" customFormat="true" ht="15" customHeight="true" x14ac:dyDescent="0.2">
      <c r="A96" s="1117"/>
      <c r="B96" s="900"/>
      <c r="C96" s="982"/>
      <c r="D96" s="983"/>
      <c r="E96" s="983"/>
      <c r="F96" s="983"/>
      <c r="G96" s="984"/>
      <c r="H96" s="985"/>
      <c r="I96" s="983"/>
      <c r="J96" s="983"/>
      <c r="K96" s="983"/>
      <c r="L96" s="986"/>
      <c r="M96" s="982"/>
      <c r="N96" s="983"/>
      <c r="O96" s="983"/>
      <c r="P96" s="983"/>
      <c r="Q96" s="984"/>
      <c r="R96" s="985"/>
      <c r="S96" s="983"/>
      <c r="T96" s="983"/>
      <c r="U96" s="983"/>
      <c r="V96" s="983"/>
      <c r="W96" s="983"/>
      <c r="X96" s="983"/>
      <c r="Y96" s="983"/>
      <c r="Z96" s="983"/>
      <c r="AA96" s="983"/>
      <c r="AB96" s="986"/>
      <c r="AC96" s="667"/>
      <c r="AD96" s="667"/>
      <c r="AE96" s="667"/>
      <c r="AF96" s="667"/>
      <c r="AG96" s="667"/>
      <c r="AH96" s="667"/>
      <c r="AI96" s="667"/>
      <c r="AJ96" s="667"/>
      <c r="AK96" s="667"/>
      <c r="AL96" s="667"/>
      <c r="AM96" s="667"/>
      <c r="AN96" s="667"/>
      <c r="AO96" s="667"/>
      <c r="AP96" s="667"/>
      <c r="AQ96" s="667"/>
      <c r="AR96" s="667"/>
      <c r="AS96" s="667"/>
      <c r="AT96" s="667"/>
      <c r="AU96" s="667"/>
      <c r="AV96" s="667"/>
      <c r="AW96" s="667"/>
      <c r="AX96" s="667"/>
      <c r="AY96" s="667"/>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2191"/>
      <c r="CD96" s="2191"/>
      <c r="CE96" s="2191"/>
      <c r="CF96" s="2191"/>
      <c r="CG96" s="2191"/>
      <c r="CH96" s="2191"/>
      <c r="CI96" s="2191"/>
      <c r="CJ96" s="2191"/>
      <c r="CK96" s="2191"/>
      <c r="CL96" s="2191"/>
      <c r="CM96" s="2191"/>
      <c r="CN96" s="2191"/>
      <c r="CO96" s="2191"/>
      <c r="CP96" s="2191"/>
      <c r="CQ96" s="2191"/>
      <c r="CR96" s="2191"/>
      <c r="CS96" s="2191"/>
      <c r="CT96" s="2191"/>
      <c r="CU96" s="2191"/>
      <c r="CV96" s="2191"/>
      <c r="CW96" s="2191"/>
      <c r="CX96" s="2191"/>
      <c r="CY96" s="2191"/>
      <c r="CZ96" s="2191"/>
    </row>
    <row r="97" s="131" customFormat="true" ht="15" customHeight="true" x14ac:dyDescent="0.2">
      <c r="A97" s="872"/>
      <c r="B97" s="900"/>
      <c r="C97" s="982"/>
      <c r="D97" s="983"/>
      <c r="E97" s="983"/>
      <c r="F97" s="983"/>
      <c r="G97" s="984"/>
      <c r="H97" s="985"/>
      <c r="I97" s="983"/>
      <c r="J97" s="983"/>
      <c r="K97" s="983"/>
      <c r="L97" s="986"/>
      <c r="M97" s="982"/>
      <c r="N97" s="983"/>
      <c r="O97" s="983"/>
      <c r="P97" s="983"/>
      <c r="Q97" s="984"/>
      <c r="R97" s="985"/>
      <c r="S97" s="983"/>
      <c r="T97" s="983"/>
      <c r="U97" s="983"/>
      <c r="V97" s="983"/>
      <c r="W97" s="983"/>
      <c r="X97" s="983"/>
      <c r="Y97" s="983"/>
      <c r="Z97" s="983"/>
      <c r="AA97" s="983"/>
      <c r="AB97" s="986"/>
      <c r="AC97" s="667"/>
      <c r="AD97" s="667"/>
      <c r="AE97" s="667"/>
      <c r="AF97" s="667"/>
      <c r="AG97" s="667"/>
      <c r="AH97" s="667"/>
      <c r="AI97" s="667"/>
      <c r="AJ97" s="667"/>
      <c r="AK97" s="667"/>
      <c r="AL97" s="667"/>
      <c r="AM97" s="667"/>
      <c r="AN97" s="667"/>
      <c r="AO97" s="667"/>
      <c r="AP97" s="667"/>
      <c r="AQ97" s="667"/>
      <c r="AR97" s="667"/>
      <c r="AS97" s="667"/>
      <c r="AT97" s="667"/>
      <c r="AU97" s="667"/>
      <c r="AV97" s="667"/>
      <c r="AW97" s="667"/>
      <c r="AX97" s="667"/>
      <c r="AY97" s="667"/>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2191"/>
      <c r="CD97" s="2191"/>
      <c r="CE97" s="2191"/>
      <c r="CF97" s="2191"/>
      <c r="CG97" s="2191"/>
      <c r="CH97" s="2191"/>
      <c r="CI97" s="2191"/>
      <c r="CJ97" s="2191"/>
      <c r="CK97" s="2191"/>
      <c r="CL97" s="2191"/>
      <c r="CM97" s="2191"/>
      <c r="CN97" s="2191"/>
      <c r="CO97" s="2191"/>
      <c r="CP97" s="2191"/>
      <c r="CQ97" s="2191"/>
      <c r="CR97" s="2191"/>
      <c r="CS97" s="2191"/>
      <c r="CT97" s="2191"/>
      <c r="CU97" s="2191"/>
      <c r="CV97" s="2191"/>
      <c r="CW97" s="2191"/>
      <c r="CX97" s="2191"/>
      <c r="CY97" s="2191"/>
      <c r="CZ97" s="2191"/>
    </row>
    <row r="98" s="131" customFormat="true" ht="15" customHeight="true" x14ac:dyDescent="0.2">
      <c r="A98" s="1117"/>
      <c r="B98" s="900"/>
      <c r="C98" s="982"/>
      <c r="D98" s="983"/>
      <c r="E98" s="983"/>
      <c r="F98" s="983"/>
      <c r="G98" s="984"/>
      <c r="H98" s="985"/>
      <c r="I98" s="983"/>
      <c r="J98" s="983"/>
      <c r="K98" s="983"/>
      <c r="L98" s="986"/>
      <c r="M98" s="982"/>
      <c r="N98" s="983"/>
      <c r="O98" s="983"/>
      <c r="P98" s="983"/>
      <c r="Q98" s="984"/>
      <c r="R98" s="985"/>
      <c r="S98" s="983"/>
      <c r="T98" s="983"/>
      <c r="U98" s="983"/>
      <c r="V98" s="983"/>
      <c r="W98" s="983"/>
      <c r="X98" s="983"/>
      <c r="Y98" s="983"/>
      <c r="Z98" s="983"/>
      <c r="AA98" s="983"/>
      <c r="AB98" s="986"/>
      <c r="AC98" s="667"/>
      <c r="AD98" s="667"/>
      <c r="AE98" s="667"/>
      <c r="AF98" s="667"/>
      <c r="AG98" s="667"/>
      <c r="AH98" s="667"/>
      <c r="AI98" s="667"/>
      <c r="AJ98" s="667"/>
      <c r="AK98" s="667"/>
      <c r="AL98" s="667"/>
      <c r="AM98" s="667"/>
      <c r="AN98" s="667"/>
      <c r="AO98" s="667"/>
      <c r="AP98" s="667"/>
      <c r="AQ98" s="667"/>
      <c r="AR98" s="667"/>
      <c r="AS98" s="667"/>
      <c r="AT98" s="667"/>
      <c r="AU98" s="667"/>
      <c r="AV98" s="667"/>
      <c r="AW98" s="667"/>
      <c r="AX98" s="667"/>
      <c r="AY98" s="667"/>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2191"/>
      <c r="CD98" s="2191"/>
      <c r="CE98" s="2191"/>
      <c r="CF98" s="2191"/>
      <c r="CG98" s="2191"/>
      <c r="CH98" s="2191"/>
      <c r="CI98" s="2191"/>
      <c r="CJ98" s="2191"/>
      <c r="CK98" s="2191"/>
      <c r="CL98" s="2191"/>
      <c r="CM98" s="2191"/>
      <c r="CN98" s="2191"/>
      <c r="CO98" s="2191"/>
      <c r="CP98" s="2191"/>
      <c r="CQ98" s="2191"/>
      <c r="CR98" s="2191"/>
      <c r="CS98" s="2191"/>
      <c r="CT98" s="2191"/>
      <c r="CU98" s="2191"/>
      <c r="CV98" s="2191"/>
      <c r="CW98" s="2191"/>
      <c r="CX98" s="2191"/>
      <c r="CY98" s="2191"/>
      <c r="CZ98" s="2191"/>
    </row>
    <row r="99" s="131" customFormat="true" ht="15" customHeight="true" x14ac:dyDescent="0.2">
      <c r="A99" s="1117"/>
      <c r="B99" s="900"/>
      <c r="C99" s="982"/>
      <c r="D99" s="983"/>
      <c r="E99" s="983"/>
      <c r="F99" s="983"/>
      <c r="G99" s="984"/>
      <c r="H99" s="985"/>
      <c r="I99" s="983"/>
      <c r="J99" s="983"/>
      <c r="K99" s="983"/>
      <c r="L99" s="986"/>
      <c r="M99" s="982"/>
      <c r="N99" s="983"/>
      <c r="O99" s="983"/>
      <c r="P99" s="983"/>
      <c r="Q99" s="984"/>
      <c r="R99" s="985"/>
      <c r="S99" s="983"/>
      <c r="T99" s="983"/>
      <c r="U99" s="983"/>
      <c r="V99" s="983"/>
      <c r="W99" s="983"/>
      <c r="X99" s="983"/>
      <c r="Y99" s="983"/>
      <c r="Z99" s="983"/>
      <c r="AA99" s="983"/>
      <c r="AB99" s="986"/>
      <c r="AC99" s="667"/>
      <c r="AD99" s="667"/>
      <c r="AE99" s="667"/>
      <c r="AF99" s="667"/>
      <c r="AG99" s="667"/>
      <c r="AH99" s="667"/>
      <c r="AI99" s="667"/>
      <c r="AJ99" s="667"/>
      <c r="AK99" s="667"/>
      <c r="AL99" s="667"/>
      <c r="AM99" s="667"/>
      <c r="AN99" s="667"/>
      <c r="AO99" s="667"/>
      <c r="AP99" s="667"/>
      <c r="AQ99" s="667"/>
      <c r="AR99" s="667"/>
      <c r="AS99" s="667"/>
      <c r="AT99" s="667"/>
      <c r="AU99" s="667"/>
      <c r="AV99" s="667"/>
      <c r="AW99" s="667"/>
      <c r="AX99" s="667"/>
      <c r="AY99" s="667"/>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2191"/>
      <c r="CD99" s="2191"/>
      <c r="CE99" s="2191"/>
      <c r="CF99" s="2191"/>
      <c r="CG99" s="2191"/>
      <c r="CH99" s="2191"/>
      <c r="CI99" s="2191"/>
      <c r="CJ99" s="2191"/>
      <c r="CK99" s="2191"/>
      <c r="CL99" s="2191"/>
      <c r="CM99" s="2191"/>
      <c r="CN99" s="2191"/>
      <c r="CO99" s="2191"/>
      <c r="CP99" s="2191"/>
      <c r="CQ99" s="2191"/>
      <c r="CR99" s="2191"/>
      <c r="CS99" s="2191"/>
      <c r="CT99" s="2191"/>
      <c r="CU99" s="2191"/>
      <c r="CV99" s="2191"/>
      <c r="CW99" s="2191"/>
      <c r="CX99" s="2191"/>
      <c r="CY99" s="2191"/>
      <c r="CZ99" s="2191"/>
    </row>
    <row r="100" s="131" customFormat="true" ht="15" customHeight="true" x14ac:dyDescent="0.2">
      <c r="A100" s="1117"/>
      <c r="B100" s="900"/>
      <c r="C100" s="982"/>
      <c r="D100" s="983"/>
      <c r="E100" s="983"/>
      <c r="F100" s="983"/>
      <c r="G100" s="984"/>
      <c r="H100" s="985"/>
      <c r="I100" s="983"/>
      <c r="J100" s="983"/>
      <c r="K100" s="983"/>
      <c r="L100" s="986"/>
      <c r="M100" s="982"/>
      <c r="N100" s="983"/>
      <c r="O100" s="983"/>
      <c r="P100" s="983"/>
      <c r="Q100" s="984"/>
      <c r="R100" s="985"/>
      <c r="S100" s="983"/>
      <c r="T100" s="983"/>
      <c r="U100" s="983"/>
      <c r="V100" s="983"/>
      <c r="W100" s="983"/>
      <c r="X100" s="983"/>
      <c r="Y100" s="983"/>
      <c r="Z100" s="983"/>
      <c r="AA100" s="983"/>
      <c r="AB100" s="986"/>
      <c r="AC100" s="667"/>
      <c r="AD100" s="667"/>
      <c r="AE100" s="667"/>
      <c r="AF100" s="667"/>
      <c r="AG100" s="667"/>
      <c r="AH100" s="667"/>
      <c r="AI100" s="667"/>
      <c r="AJ100" s="667"/>
      <c r="AK100" s="667"/>
      <c r="AL100" s="667"/>
      <c r="AM100" s="667"/>
      <c r="AN100" s="667"/>
      <c r="AO100" s="667"/>
      <c r="AP100" s="667"/>
      <c r="AQ100" s="667"/>
      <c r="AR100" s="667"/>
      <c r="AS100" s="667"/>
      <c r="AT100" s="667"/>
      <c r="AU100" s="667"/>
      <c r="AV100" s="667"/>
      <c r="AW100" s="667"/>
      <c r="AX100" s="667"/>
      <c r="AY100" s="667"/>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2191"/>
      <c r="CD100" s="2191"/>
      <c r="CE100" s="2191"/>
      <c r="CF100" s="2191"/>
      <c r="CG100" s="2191"/>
      <c r="CH100" s="2191"/>
      <c r="CI100" s="2191"/>
      <c r="CJ100" s="2191"/>
      <c r="CK100" s="2191"/>
      <c r="CL100" s="2191"/>
      <c r="CM100" s="2191"/>
      <c r="CN100" s="2191"/>
      <c r="CO100" s="2191"/>
      <c r="CP100" s="2191"/>
      <c r="CQ100" s="2191"/>
      <c r="CR100" s="2191"/>
      <c r="CS100" s="2191"/>
      <c r="CT100" s="2191"/>
      <c r="CU100" s="2191"/>
      <c r="CV100" s="2191"/>
      <c r="CW100" s="2191"/>
      <c r="CX100" s="2191"/>
      <c r="CY100" s="2191"/>
      <c r="CZ100" s="2191"/>
    </row>
    <row r="101" s="131" customFormat="true" ht="15" customHeight="true" x14ac:dyDescent="0.2">
      <c r="A101" s="872"/>
      <c r="B101" s="900"/>
      <c r="C101" s="982"/>
      <c r="D101" s="983"/>
      <c r="E101" s="983"/>
      <c r="F101" s="983"/>
      <c r="G101" s="984"/>
      <c r="H101" s="985"/>
      <c r="I101" s="983"/>
      <c r="J101" s="983"/>
      <c r="K101" s="983"/>
      <c r="L101" s="986"/>
      <c r="M101" s="982"/>
      <c r="N101" s="983"/>
      <c r="O101" s="983"/>
      <c r="P101" s="983"/>
      <c r="Q101" s="984"/>
      <c r="R101" s="985"/>
      <c r="S101" s="983"/>
      <c r="T101" s="983"/>
      <c r="U101" s="983"/>
      <c r="V101" s="983"/>
      <c r="W101" s="983"/>
      <c r="X101" s="983"/>
      <c r="Y101" s="983"/>
      <c r="Z101" s="983"/>
      <c r="AA101" s="983"/>
      <c r="AB101" s="986"/>
      <c r="AC101" s="667"/>
      <c r="AD101" s="667"/>
      <c r="AE101" s="667"/>
      <c r="AF101" s="667"/>
      <c r="AG101" s="667"/>
      <c r="AH101" s="667"/>
      <c r="AI101" s="667"/>
      <c r="AJ101" s="667"/>
      <c r="AK101" s="667"/>
      <c r="AL101" s="667"/>
      <c r="AM101" s="667"/>
      <c r="AN101" s="667"/>
      <c r="AO101" s="667"/>
      <c r="AP101" s="667"/>
      <c r="AQ101" s="667"/>
      <c r="AR101" s="667"/>
      <c r="AS101" s="667"/>
      <c r="AT101" s="667"/>
      <c r="AU101" s="667"/>
      <c r="AV101" s="667"/>
      <c r="AW101" s="667"/>
      <c r="AX101" s="667"/>
      <c r="AY101" s="667"/>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2191"/>
      <c r="CD101" s="2191"/>
      <c r="CE101" s="2191"/>
      <c r="CF101" s="2191"/>
      <c r="CG101" s="2191"/>
      <c r="CH101" s="2191"/>
      <c r="CI101" s="2191"/>
      <c r="CJ101" s="2191"/>
      <c r="CK101" s="2191"/>
      <c r="CL101" s="2191"/>
      <c r="CM101" s="2191"/>
      <c r="CN101" s="2191"/>
      <c r="CO101" s="2191"/>
      <c r="CP101" s="2191"/>
      <c r="CQ101" s="2191"/>
      <c r="CR101" s="2191"/>
      <c r="CS101" s="2191"/>
      <c r="CT101" s="2191"/>
      <c r="CU101" s="2191"/>
      <c r="CV101" s="2191"/>
      <c r="CW101" s="2191"/>
      <c r="CX101" s="2191"/>
      <c r="CY101" s="2191"/>
      <c r="CZ101" s="2191"/>
    </row>
    <row r="102" s="131" customFormat="true" ht="15" customHeight="true" x14ac:dyDescent="0.2">
      <c r="A102" s="1117"/>
      <c r="B102" s="900"/>
      <c r="C102" s="982"/>
      <c r="D102" s="983"/>
      <c r="E102" s="983"/>
      <c r="F102" s="983"/>
      <c r="G102" s="984"/>
      <c r="H102" s="985"/>
      <c r="I102" s="983"/>
      <c r="J102" s="983"/>
      <c r="K102" s="983"/>
      <c r="L102" s="986"/>
      <c r="M102" s="982"/>
      <c r="N102" s="983"/>
      <c r="O102" s="983"/>
      <c r="P102" s="983"/>
      <c r="Q102" s="984"/>
      <c r="R102" s="985"/>
      <c r="S102" s="983"/>
      <c r="T102" s="983"/>
      <c r="U102" s="983"/>
      <c r="V102" s="983"/>
      <c r="W102" s="983"/>
      <c r="X102" s="983"/>
      <c r="Y102" s="983"/>
      <c r="Z102" s="983"/>
      <c r="AA102" s="983"/>
      <c r="AB102" s="986"/>
      <c r="AC102" s="667"/>
      <c r="AD102" s="667"/>
      <c r="AE102" s="667"/>
      <c r="AF102" s="667"/>
      <c r="AG102" s="667"/>
      <c r="AH102" s="667"/>
      <c r="AI102" s="667"/>
      <c r="AJ102" s="667"/>
      <c r="AK102" s="667"/>
      <c r="AL102" s="667"/>
      <c r="AM102" s="667"/>
      <c r="AN102" s="667"/>
      <c r="AO102" s="667"/>
      <c r="AP102" s="667"/>
      <c r="AQ102" s="667"/>
      <c r="AR102" s="667"/>
      <c r="AS102" s="667"/>
      <c r="AT102" s="667"/>
      <c r="AU102" s="667"/>
      <c r="AV102" s="667"/>
      <c r="AW102" s="667"/>
      <c r="AX102" s="667"/>
      <c r="AY102" s="667"/>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2191"/>
      <c r="CD102" s="2191"/>
      <c r="CE102" s="2191"/>
      <c r="CF102" s="2191"/>
      <c r="CG102" s="2191"/>
      <c r="CH102" s="2191"/>
      <c r="CI102" s="2191"/>
      <c r="CJ102" s="2191"/>
      <c r="CK102" s="2191"/>
      <c r="CL102" s="2191"/>
      <c r="CM102" s="2191"/>
      <c r="CN102" s="2191"/>
      <c r="CO102" s="2191"/>
      <c r="CP102" s="2191"/>
      <c r="CQ102" s="2191"/>
      <c r="CR102" s="2191"/>
      <c r="CS102" s="2191"/>
      <c r="CT102" s="2191"/>
      <c r="CU102" s="2191"/>
      <c r="CV102" s="2191"/>
      <c r="CW102" s="2191"/>
      <c r="CX102" s="2191"/>
      <c r="CY102" s="2191"/>
      <c r="CZ102" s="2191"/>
    </row>
    <row r="103" s="131" customFormat="true" ht="15" customHeight="true" x14ac:dyDescent="0.2">
      <c r="A103" s="1117"/>
      <c r="B103" s="900"/>
      <c r="C103" s="982"/>
      <c r="D103" s="983"/>
      <c r="E103" s="983"/>
      <c r="F103" s="983"/>
      <c r="G103" s="984"/>
      <c r="H103" s="985"/>
      <c r="I103" s="983"/>
      <c r="J103" s="983"/>
      <c r="K103" s="983"/>
      <c r="L103" s="986"/>
      <c r="M103" s="982"/>
      <c r="N103" s="983"/>
      <c r="O103" s="983"/>
      <c r="P103" s="983"/>
      <c r="Q103" s="984"/>
      <c r="R103" s="985"/>
      <c r="S103" s="983"/>
      <c r="T103" s="983"/>
      <c r="U103" s="983"/>
      <c r="V103" s="983"/>
      <c r="W103" s="983"/>
      <c r="X103" s="983"/>
      <c r="Y103" s="983"/>
      <c r="Z103" s="983"/>
      <c r="AA103" s="983"/>
      <c r="AB103" s="986"/>
      <c r="AC103" s="667"/>
      <c r="AD103" s="667"/>
      <c r="AE103" s="667"/>
      <c r="AF103" s="667"/>
      <c r="AG103" s="667"/>
      <c r="AH103" s="667"/>
      <c r="AI103" s="667"/>
      <c r="AJ103" s="667"/>
      <c r="AK103" s="667"/>
      <c r="AL103" s="667"/>
      <c r="AM103" s="667"/>
      <c r="AN103" s="667"/>
      <c r="AO103" s="667"/>
      <c r="AP103" s="667"/>
      <c r="AQ103" s="667"/>
      <c r="AR103" s="667"/>
      <c r="AS103" s="667"/>
      <c r="AT103" s="667"/>
      <c r="AU103" s="667"/>
      <c r="AV103" s="667"/>
      <c r="AW103" s="667"/>
      <c r="AX103" s="667"/>
      <c r="AY103" s="667"/>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2191"/>
      <c r="CD103" s="2191"/>
      <c r="CE103" s="2191"/>
      <c r="CF103" s="2191"/>
      <c r="CG103" s="2191"/>
      <c r="CH103" s="2191"/>
      <c r="CI103" s="2191"/>
      <c r="CJ103" s="2191"/>
      <c r="CK103" s="2191"/>
      <c r="CL103" s="2191"/>
      <c r="CM103" s="2191"/>
      <c r="CN103" s="2191"/>
      <c r="CO103" s="2191"/>
      <c r="CP103" s="2191"/>
      <c r="CQ103" s="2191"/>
      <c r="CR103" s="2191"/>
      <c r="CS103" s="2191"/>
      <c r="CT103" s="2191"/>
      <c r="CU103" s="2191"/>
      <c r="CV103" s="2191"/>
      <c r="CW103" s="2191"/>
      <c r="CX103" s="2191"/>
      <c r="CY103" s="2191"/>
      <c r="CZ103" s="2191"/>
    </row>
    <row r="104" s="131" customFormat="true" ht="15" customHeight="true" x14ac:dyDescent="0.2">
      <c r="A104" s="1117"/>
      <c r="B104" s="900"/>
      <c r="C104" s="982"/>
      <c r="D104" s="983"/>
      <c r="E104" s="983"/>
      <c r="F104" s="983"/>
      <c r="G104" s="984"/>
      <c r="H104" s="985"/>
      <c r="I104" s="983"/>
      <c r="J104" s="983"/>
      <c r="K104" s="983"/>
      <c r="L104" s="986"/>
      <c r="M104" s="982"/>
      <c r="N104" s="983"/>
      <c r="O104" s="983"/>
      <c r="P104" s="983"/>
      <c r="Q104" s="984"/>
      <c r="R104" s="985"/>
      <c r="S104" s="983"/>
      <c r="T104" s="983"/>
      <c r="U104" s="983"/>
      <c r="V104" s="983"/>
      <c r="W104" s="983"/>
      <c r="X104" s="983"/>
      <c r="Y104" s="983"/>
      <c r="Z104" s="983"/>
      <c r="AA104" s="983"/>
      <c r="AB104" s="986"/>
      <c r="AC104" s="667"/>
      <c r="AD104" s="667"/>
      <c r="AE104" s="667"/>
      <c r="AF104" s="667"/>
      <c r="AG104" s="667"/>
      <c r="AH104" s="667"/>
      <c r="AI104" s="667"/>
      <c r="AJ104" s="667"/>
      <c r="AK104" s="667"/>
      <c r="AL104" s="667"/>
      <c r="AM104" s="667"/>
      <c r="AN104" s="667"/>
      <c r="AO104" s="667"/>
      <c r="AP104" s="667"/>
      <c r="AQ104" s="667"/>
      <c r="AR104" s="667"/>
      <c r="AS104" s="667"/>
      <c r="AT104" s="667"/>
      <c r="AU104" s="667"/>
      <c r="AV104" s="667"/>
      <c r="AW104" s="667"/>
      <c r="AX104" s="667"/>
      <c r="AY104" s="667"/>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2191"/>
      <c r="CD104" s="2191"/>
      <c r="CE104" s="2191"/>
      <c r="CF104" s="2191"/>
      <c r="CG104" s="2191"/>
      <c r="CH104" s="2191"/>
      <c r="CI104" s="2191"/>
      <c r="CJ104" s="2191"/>
      <c r="CK104" s="2191"/>
      <c r="CL104" s="2191"/>
      <c r="CM104" s="2191"/>
      <c r="CN104" s="2191"/>
      <c r="CO104" s="2191"/>
      <c r="CP104" s="2191"/>
      <c r="CQ104" s="2191"/>
      <c r="CR104" s="2191"/>
      <c r="CS104" s="2191"/>
      <c r="CT104" s="2191"/>
      <c r="CU104" s="2191"/>
      <c r="CV104" s="2191"/>
      <c r="CW104" s="2191"/>
      <c r="CX104" s="2191"/>
      <c r="CY104" s="2191"/>
      <c r="CZ104" s="2191"/>
    </row>
    <row r="105" s="131" customFormat="true" ht="15" customHeight="true" x14ac:dyDescent="0.2">
      <c r="A105" s="894"/>
      <c r="B105" s="901"/>
      <c r="C105" s="987"/>
      <c r="D105" s="988"/>
      <c r="E105" s="988"/>
      <c r="F105" s="988"/>
      <c r="G105" s="989"/>
      <c r="H105" s="990"/>
      <c r="I105" s="988"/>
      <c r="J105" s="988"/>
      <c r="K105" s="988"/>
      <c r="L105" s="991"/>
      <c r="M105" s="987"/>
      <c r="N105" s="988"/>
      <c r="O105" s="988"/>
      <c r="P105" s="988"/>
      <c r="Q105" s="989"/>
      <c r="R105" s="990"/>
      <c r="S105" s="988"/>
      <c r="T105" s="988"/>
      <c r="U105" s="988"/>
      <c r="V105" s="988"/>
      <c r="W105" s="988"/>
      <c r="X105" s="988"/>
      <c r="Y105" s="988"/>
      <c r="Z105" s="988"/>
      <c r="AA105" s="988"/>
      <c r="AB105" s="991"/>
      <c r="AC105" s="667"/>
      <c r="AD105" s="667"/>
      <c r="AE105" s="667"/>
      <c r="AF105" s="667"/>
      <c r="AG105" s="667"/>
      <c r="AH105" s="667"/>
      <c r="AI105" s="667"/>
      <c r="AJ105" s="667"/>
      <c r="AK105" s="667"/>
      <c r="AL105" s="667"/>
      <c r="AM105" s="667"/>
      <c r="AN105" s="667"/>
      <c r="AO105" s="667"/>
      <c r="AP105" s="667"/>
      <c r="AQ105" s="667"/>
      <c r="AR105" s="667"/>
      <c r="AS105" s="667"/>
      <c r="AT105" s="667"/>
      <c r="AU105" s="667"/>
      <c r="AV105" s="667"/>
      <c r="AW105" s="667"/>
      <c r="AX105" s="667"/>
      <c r="AY105" s="667"/>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2191"/>
      <c r="CD105" s="2191"/>
      <c r="CE105" s="2191"/>
      <c r="CF105" s="2191"/>
      <c r="CG105" s="2191"/>
      <c r="CH105" s="2191"/>
      <c r="CI105" s="2191"/>
      <c r="CJ105" s="2191"/>
      <c r="CK105" s="2191"/>
      <c r="CL105" s="2191"/>
      <c r="CM105" s="2191"/>
      <c r="CN105" s="2191"/>
      <c r="CO105" s="2191"/>
      <c r="CP105" s="2191"/>
      <c r="CQ105" s="2191"/>
      <c r="CR105" s="2191"/>
      <c r="CS105" s="2191"/>
      <c r="CT105" s="2191"/>
      <c r="CU105" s="2191"/>
      <c r="CV105" s="2191"/>
      <c r="CW105" s="2191"/>
      <c r="CX105" s="2191"/>
      <c r="CY105" s="2191"/>
      <c r="CZ105" s="2191"/>
    </row>
    <row r="106" s="131" customFormat="true" ht="250.15" customHeight="true" x14ac:dyDescent="0.2">
      <c r="A106" s="400"/>
      <c r="B106" s="709"/>
      <c r="C106" s="710"/>
      <c r="D106" s="710"/>
      <c r="E106" s="710"/>
      <c r="F106" s="710"/>
      <c r="G106" s="710"/>
      <c r="H106" s="710"/>
      <c r="I106" s="710"/>
      <c r="J106" s="710"/>
      <c r="K106" s="710"/>
      <c r="L106" s="710"/>
      <c r="M106" s="710"/>
      <c r="N106" s="710"/>
      <c r="O106" s="710"/>
      <c r="P106" s="710"/>
      <c r="Q106" s="710"/>
      <c r="R106" s="710"/>
      <c r="S106" s="710"/>
      <c r="T106" s="710"/>
      <c r="U106" s="710"/>
      <c r="V106" s="710"/>
      <c r="W106" s="710"/>
      <c r="X106" s="710"/>
      <c r="Y106" s="710"/>
      <c r="Z106" s="710"/>
      <c r="AA106" s="710"/>
      <c r="AB106" s="710"/>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400"/>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485" t="str">
        <f>A1026</f>
        <v>Armenia</v>
      </c>
      <c r="B108" s="2486"/>
      <c r="C108" s="113"/>
      <c r="D108" s="113"/>
      <c r="E108" s="113"/>
      <c r="F108" s="113"/>
      <c r="G108" s="113"/>
      <c r="H108" s="113"/>
      <c r="I108" s="113"/>
      <c r="J108" s="113"/>
      <c r="K108" s="113"/>
      <c r="L108" s="113"/>
      <c r="M108" s="113"/>
      <c r="N108" s="113"/>
      <c r="O108" s="113"/>
      <c r="P108" s="113"/>
      <c r="Q108" s="113"/>
      <c r="R108" s="113"/>
      <c r="S108" s="113"/>
      <c r="T108" s="113"/>
      <c r="U108" s="113"/>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2000</v>
      </c>
      <c r="B109" s="139"/>
      <c r="C109" s="113"/>
      <c r="D109" s="113"/>
      <c r="E109" s="113"/>
      <c r="F109" s="113"/>
      <c r="G109" s="113"/>
      <c r="H109" s="113"/>
      <c r="I109" s="113"/>
      <c r="J109" s="113"/>
      <c r="K109" s="113"/>
      <c r="L109" s="113"/>
      <c r="M109" s="113"/>
      <c r="N109" s="113"/>
      <c r="O109" s="113"/>
      <c r="P109" s="113"/>
      <c r="Q109" s="113"/>
      <c r="R109" s="113"/>
      <c r="S109" s="113"/>
      <c r="T109" s="113"/>
      <c r="U109" s="113"/>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5" t="s">
        <v>97</v>
      </c>
      <c r="B112" s="222"/>
      <c r="C112" s="113"/>
      <c r="D112" s="113"/>
      <c r="E112" s="113"/>
      <c r="F112" s="113"/>
      <c r="G112" s="113"/>
      <c r="H112" s="113"/>
      <c r="I112" s="113"/>
      <c r="J112" s="113"/>
      <c r="K112" s="113"/>
      <c r="L112" s="113"/>
      <c r="M112" s="113"/>
      <c r="N112" s="113"/>
      <c r="O112" s="113"/>
      <c r="P112" s="113"/>
      <c r="Q112" s="113"/>
      <c r="R112" s="113"/>
      <c r="S112" s="113"/>
      <c r="T112" s="113"/>
      <c r="U112" s="113"/>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DHS00</v>
      </c>
      <c r="C115" s="113"/>
      <c r="D115" s="113"/>
      <c r="E115" s="113"/>
      <c r="F115" s="113"/>
      <c r="G115" s="113"/>
      <c r="H115" s="113"/>
      <c r="I115" s="113"/>
      <c r="J115" s="113"/>
      <c r="K115" s="113"/>
      <c r="L115" s="113"/>
      <c r="M115" s="113"/>
      <c r="N115" s="113"/>
      <c r="O115" s="113"/>
      <c r="P115" s="113"/>
      <c r="Q115" s="113"/>
      <c r="R115" s="113"/>
      <c r="S115" s="113"/>
      <c r="T115" s="113"/>
      <c r="U115" s="113"/>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703" t="str">
        <f>B1030</f>
        <v>Ratio of Improved latrines based on:</v>
      </c>
      <c r="B116" s="704" t="s">
        <v>149</v>
      </c>
      <c r="C116" s="113"/>
      <c r="D116" s="113"/>
      <c r="E116" s="113"/>
      <c r="F116" s="113"/>
      <c r="G116" s="113"/>
      <c r="H116" s="113"/>
      <c r="I116" s="113"/>
      <c r="J116" s="113"/>
      <c r="K116" s="113"/>
      <c r="L116" s="113"/>
      <c r="M116" s="113"/>
      <c r="N116" s="113"/>
      <c r="O116" s="113"/>
      <c r="P116" s="113"/>
      <c r="Q116" s="113"/>
      <c r="R116" s="113"/>
      <c r="S116" s="113"/>
      <c r="T116" s="113"/>
      <c r="U116" s="113"/>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703" t="str">
        <f>B1029</f>
        <v>Ratio of Shared improved based on:</v>
      </c>
      <c r="B117" s="705" t="s">
        <v>149</v>
      </c>
      <c r="C117" s="113"/>
      <c r="D117" s="113"/>
      <c r="E117" s="113"/>
      <c r="F117" s="113"/>
      <c r="G117" s="113"/>
      <c r="H117" s="113"/>
      <c r="I117" s="113"/>
      <c r="J117" s="113"/>
      <c r="K117" s="113"/>
      <c r="L117" s="113"/>
      <c r="M117" s="113"/>
      <c r="N117" s="113"/>
      <c r="O117" s="113"/>
      <c r="P117" s="113"/>
      <c r="Q117" s="113"/>
      <c r="R117" s="113"/>
      <c r="S117" s="113"/>
      <c r="T117" s="113"/>
      <c r="U117" s="113"/>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706" t="s">
        <v>178</v>
      </c>
      <c r="B118" s="704" t="s">
        <v>149</v>
      </c>
      <c r="C118" s="113"/>
      <c r="D118" s="113"/>
      <c r="E118" s="113"/>
      <c r="F118" s="113"/>
      <c r="G118" s="113"/>
      <c r="H118" s="113"/>
      <c r="I118" s="113"/>
      <c r="J118" s="113"/>
      <c r="K118" s="113"/>
      <c r="L118" s="113"/>
      <c r="M118" s="113"/>
      <c r="N118" s="113"/>
      <c r="O118" s="113"/>
      <c r="P118" s="113"/>
      <c r="Q118" s="113"/>
      <c r="R118" s="113"/>
      <c r="S118" s="113"/>
      <c r="T118" s="113"/>
      <c r="U118" s="113"/>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07"/>
      <c r="B119" s="708"/>
      <c r="C119" s="113"/>
      <c r="D119" s="113"/>
      <c r="E119" s="113"/>
      <c r="F119" s="113"/>
      <c r="G119" s="113"/>
      <c r="H119" s="113"/>
      <c r="I119" s="113"/>
      <c r="J119" s="113"/>
      <c r="K119" s="113"/>
      <c r="L119" s="113"/>
      <c r="M119" s="113"/>
      <c r="N119" s="113"/>
      <c r="O119" s="113"/>
      <c r="P119" s="113"/>
      <c r="Q119" s="113"/>
      <c r="R119" s="113"/>
      <c r="S119" s="113"/>
      <c r="T119" s="113"/>
      <c r="U119" s="113"/>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399" customFormat="true" ht="15" customHeight="true" x14ac:dyDescent="0.2">
      <c r="A120" s="116" t="s">
        <v>98</v>
      </c>
      <c r="B120" s="207"/>
      <c r="C120" s="2523" t="s">
        <v>114</v>
      </c>
      <c r="D120" s="2524"/>
      <c r="E120" s="2524"/>
      <c r="F120" s="2524"/>
      <c r="G120" s="2525"/>
      <c r="H120" s="2506" t="s">
        <v>38</v>
      </c>
      <c r="I120" s="2507"/>
      <c r="J120" s="2507"/>
      <c r="K120" s="2507"/>
      <c r="L120" s="2508"/>
      <c r="M120" s="2509" t="s">
        <v>37</v>
      </c>
      <c r="N120" s="2510"/>
      <c r="O120" s="2510"/>
      <c r="P120" s="2510"/>
      <c r="Q120" s="2511"/>
      <c r="R120" s="2092" t="s">
        <v>137</v>
      </c>
      <c r="S120" s="2130"/>
      <c r="T120" s="2130"/>
      <c r="U120" s="2130"/>
      <c r="V120" s="2130"/>
      <c r="W120" s="2130"/>
      <c r="X120" s="2130"/>
      <c r="Y120" s="2130"/>
      <c r="Z120" s="2130"/>
      <c r="AA120" s="2130"/>
      <c r="AB120" s="2131"/>
      <c r="AC120" s="667"/>
      <c r="AD120" s="667"/>
      <c r="AE120" s="667"/>
      <c r="AF120" s="667"/>
      <c r="AG120" s="667"/>
      <c r="AH120" s="667"/>
      <c r="AI120" s="667"/>
      <c r="AJ120" s="667"/>
      <c r="AK120" s="667"/>
      <c r="AL120" s="667"/>
      <c r="AM120" s="667"/>
      <c r="AN120" s="667"/>
      <c r="AO120" s="667"/>
      <c r="AP120" s="667"/>
      <c r="AQ120" s="667"/>
      <c r="AR120" s="667"/>
      <c r="AS120" s="667"/>
      <c r="AT120" s="667"/>
      <c r="AU120" s="667"/>
      <c r="AV120" s="667"/>
      <c r="AW120" s="667"/>
      <c r="AX120" s="667"/>
      <c r="AY120" s="667"/>
      <c r="AZ120" s="216"/>
      <c r="BA120" s="217" t="s">
        <v>128</v>
      </c>
      <c r="BB120" s="116" t="s">
        <v>98</v>
      </c>
      <c r="BC120" s="2566" t="s">
        <v>114</v>
      </c>
      <c r="BD120" s="2567"/>
      <c r="BE120" s="2567"/>
      <c r="BF120" s="2567"/>
      <c r="BG120" s="2568"/>
      <c r="BH120" s="2569" t="s">
        <v>38</v>
      </c>
      <c r="BI120" s="2567"/>
      <c r="BJ120" s="2567"/>
      <c r="BK120" s="2567"/>
      <c r="BL120" s="2568"/>
      <c r="BM120" s="2569" t="s">
        <v>37</v>
      </c>
      <c r="BN120" s="2567"/>
      <c r="BO120" s="2567"/>
      <c r="BP120" s="2567"/>
      <c r="BQ120" s="2589"/>
      <c r="BR120" s="2109" t="s">
        <v>137</v>
      </c>
      <c r="BS120" s="2110"/>
      <c r="BT120" s="2110"/>
      <c r="BU120" s="2110"/>
      <c r="BV120" s="2110"/>
      <c r="BW120" s="2110"/>
      <c r="BX120" s="2110"/>
      <c r="BY120" s="2111"/>
      <c r="BZ120" s="313"/>
      <c r="CA120" s="313"/>
      <c r="CB120" s="313"/>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399" customFormat="true" ht="12.75" x14ac:dyDescent="0.2">
      <c r="A121" s="187" t="s">
        <v>87</v>
      </c>
      <c r="B121" s="245"/>
      <c r="C121" s="279" t="s">
        <v>0</v>
      </c>
      <c r="D121" s="280" t="s">
        <v>1</v>
      </c>
      <c r="E121" s="280" t="s">
        <v>2</v>
      </c>
      <c r="F121" s="280" t="s">
        <v>3</v>
      </c>
      <c r="G121" s="281" t="s">
        <v>4</v>
      </c>
      <c r="H121" s="837" t="s">
        <v>0</v>
      </c>
      <c r="I121" s="765" t="s">
        <v>1</v>
      </c>
      <c r="J121" s="765" t="s">
        <v>2</v>
      </c>
      <c r="K121" s="765" t="s">
        <v>3</v>
      </c>
      <c r="L121" s="766" t="s">
        <v>4</v>
      </c>
      <c r="M121" s="820" t="s">
        <v>0</v>
      </c>
      <c r="N121" s="765" t="s">
        <v>1</v>
      </c>
      <c r="O121" s="765" t="s">
        <v>2</v>
      </c>
      <c r="P121" s="765" t="s">
        <v>3</v>
      </c>
      <c r="Q121" s="861" t="s">
        <v>4</v>
      </c>
      <c r="R121" s="837" t="s">
        <v>150</v>
      </c>
      <c r="S121" s="765" t="s">
        <v>151</v>
      </c>
      <c r="T121" s="765" t="s">
        <v>152</v>
      </c>
      <c r="U121" s="765" t="s">
        <v>153</v>
      </c>
      <c r="V121" s="765" t="s">
        <v>154</v>
      </c>
      <c r="W121" s="765" t="s">
        <v>155</v>
      </c>
      <c r="X121" s="765" t="s">
        <v>156</v>
      </c>
      <c r="Y121" s="765" t="s">
        <v>157</v>
      </c>
      <c r="Z121" s="765" t="s">
        <v>158</v>
      </c>
      <c r="AA121" s="765" t="s">
        <v>159</v>
      </c>
      <c r="AB121" s="767" t="s">
        <v>160</v>
      </c>
      <c r="AC121" s="667"/>
      <c r="AD121" s="667"/>
      <c r="AE121" s="667"/>
      <c r="AF121" s="667"/>
      <c r="AG121" s="667"/>
      <c r="AH121" s="667"/>
      <c r="AI121" s="667"/>
      <c r="AJ121" s="667"/>
      <c r="AK121" s="667"/>
      <c r="AL121" s="667"/>
      <c r="AM121" s="667"/>
      <c r="AN121" s="667"/>
      <c r="AO121" s="667"/>
      <c r="AP121" s="667"/>
      <c r="AQ121" s="667"/>
      <c r="AR121" s="667"/>
      <c r="AS121" s="667"/>
      <c r="AT121" s="667"/>
      <c r="AU121" s="667"/>
      <c r="AV121" s="667"/>
      <c r="AW121" s="667"/>
      <c r="AX121" s="667"/>
      <c r="AY121" s="667"/>
      <c r="AZ121" s="216"/>
      <c r="BA121" s="198" t="s">
        <v>116</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150</v>
      </c>
      <c r="BS121" s="172" t="s">
        <v>151</v>
      </c>
      <c r="BT121" s="172" t="s">
        <v>152</v>
      </c>
      <c r="BU121" s="172" t="s">
        <v>153</v>
      </c>
      <c r="BV121" s="172" t="s">
        <v>154</v>
      </c>
      <c r="BW121" s="172" t="s">
        <v>155</v>
      </c>
      <c r="BX121" s="172" t="s">
        <v>156</v>
      </c>
      <c r="BY121" s="173" t="s">
        <v>157</v>
      </c>
      <c r="BZ121" s="173" t="s">
        <v>158</v>
      </c>
      <c r="CA121" s="173" t="s">
        <v>159</v>
      </c>
      <c r="CB121" s="173" t="s">
        <v>160</v>
      </c>
      <c r="CC121" s="2192"/>
      <c r="CD121" s="2192"/>
      <c r="CE121" s="2192"/>
      <c r="CF121" s="2192"/>
      <c r="CG121" s="2192"/>
      <c r="CH121" s="2192"/>
      <c r="CI121" s="2192"/>
      <c r="CJ121" s="2192"/>
      <c r="CK121" s="2192"/>
      <c r="CL121" s="2192"/>
      <c r="CM121" s="2192"/>
      <c r="CN121" s="2192"/>
      <c r="CO121" s="2192"/>
      <c r="CP121" s="2192"/>
      <c r="CQ121" s="2192"/>
      <c r="CR121" s="2192"/>
      <c r="CS121" s="2192"/>
      <c r="CT121" s="2192"/>
      <c r="CU121" s="2192"/>
      <c r="CV121" s="2192"/>
      <c r="CW121" s="2192"/>
      <c r="CX121" s="2192"/>
      <c r="CY121" s="2192"/>
      <c r="CZ121" s="2192"/>
    </row>
    <row r="122" s="399" customFormat="true" ht="15" customHeight="true" x14ac:dyDescent="0.2">
      <c r="A122" s="2514" t="s">
        <v>18</v>
      </c>
      <c r="B122" s="1127" t="s">
        <v>14</v>
      </c>
      <c r="C122" s="994">
        <f>C135+C136+C137</f>
        <v>79.881516243259554</v>
      </c>
      <c r="D122" s="995">
        <f t="shared" ref="D122:AB122" si="3">D135+D136+D137</f>
        <v>79.497116167505837</v>
      </c>
      <c r="E122" s="995">
        <f t="shared" si="3"/>
        <v>85.043371808909058</v>
      </c>
      <c r="F122" s="995">
        <f t="shared" si="3"/>
        <v>95.468315872536408</v>
      </c>
      <c r="G122" s="996">
        <f t="shared" si="3"/>
        <v>98.798284328310288</v>
      </c>
      <c r="H122" s="997">
        <f t="shared" si="3"/>
        <v>94.727424414493754</v>
      </c>
      <c r="I122" s="995">
        <f t="shared" si="3"/>
        <v>98.239268224859785</v>
      </c>
      <c r="J122" s="995">
        <f t="shared" si="3"/>
        <v>98.678599906195132</v>
      </c>
      <c r="K122" s="995">
        <f t="shared" si="3"/>
        <v>98.143866924279848</v>
      </c>
      <c r="L122" s="998">
        <f t="shared" si="3"/>
        <v>99.802081928844586</v>
      </c>
      <c r="M122" s="994">
        <f t="shared" si="3"/>
        <v>71.812387581171066</v>
      </c>
      <c r="N122" s="995">
        <f t="shared" si="3"/>
        <v>76.259865392630502</v>
      </c>
      <c r="O122" s="995">
        <f t="shared" si="3"/>
        <v>70.84677866549211</v>
      </c>
      <c r="P122" s="995">
        <f t="shared" si="3"/>
        <v>72.971612019628679</v>
      </c>
      <c r="Q122" s="996">
        <f t="shared" si="3"/>
        <v>78.393267338992871</v>
      </c>
      <c r="R122" s="997">
        <f t="shared" si="3"/>
        <v>92.720656978210741</v>
      </c>
      <c r="S122" s="995">
        <f t="shared" si="3"/>
        <v>51.554747647050419</v>
      </c>
      <c r="T122" s="995">
        <f t="shared" si="3"/>
        <v>79.95729725328799</v>
      </c>
      <c r="U122" s="995">
        <f t="shared" si="3"/>
        <v>88.426698532710702</v>
      </c>
      <c r="V122" s="995">
        <f t="shared" si="3"/>
        <v>91.620603266920227</v>
      </c>
      <c r="W122" s="995">
        <f t="shared" si="3"/>
        <v>93.13292121351779</v>
      </c>
      <c r="X122" s="995">
        <f t="shared" si="3"/>
        <v>79.901731515828885</v>
      </c>
      <c r="Y122" s="995">
        <f t="shared" si="3"/>
        <v>97.880928347980017</v>
      </c>
      <c r="Z122" s="995">
        <f t="shared" si="3"/>
        <v>95.909862230817993</v>
      </c>
      <c r="AA122" s="995">
        <f t="shared" si="3"/>
        <v>89.581853959720462</v>
      </c>
      <c r="AB122" s="998">
        <f t="shared" si="3"/>
        <v>99.395549935101243</v>
      </c>
      <c r="AC122" s="667"/>
      <c r="AD122" s="667"/>
      <c r="AE122" s="667"/>
      <c r="AF122" s="667"/>
      <c r="AG122" s="667"/>
      <c r="AH122" s="667"/>
      <c r="AI122" s="667"/>
      <c r="AJ122" s="667"/>
      <c r="AK122" s="667"/>
      <c r="AL122" s="667"/>
      <c r="AM122" s="667"/>
      <c r="AN122" s="667"/>
      <c r="AO122" s="667"/>
      <c r="AP122" s="667"/>
      <c r="AQ122" s="667"/>
      <c r="AR122" s="667"/>
      <c r="AS122" s="667"/>
      <c r="AT122" s="667"/>
      <c r="AU122" s="667"/>
      <c r="AV122" s="667"/>
      <c r="AW122" s="667"/>
      <c r="AX122" s="667"/>
      <c r="AY122" s="667"/>
      <c r="AZ122" s="216"/>
      <c r="BA122" s="2590" t="s">
        <v>18</v>
      </c>
      <c r="BB122" s="155" t="s">
        <v>14</v>
      </c>
      <c r="BC122" s="1215" t="s">
        <v>35</v>
      </c>
      <c r="BD122" s="1235" t="s">
        <v>35</v>
      </c>
      <c r="BE122" s="1235" t="s">
        <v>35</v>
      </c>
      <c r="BF122" s="1235" t="s">
        <v>35</v>
      </c>
      <c r="BG122" s="1256" t="s">
        <v>35</v>
      </c>
      <c r="BH122" s="1277" t="s">
        <v>35</v>
      </c>
      <c r="BI122" s="1235" t="s">
        <v>35</v>
      </c>
      <c r="BJ122" s="1235" t="s">
        <v>35</v>
      </c>
      <c r="BK122" s="1235" t="s">
        <v>35</v>
      </c>
      <c r="BL122" s="1256" t="s">
        <v>35</v>
      </c>
      <c r="BM122" s="1277" t="s">
        <v>35</v>
      </c>
      <c r="BN122" s="1235" t="s">
        <v>35</v>
      </c>
      <c r="BO122" s="1235" t="s">
        <v>35</v>
      </c>
      <c r="BP122" s="1235" t="s">
        <v>35</v>
      </c>
      <c r="BQ122" s="1256" t="s">
        <v>35</v>
      </c>
      <c r="BR122" s="1277" t="s">
        <v>35</v>
      </c>
      <c r="BS122" s="1235" t="s">
        <v>35</v>
      </c>
      <c r="BT122" s="1235" t="s">
        <v>35</v>
      </c>
      <c r="BU122" s="1235" t="s">
        <v>35</v>
      </c>
      <c r="BV122" s="1235" t="s">
        <v>35</v>
      </c>
      <c r="BW122" s="1235" t="s">
        <v>35</v>
      </c>
      <c r="BX122" s="1235" t="s">
        <v>35</v>
      </c>
      <c r="BY122" s="1296" t="s">
        <v>35</v>
      </c>
      <c r="BZ122" s="1296" t="s">
        <v>35</v>
      </c>
      <c r="CA122" s="1296" t="s">
        <v>35</v>
      </c>
      <c r="CB122" s="1296" t="s">
        <v>35</v>
      </c>
      <c r="CC122" s="2193"/>
      <c r="CD122" s="2193"/>
      <c r="CE122" s="2193"/>
      <c r="CF122" s="2193"/>
      <c r="CG122" s="2193"/>
      <c r="CH122" s="2193"/>
      <c r="CI122" s="2193"/>
      <c r="CJ122" s="2193"/>
      <c r="CK122" s="2193"/>
      <c r="CL122" s="2193"/>
      <c r="CM122" s="2193"/>
      <c r="CN122" s="2193"/>
      <c r="CO122" s="2193"/>
      <c r="CP122" s="2193"/>
      <c r="CQ122" s="2193"/>
      <c r="CR122" s="2193"/>
      <c r="CS122" s="2193"/>
      <c r="CT122" s="2193"/>
      <c r="CU122" s="2193"/>
      <c r="CV122" s="2193"/>
      <c r="CW122" s="2193"/>
      <c r="CX122" s="2193"/>
      <c r="CY122" s="2193"/>
      <c r="CZ122" s="2193"/>
    </row>
    <row r="123" s="399" customFormat="true" ht="15" customHeight="true" x14ac:dyDescent="0.2">
      <c r="A123" s="2515"/>
      <c r="B123" s="1128" t="s">
        <v>51</v>
      </c>
      <c r="C123" s="999">
        <f>100-C122</f>
        <v>20.118483756740446</v>
      </c>
      <c r="D123" s="1000">
        <f t="shared" ref="D123:AB123" si="4">100-D122</f>
        <v>20.502883832494163</v>
      </c>
      <c r="E123" s="1000">
        <f t="shared" si="4"/>
        <v>14.956628191090942</v>
      </c>
      <c r="F123" s="1000">
        <f t="shared" si="4"/>
        <v>4.5316841274635919</v>
      </c>
      <c r="G123" s="1001">
        <f t="shared" si="4"/>
        <v>1.2017156716897119</v>
      </c>
      <c r="H123" s="1002">
        <f t="shared" si="4"/>
        <v>5.2725755855062459</v>
      </c>
      <c r="I123" s="1000">
        <f t="shared" si="4"/>
        <v>1.7607317751402149</v>
      </c>
      <c r="J123" s="1000">
        <f t="shared" si="4"/>
        <v>1.3214000938048684</v>
      </c>
      <c r="K123" s="1000">
        <f t="shared" si="4"/>
        <v>1.8561330757201517</v>
      </c>
      <c r="L123" s="1003">
        <f t="shared" si="4"/>
        <v>0.1979180711554136</v>
      </c>
      <c r="M123" s="999">
        <f t="shared" si="4"/>
        <v>28.187612418828934</v>
      </c>
      <c r="N123" s="1000">
        <f t="shared" si="4"/>
        <v>23.740134607369498</v>
      </c>
      <c r="O123" s="1000">
        <f t="shared" si="4"/>
        <v>29.15322133450789</v>
      </c>
      <c r="P123" s="1000">
        <f t="shared" si="4"/>
        <v>27.028387980371321</v>
      </c>
      <c r="Q123" s="1001">
        <f t="shared" si="4"/>
        <v>21.606732661007129</v>
      </c>
      <c r="R123" s="1002">
        <f t="shared" si="4"/>
        <v>7.2793430217892592</v>
      </c>
      <c r="S123" s="1000">
        <f t="shared" si="4"/>
        <v>48.445252352949581</v>
      </c>
      <c r="T123" s="1000">
        <f t="shared" si="4"/>
        <v>20.04270274671201</v>
      </c>
      <c r="U123" s="1000">
        <f t="shared" si="4"/>
        <v>11.573301467289298</v>
      </c>
      <c r="V123" s="1000">
        <f t="shared" si="4"/>
        <v>8.3793967330797727</v>
      </c>
      <c r="W123" s="1000">
        <f t="shared" si="4"/>
        <v>6.8670787864822103</v>
      </c>
      <c r="X123" s="1000">
        <f t="shared" si="4"/>
        <v>20.098268484171115</v>
      </c>
      <c r="Y123" s="1000">
        <f t="shared" si="4"/>
        <v>2.1190716520199828</v>
      </c>
      <c r="Z123" s="1000">
        <f t="shared" si="4"/>
        <v>4.0901377691820073</v>
      </c>
      <c r="AA123" s="1000">
        <f t="shared" si="4"/>
        <v>10.418146040279538</v>
      </c>
      <c r="AB123" s="1003">
        <f t="shared" si="4"/>
        <v>0.60445006489875652</v>
      </c>
      <c r="AC123" s="667"/>
      <c r="AD123" s="667"/>
      <c r="AE123" s="667"/>
      <c r="AF123" s="667"/>
      <c r="AG123" s="667"/>
      <c r="AH123" s="667"/>
      <c r="AI123" s="667"/>
      <c r="AJ123" s="667"/>
      <c r="AK123" s="667"/>
      <c r="AL123" s="667"/>
      <c r="AM123" s="667"/>
      <c r="AN123" s="667"/>
      <c r="AO123" s="667"/>
      <c r="AP123" s="667"/>
      <c r="AQ123" s="667"/>
      <c r="AR123" s="667"/>
      <c r="AS123" s="667"/>
      <c r="AT123" s="667"/>
      <c r="AU123" s="667"/>
      <c r="AV123" s="667"/>
      <c r="AW123" s="667"/>
      <c r="AX123" s="667"/>
      <c r="AY123" s="667"/>
      <c r="AZ123" s="216"/>
      <c r="BA123" s="2591"/>
      <c r="BB123" s="156" t="s">
        <v>51</v>
      </c>
      <c r="BC123" s="1216" t="s">
        <v>35</v>
      </c>
      <c r="BD123" s="1236" t="s">
        <v>35</v>
      </c>
      <c r="BE123" s="1236" t="s">
        <v>35</v>
      </c>
      <c r="BF123" s="1236" t="s">
        <v>35</v>
      </c>
      <c r="BG123" s="1257" t="s">
        <v>35</v>
      </c>
      <c r="BH123" s="1278" t="s">
        <v>35</v>
      </c>
      <c r="BI123" s="1236" t="s">
        <v>35</v>
      </c>
      <c r="BJ123" s="1236" t="s">
        <v>35</v>
      </c>
      <c r="BK123" s="1236" t="s">
        <v>35</v>
      </c>
      <c r="BL123" s="1257" t="s">
        <v>35</v>
      </c>
      <c r="BM123" s="1278" t="s">
        <v>35</v>
      </c>
      <c r="BN123" s="1236" t="s">
        <v>35</v>
      </c>
      <c r="BO123" s="1236" t="s">
        <v>35</v>
      </c>
      <c r="BP123" s="1236" t="s">
        <v>35</v>
      </c>
      <c r="BQ123" s="1257" t="s">
        <v>35</v>
      </c>
      <c r="BR123" s="1278" t="s">
        <v>35</v>
      </c>
      <c r="BS123" s="1236" t="s">
        <v>35</v>
      </c>
      <c r="BT123" s="1236" t="s">
        <v>35</v>
      </c>
      <c r="BU123" s="1236" t="s">
        <v>35</v>
      </c>
      <c r="BV123" s="1236" t="s">
        <v>35</v>
      </c>
      <c r="BW123" s="1236" t="s">
        <v>35</v>
      </c>
      <c r="BX123" s="1236" t="s">
        <v>35</v>
      </c>
      <c r="BY123" s="1297" t="s">
        <v>35</v>
      </c>
      <c r="BZ123" s="1297" t="s">
        <v>35</v>
      </c>
      <c r="CA123" s="1297" t="s">
        <v>35</v>
      </c>
      <c r="CB123" s="1297" t="s">
        <v>35</v>
      </c>
      <c r="CC123" s="2194"/>
      <c r="CD123" s="2194"/>
      <c r="CE123" s="2194"/>
      <c r="CF123" s="2194"/>
      <c r="CG123" s="2194"/>
      <c r="CH123" s="2194"/>
      <c r="CI123" s="2194"/>
      <c r="CJ123" s="2194"/>
      <c r="CK123" s="2194"/>
      <c r="CL123" s="2194"/>
      <c r="CM123" s="2194"/>
      <c r="CN123" s="2194"/>
      <c r="CO123" s="2194"/>
      <c r="CP123" s="2194"/>
      <c r="CQ123" s="2194"/>
      <c r="CR123" s="2194"/>
      <c r="CS123" s="2194"/>
      <c r="CT123" s="2194"/>
      <c r="CU123" s="2194"/>
      <c r="CV123" s="2194"/>
      <c r="CW123" s="2194"/>
      <c r="CX123" s="2194"/>
      <c r="CY123" s="2194"/>
      <c r="CZ123" s="2194"/>
    </row>
    <row r="124" s="399" customFormat="true" ht="15" customHeight="true" x14ac:dyDescent="0.2">
      <c r="A124" s="2515" t="s">
        <v>50</v>
      </c>
      <c r="B124" s="1128" t="s">
        <v>15</v>
      </c>
      <c r="C124" s="999">
        <f>C122*'DHS05'!C129/100</f>
        <v>74.999160761517373</v>
      </c>
      <c r="D124" s="1000">
        <f>D122*'DHS05'!D129/100</f>
        <v>77.770752910937773</v>
      </c>
      <c r="E124" s="1000">
        <f>E122*'DHS05'!E129/100</f>
        <v>84.02488391004286</v>
      </c>
      <c r="F124" s="1000">
        <f>F122*'DHS05'!F129/100</f>
        <v>94.864643821566631</v>
      </c>
      <c r="G124" s="1001">
        <f>G122*'DHS05'!G129/100</f>
        <v>98.634444068778265</v>
      </c>
      <c r="H124" s="1002">
        <f>H122*'DHS05'!H129/100</f>
        <v>90.442737969433509</v>
      </c>
      <c r="I124" s="1000">
        <f>I122*'DHS05'!I129/100</f>
        <v>97.16068951561185</v>
      </c>
      <c r="J124" s="1000">
        <f>J122*'DHS05'!J129/100</f>
        <v>98.155181982635554</v>
      </c>
      <c r="K124" s="1000">
        <f>K122*'DHS05'!K129/100</f>
        <v>97.515358956923549</v>
      </c>
      <c r="L124" s="1003">
        <f>L122*'DHS05'!L129/100</f>
        <v>99.802081928844586</v>
      </c>
      <c r="M124" s="999">
        <f>M122*'DHS05'!M129/100</f>
        <v>66.971634247644531</v>
      </c>
      <c r="N124" s="1000">
        <f>N122*'DHS05'!N129/100</f>
        <v>73.064203281801724</v>
      </c>
      <c r="O124" s="1000">
        <f>O122*'DHS05'!O129/100</f>
        <v>69.35683007510093</v>
      </c>
      <c r="P124" s="1000">
        <f>P122*'DHS05'!P129/100</f>
        <v>70.65593737718136</v>
      </c>
      <c r="Q124" s="1001">
        <f>Q122*'DHS05'!Q129/100</f>
        <v>78.27693338065211</v>
      </c>
      <c r="R124" s="1002">
        <f>R122*'DHS05'!R129/100</f>
        <v>89.859186225087939</v>
      </c>
      <c r="S124" s="1000">
        <f>S122*'DHS05'!S129/100</f>
        <v>47.813887293377327</v>
      </c>
      <c r="T124" s="1000">
        <f>T122*'DHS05'!T129/100</f>
        <v>79.504882552083629</v>
      </c>
      <c r="U124" s="1000">
        <f>U122*'DHS05'!U129/100</f>
        <v>86.594599561177844</v>
      </c>
      <c r="V124" s="1000">
        <f>V122*'DHS05'!V129/100</f>
        <v>89.926921069986008</v>
      </c>
      <c r="W124" s="1000">
        <f>W122*'DHS05'!W129/100</f>
        <v>90.849651385564286</v>
      </c>
      <c r="X124" s="1000">
        <f>X122*'DHS05'!X129/100</f>
        <v>78.895767128855539</v>
      </c>
      <c r="Y124" s="1000">
        <f>Y122*'DHS05'!Y129/100</f>
        <v>97.322791658252939</v>
      </c>
      <c r="Z124" s="1000">
        <f>Z122*'DHS05'!Z129/100</f>
        <v>94.415079227918326</v>
      </c>
      <c r="AA124" s="1000">
        <f>AA122*'DHS05'!AA129/100</f>
        <v>89.324356708676873</v>
      </c>
      <c r="AB124" s="1003">
        <f>AB122*'DHS05'!AB129/100</f>
        <v>97.669038366677199</v>
      </c>
      <c r="AC124" s="667"/>
      <c r="AD124" s="667"/>
      <c r="AE124" s="667"/>
      <c r="AF124" s="667"/>
      <c r="AG124" s="667"/>
      <c r="AH124" s="667"/>
      <c r="AI124" s="667"/>
      <c r="AJ124" s="667"/>
      <c r="AK124" s="667"/>
      <c r="AL124" s="667"/>
      <c r="AM124" s="667"/>
      <c r="AN124" s="667"/>
      <c r="AO124" s="667"/>
      <c r="AP124" s="667"/>
      <c r="AQ124" s="667"/>
      <c r="AR124" s="667"/>
      <c r="AS124" s="667"/>
      <c r="AT124" s="667"/>
      <c r="AU124" s="667"/>
      <c r="AV124" s="667"/>
      <c r="AW124" s="667"/>
      <c r="AX124" s="667"/>
      <c r="AY124" s="667"/>
      <c r="AZ124" s="216"/>
      <c r="BA124" s="2591" t="s">
        <v>50</v>
      </c>
      <c r="BB124" s="156" t="s">
        <v>15</v>
      </c>
      <c r="BC124" s="1216" t="s">
        <v>35</v>
      </c>
      <c r="BD124" s="1236" t="s">
        <v>35</v>
      </c>
      <c r="BE124" s="1236" t="s">
        <v>35</v>
      </c>
      <c r="BF124" s="1236" t="s">
        <v>35</v>
      </c>
      <c r="BG124" s="1257" t="s">
        <v>35</v>
      </c>
      <c r="BH124" s="1278" t="s">
        <v>35</v>
      </c>
      <c r="BI124" s="1236" t="s">
        <v>35</v>
      </c>
      <c r="BJ124" s="1236" t="s">
        <v>35</v>
      </c>
      <c r="BK124" s="1236" t="s">
        <v>35</v>
      </c>
      <c r="BL124" s="1257" t="s">
        <v>35</v>
      </c>
      <c r="BM124" s="1278" t="s">
        <v>35</v>
      </c>
      <c r="BN124" s="1236" t="s">
        <v>35</v>
      </c>
      <c r="BO124" s="1236" t="s">
        <v>35</v>
      </c>
      <c r="BP124" s="1236" t="s">
        <v>35</v>
      </c>
      <c r="BQ124" s="1257" t="s">
        <v>35</v>
      </c>
      <c r="BR124" s="1278" t="s">
        <v>35</v>
      </c>
      <c r="BS124" s="1236" t="s">
        <v>35</v>
      </c>
      <c r="BT124" s="1236" t="s">
        <v>35</v>
      </c>
      <c r="BU124" s="1236" t="s">
        <v>35</v>
      </c>
      <c r="BV124" s="1236" t="s">
        <v>35</v>
      </c>
      <c r="BW124" s="1236" t="s">
        <v>35</v>
      </c>
      <c r="BX124" s="1236" t="s">
        <v>35</v>
      </c>
      <c r="BY124" s="1297" t="s">
        <v>35</v>
      </c>
      <c r="BZ124" s="1297" t="s">
        <v>35</v>
      </c>
      <c r="CA124" s="1297" t="s">
        <v>35</v>
      </c>
      <c r="CB124" s="1297" t="s">
        <v>35</v>
      </c>
      <c r="CC124" s="2194"/>
      <c r="CD124" s="2194"/>
      <c r="CE124" s="2194"/>
      <c r="CF124" s="2194"/>
      <c r="CG124" s="2194"/>
      <c r="CH124" s="2194"/>
      <c r="CI124" s="2194"/>
      <c r="CJ124" s="2194"/>
      <c r="CK124" s="2194"/>
      <c r="CL124" s="2194"/>
      <c r="CM124" s="2194"/>
      <c r="CN124" s="2194"/>
      <c r="CO124" s="2194"/>
      <c r="CP124" s="2194"/>
      <c r="CQ124" s="2194"/>
      <c r="CR124" s="2194"/>
      <c r="CS124" s="2194"/>
      <c r="CT124" s="2194"/>
      <c r="CU124" s="2194"/>
      <c r="CV124" s="2194"/>
      <c r="CW124" s="2194"/>
      <c r="CX124" s="2194"/>
      <c r="CY124" s="2194"/>
      <c r="CZ124" s="2194"/>
    </row>
    <row r="125" s="399" customFormat="true" ht="15" customHeight="true" x14ac:dyDescent="0.2">
      <c r="A125" s="2515"/>
      <c r="B125" s="1128" t="s">
        <v>16</v>
      </c>
      <c r="C125" s="999">
        <f>C122*'DHS05'!C128/100</f>
        <v>4.8823554817421657</v>
      </c>
      <c r="D125" s="1000">
        <f>D122*'DHS05'!D128/100</f>
        <v>1.7263632565679792</v>
      </c>
      <c r="E125" s="1000">
        <f>E122*'DHS05'!E128/100</f>
        <v>1.0184878988661508</v>
      </c>
      <c r="F125" s="1000">
        <f>F122*'DHS05'!F128/100</f>
        <v>0.60367205096978727</v>
      </c>
      <c r="G125" s="1001">
        <f>G122*'DHS05'!G128/100</f>
        <v>0.16384025953203848</v>
      </c>
      <c r="H125" s="1002">
        <f>H122*'DHS05'!H128/100</f>
        <v>4.2846864450602347</v>
      </c>
      <c r="I125" s="1000">
        <f>I122*'DHS05'!I128/100</f>
        <v>1.0785787092479653</v>
      </c>
      <c r="J125" s="1000">
        <f>J122*'DHS05'!J128/100</f>
        <v>0.52341792355960715</v>
      </c>
      <c r="K125" s="1000">
        <f>K122*'DHS05'!K128/100</f>
        <v>0.62850796735628145</v>
      </c>
      <c r="L125" s="1003">
        <f>L122*'DHS05'!L128/100</f>
        <v>0</v>
      </c>
      <c r="M125" s="999">
        <f>M122*'DHS05'!M128/100</f>
        <v>4.8407533335265329</v>
      </c>
      <c r="N125" s="1000">
        <f>N122*'DHS05'!N128/100</f>
        <v>3.1956621108287702</v>
      </c>
      <c r="O125" s="1000">
        <f>O122*'DHS05'!O128/100</f>
        <v>1.4899485903911687</v>
      </c>
      <c r="P125" s="1000">
        <f>P122*'DHS05'!P128/100</f>
        <v>2.3156746424473171</v>
      </c>
      <c r="Q125" s="1001">
        <f>Q122*'DHS05'!Q128/100</f>
        <v>0.11633395834075813</v>
      </c>
      <c r="R125" s="1002">
        <f>R122*'DHS05'!R128/100</f>
        <v>2.8614707531227599</v>
      </c>
      <c r="S125" s="1000">
        <f>S122*'DHS05'!S128/100</f>
        <v>3.7408603536730869</v>
      </c>
      <c r="T125" s="1000">
        <f>T122*'DHS05'!T128/100</f>
        <v>0.45241470120435012</v>
      </c>
      <c r="U125" s="1000">
        <f>U122*'DHS05'!U128/100</f>
        <v>1.832098971532873</v>
      </c>
      <c r="V125" s="1000">
        <f>V122*'DHS05'!V128/100</f>
        <v>1.6936821969342235</v>
      </c>
      <c r="W125" s="1000">
        <f>W122*'DHS05'!W128/100</f>
        <v>2.2832698279534913</v>
      </c>
      <c r="X125" s="1000">
        <f>X122*'DHS05'!X128/100</f>
        <v>1.0059643869733428</v>
      </c>
      <c r="Y125" s="1000">
        <f>Y122*'DHS05'!Y128/100</f>
        <v>0.5581366897270682</v>
      </c>
      <c r="Z125" s="1000">
        <f>Z122*'DHS05'!Z128/100</f>
        <v>1.4947830028996645</v>
      </c>
      <c r="AA125" s="1000">
        <f>AA122*'DHS05'!AA128/100</f>
        <v>0.25749725104357585</v>
      </c>
      <c r="AB125" s="1003">
        <f>AB122*'DHS05'!AB128/100</f>
        <v>1.7265115684240808</v>
      </c>
      <c r="AC125" s="667"/>
      <c r="AD125" s="667"/>
      <c r="AE125" s="667"/>
      <c r="AF125" s="667"/>
      <c r="AG125" s="667"/>
      <c r="AH125" s="667"/>
      <c r="AI125" s="667"/>
      <c r="AJ125" s="667"/>
      <c r="AK125" s="667"/>
      <c r="AL125" s="667"/>
      <c r="AM125" s="667"/>
      <c r="AN125" s="667"/>
      <c r="AO125" s="667"/>
      <c r="AP125" s="667"/>
      <c r="AQ125" s="667"/>
      <c r="AR125" s="667"/>
      <c r="AS125" s="667"/>
      <c r="AT125" s="667"/>
      <c r="AU125" s="667"/>
      <c r="AV125" s="667"/>
      <c r="AW125" s="667"/>
      <c r="AX125" s="667"/>
      <c r="AY125" s="667"/>
      <c r="AZ125" s="216"/>
      <c r="BA125" s="2591"/>
      <c r="BB125" s="156" t="s">
        <v>16</v>
      </c>
      <c r="BC125" s="1216" t="s">
        <v>35</v>
      </c>
      <c r="BD125" s="1236" t="s">
        <v>35</v>
      </c>
      <c r="BE125" s="1236" t="s">
        <v>35</v>
      </c>
      <c r="BF125" s="1236" t="s">
        <v>35</v>
      </c>
      <c r="BG125" s="1257" t="s">
        <v>35</v>
      </c>
      <c r="BH125" s="1278" t="s">
        <v>35</v>
      </c>
      <c r="BI125" s="1236" t="s">
        <v>35</v>
      </c>
      <c r="BJ125" s="1236" t="s">
        <v>35</v>
      </c>
      <c r="BK125" s="1236" t="s">
        <v>35</v>
      </c>
      <c r="BL125" s="1257" t="s">
        <v>35</v>
      </c>
      <c r="BM125" s="1278" t="s">
        <v>35</v>
      </c>
      <c r="BN125" s="1236" t="s">
        <v>35</v>
      </c>
      <c r="BO125" s="1236" t="s">
        <v>35</v>
      </c>
      <c r="BP125" s="1236" t="s">
        <v>35</v>
      </c>
      <c r="BQ125" s="1257" t="s">
        <v>35</v>
      </c>
      <c r="BR125" s="1278" t="s">
        <v>35</v>
      </c>
      <c r="BS125" s="1236" t="s">
        <v>35</v>
      </c>
      <c r="BT125" s="1236" t="s">
        <v>35</v>
      </c>
      <c r="BU125" s="1236" t="s">
        <v>35</v>
      </c>
      <c r="BV125" s="1236" t="s">
        <v>35</v>
      </c>
      <c r="BW125" s="1236" t="s">
        <v>35</v>
      </c>
      <c r="BX125" s="1236" t="s">
        <v>35</v>
      </c>
      <c r="BY125" s="1297" t="s">
        <v>35</v>
      </c>
      <c r="BZ125" s="1297" t="s">
        <v>35</v>
      </c>
      <c r="CA125" s="1297" t="s">
        <v>35</v>
      </c>
      <c r="CB125" s="1297" t="s">
        <v>35</v>
      </c>
      <c r="CC125" s="2194"/>
      <c r="CD125" s="2194"/>
      <c r="CE125" s="2194"/>
      <c r="CF125" s="2194"/>
      <c r="CG125" s="2194"/>
      <c r="CH125" s="2194"/>
      <c r="CI125" s="2194"/>
      <c r="CJ125" s="2194"/>
      <c r="CK125" s="2194"/>
      <c r="CL125" s="2194"/>
      <c r="CM125" s="2194"/>
      <c r="CN125" s="2194"/>
      <c r="CO125" s="2194"/>
      <c r="CP125" s="2194"/>
      <c r="CQ125" s="2194"/>
      <c r="CR125" s="2194"/>
      <c r="CS125" s="2194"/>
      <c r="CT125" s="2194"/>
      <c r="CU125" s="2194"/>
      <c r="CV125" s="2194"/>
      <c r="CW125" s="2194"/>
      <c r="CX125" s="2194"/>
      <c r="CY125" s="2194"/>
      <c r="CZ125" s="2194"/>
    </row>
    <row r="126" s="399" customFormat="true" ht="15" customHeight="true" x14ac:dyDescent="0.2">
      <c r="A126" s="2515"/>
      <c r="B126" s="1128" t="s">
        <v>22</v>
      </c>
      <c r="C126" s="999">
        <f>100-(C127+C125+C124)</f>
        <v>19.871190864662637</v>
      </c>
      <c r="D126" s="1000">
        <f t="shared" ref="D126:AB126" si="5">100-(D127+D125+D124)</f>
        <v>20.502883832494248</v>
      </c>
      <c r="E126" s="1000">
        <f t="shared" si="5"/>
        <v>14.882128497488665</v>
      </c>
      <c r="F126" s="1000">
        <f t="shared" si="5"/>
        <v>4.5316841274635777</v>
      </c>
      <c r="G126" s="1001">
        <f t="shared" si="5"/>
        <v>1.2017156716896977</v>
      </c>
      <c r="H126" s="1002">
        <f t="shared" si="5"/>
        <v>5.2725755855062602</v>
      </c>
      <c r="I126" s="1000">
        <f t="shared" si="5"/>
        <v>1.7607317751401865</v>
      </c>
      <c r="J126" s="1000">
        <f t="shared" si="5"/>
        <v>1.32140009380484</v>
      </c>
      <c r="K126" s="1000">
        <f t="shared" si="5"/>
        <v>1.7267258713784344</v>
      </c>
      <c r="L126" s="1003">
        <f t="shared" si="5"/>
        <v>0.1979180711554136</v>
      </c>
      <c r="M126" s="999">
        <f t="shared" si="5"/>
        <v>27.601129641485159</v>
      </c>
      <c r="N126" s="1000">
        <f t="shared" si="5"/>
        <v>23.740134607369512</v>
      </c>
      <c r="O126" s="1000">
        <f t="shared" si="5"/>
        <v>29.153221334507904</v>
      </c>
      <c r="P126" s="1000">
        <f t="shared" si="5"/>
        <v>27.028387980371321</v>
      </c>
      <c r="Q126" s="1001">
        <f t="shared" si="5"/>
        <v>21.606732661007129</v>
      </c>
      <c r="R126" s="1002">
        <f t="shared" si="5"/>
        <v>7.2326358755959319</v>
      </c>
      <c r="S126" s="1000">
        <f t="shared" si="5"/>
        <v>48.214926057364174</v>
      </c>
      <c r="T126" s="1000">
        <f t="shared" si="5"/>
        <v>19.992752696761968</v>
      </c>
      <c r="U126" s="1000">
        <f t="shared" si="5"/>
        <v>11.352453410752176</v>
      </c>
      <c r="V126" s="1000">
        <f t="shared" si="5"/>
        <v>8.3793967330797727</v>
      </c>
      <c r="W126" s="1000">
        <f t="shared" si="5"/>
        <v>6.8670787864822245</v>
      </c>
      <c r="X126" s="1000">
        <f t="shared" si="5"/>
        <v>19.94354955688901</v>
      </c>
      <c r="Y126" s="1000">
        <f t="shared" si="5"/>
        <v>2.119071652019997</v>
      </c>
      <c r="Z126" s="1000">
        <f t="shared" si="5"/>
        <v>4.0901377691820073</v>
      </c>
      <c r="AA126" s="1000">
        <f t="shared" si="5"/>
        <v>10.418146040279552</v>
      </c>
      <c r="AB126" s="1003">
        <f t="shared" si="5"/>
        <v>0.60445006489871389</v>
      </c>
      <c r="AC126" s="667"/>
      <c r="AD126" s="667"/>
      <c r="AE126" s="667"/>
      <c r="AF126" s="667"/>
      <c r="AG126" s="667"/>
      <c r="AH126" s="667"/>
      <c r="AI126" s="667"/>
      <c r="AJ126" s="667"/>
      <c r="AK126" s="667"/>
      <c r="AL126" s="667"/>
      <c r="AM126" s="667"/>
      <c r="AN126" s="667"/>
      <c r="AO126" s="667"/>
      <c r="AP126" s="667"/>
      <c r="AQ126" s="667"/>
      <c r="AR126" s="667"/>
      <c r="AS126" s="667"/>
      <c r="AT126" s="667"/>
      <c r="AU126" s="667"/>
      <c r="AV126" s="667"/>
      <c r="AW126" s="667"/>
      <c r="AX126" s="667"/>
      <c r="AY126" s="667"/>
      <c r="AZ126" s="216"/>
      <c r="BA126" s="2591"/>
      <c r="BB126" s="156" t="s">
        <v>22</v>
      </c>
      <c r="BC126" s="1216" t="s">
        <v>35</v>
      </c>
      <c r="BD126" s="1236" t="s">
        <v>35</v>
      </c>
      <c r="BE126" s="1236" t="s">
        <v>35</v>
      </c>
      <c r="BF126" s="1236" t="s">
        <v>35</v>
      </c>
      <c r="BG126" s="1257" t="s">
        <v>35</v>
      </c>
      <c r="BH126" s="1278" t="s">
        <v>35</v>
      </c>
      <c r="BI126" s="1236" t="s">
        <v>35</v>
      </c>
      <c r="BJ126" s="1236" t="s">
        <v>35</v>
      </c>
      <c r="BK126" s="1236" t="s">
        <v>35</v>
      </c>
      <c r="BL126" s="1257" t="s">
        <v>35</v>
      </c>
      <c r="BM126" s="1278" t="s">
        <v>35</v>
      </c>
      <c r="BN126" s="1236" t="s">
        <v>35</v>
      </c>
      <c r="BO126" s="1236" t="s">
        <v>35</v>
      </c>
      <c r="BP126" s="1236" t="s">
        <v>35</v>
      </c>
      <c r="BQ126" s="1257" t="s">
        <v>35</v>
      </c>
      <c r="BR126" s="1278" t="s">
        <v>35</v>
      </c>
      <c r="BS126" s="1236" t="s">
        <v>35</v>
      </c>
      <c r="BT126" s="1236" t="s">
        <v>35</v>
      </c>
      <c r="BU126" s="1236" t="s">
        <v>35</v>
      </c>
      <c r="BV126" s="1236" t="s">
        <v>35</v>
      </c>
      <c r="BW126" s="1236" t="s">
        <v>35</v>
      </c>
      <c r="BX126" s="1236" t="s">
        <v>35</v>
      </c>
      <c r="BY126" s="1297" t="s">
        <v>35</v>
      </c>
      <c r="BZ126" s="1297" t="s">
        <v>35</v>
      </c>
      <c r="CA126" s="1297" t="s">
        <v>35</v>
      </c>
      <c r="CB126" s="1297" t="s">
        <v>35</v>
      </c>
      <c r="CC126" s="2194"/>
      <c r="CD126" s="2194"/>
      <c r="CE126" s="2194"/>
      <c r="CF126" s="2194"/>
      <c r="CG126" s="2194"/>
      <c r="CH126" s="2194"/>
      <c r="CI126" s="2194"/>
      <c r="CJ126" s="2194"/>
      <c r="CK126" s="2194"/>
      <c r="CL126" s="2194"/>
      <c r="CM126" s="2194"/>
      <c r="CN126" s="2194"/>
      <c r="CO126" s="2194"/>
      <c r="CP126" s="2194"/>
      <c r="CQ126" s="2194"/>
      <c r="CR126" s="2194"/>
      <c r="CS126" s="2194"/>
      <c r="CT126" s="2194"/>
      <c r="CU126" s="2194"/>
      <c r="CV126" s="2194"/>
      <c r="CW126" s="2194"/>
      <c r="CX126" s="2194"/>
      <c r="CY126" s="2194"/>
      <c r="CZ126" s="2194"/>
    </row>
    <row r="127" s="399" customFormat="true" ht="15" customHeight="true" x14ac:dyDescent="0.2">
      <c r="A127" s="2515"/>
      <c r="B127" s="1128" t="s">
        <v>19</v>
      </c>
      <c r="C127" s="999">
        <f>C156</f>
        <v>0.24729289207782909</v>
      </c>
      <c r="D127" s="1000">
        <f t="shared" ref="D127:AB127" si="6">D156</f>
        <v>0</v>
      </c>
      <c r="E127" s="1000">
        <f t="shared" si="6"/>
        <v>7.449969360232564E-2</v>
      </c>
      <c r="F127" s="1000">
        <f t="shared" si="6"/>
        <v>0</v>
      </c>
      <c r="G127" s="1001">
        <f t="shared" si="6"/>
        <v>0</v>
      </c>
      <c r="H127" s="1002">
        <f t="shared" si="6"/>
        <v>0</v>
      </c>
      <c r="I127" s="1000">
        <f t="shared" si="6"/>
        <v>0</v>
      </c>
      <c r="J127" s="1000">
        <f t="shared" si="6"/>
        <v>0</v>
      </c>
      <c r="K127" s="1000">
        <f t="shared" si="6"/>
        <v>0.12940720434173225</v>
      </c>
      <c r="L127" s="1003">
        <f t="shared" si="6"/>
        <v>0</v>
      </c>
      <c r="M127" s="999">
        <f t="shared" si="6"/>
        <v>0.58648277734377519</v>
      </c>
      <c r="N127" s="1000">
        <f t="shared" si="6"/>
        <v>0</v>
      </c>
      <c r="O127" s="1000">
        <f t="shared" si="6"/>
        <v>0</v>
      </c>
      <c r="P127" s="1000">
        <f t="shared" si="6"/>
        <v>0</v>
      </c>
      <c r="Q127" s="1001">
        <f t="shared" si="6"/>
        <v>0</v>
      </c>
      <c r="R127" s="1002">
        <f t="shared" si="6"/>
        <v>4.6707146193367632E-2</v>
      </c>
      <c r="S127" s="1000">
        <f t="shared" si="6"/>
        <v>0.23032629558541254</v>
      </c>
      <c r="T127" s="1000">
        <f t="shared" si="6"/>
        <v>4.9950049950049973E-2</v>
      </c>
      <c r="U127" s="1000">
        <f t="shared" si="6"/>
        <v>0.22084805653710241</v>
      </c>
      <c r="V127" s="1000">
        <f t="shared" si="6"/>
        <v>0</v>
      </c>
      <c r="W127" s="1000">
        <f t="shared" si="6"/>
        <v>0</v>
      </c>
      <c r="X127" s="1000">
        <f t="shared" si="6"/>
        <v>0.15471892728210332</v>
      </c>
      <c r="Y127" s="1000">
        <f t="shared" si="6"/>
        <v>0</v>
      </c>
      <c r="Z127" s="1000">
        <f t="shared" si="6"/>
        <v>0</v>
      </c>
      <c r="AA127" s="1000">
        <f t="shared" si="6"/>
        <v>0</v>
      </c>
      <c r="AB127" s="1003">
        <f t="shared" si="6"/>
        <v>0</v>
      </c>
      <c r="AC127" s="667"/>
      <c r="AD127" s="667"/>
      <c r="AE127" s="667"/>
      <c r="AF127" s="667"/>
      <c r="AG127" s="667"/>
      <c r="AH127" s="667"/>
      <c r="AI127" s="667"/>
      <c r="AJ127" s="667"/>
      <c r="AK127" s="667"/>
      <c r="AL127" s="667"/>
      <c r="AM127" s="667"/>
      <c r="AN127" s="667"/>
      <c r="AO127" s="667"/>
      <c r="AP127" s="667"/>
      <c r="AQ127" s="667"/>
      <c r="AR127" s="667"/>
      <c r="AS127" s="667"/>
      <c r="AT127" s="667"/>
      <c r="AU127" s="667"/>
      <c r="AV127" s="667"/>
      <c r="AW127" s="667"/>
      <c r="AX127" s="667"/>
      <c r="AY127" s="667"/>
      <c r="AZ127" s="216"/>
      <c r="BA127" s="2591"/>
      <c r="BB127" s="156" t="s">
        <v>19</v>
      </c>
      <c r="BC127" s="1216" t="s">
        <v>35</v>
      </c>
      <c r="BD127" s="1236" t="s">
        <v>35</v>
      </c>
      <c r="BE127" s="1236" t="s">
        <v>35</v>
      </c>
      <c r="BF127" s="1236" t="s">
        <v>35</v>
      </c>
      <c r="BG127" s="1257" t="s">
        <v>35</v>
      </c>
      <c r="BH127" s="1278" t="s">
        <v>35</v>
      </c>
      <c r="BI127" s="1236" t="s">
        <v>35</v>
      </c>
      <c r="BJ127" s="1236" t="s">
        <v>35</v>
      </c>
      <c r="BK127" s="1236" t="s">
        <v>35</v>
      </c>
      <c r="BL127" s="1257" t="s">
        <v>35</v>
      </c>
      <c r="BM127" s="1278" t="s">
        <v>35</v>
      </c>
      <c r="BN127" s="1236" t="s">
        <v>35</v>
      </c>
      <c r="BO127" s="1236" t="s">
        <v>35</v>
      </c>
      <c r="BP127" s="1236" t="s">
        <v>35</v>
      </c>
      <c r="BQ127" s="1257" t="s">
        <v>35</v>
      </c>
      <c r="BR127" s="1278" t="s">
        <v>35</v>
      </c>
      <c r="BS127" s="1236" t="s">
        <v>35</v>
      </c>
      <c r="BT127" s="1236" t="s">
        <v>35</v>
      </c>
      <c r="BU127" s="1236" t="s">
        <v>35</v>
      </c>
      <c r="BV127" s="1236" t="s">
        <v>35</v>
      </c>
      <c r="BW127" s="1236" t="s">
        <v>35</v>
      </c>
      <c r="BX127" s="1236" t="s">
        <v>35</v>
      </c>
      <c r="BY127" s="1297" t="s">
        <v>35</v>
      </c>
      <c r="BZ127" s="1297" t="s">
        <v>35</v>
      </c>
      <c r="CA127" s="1297" t="s">
        <v>35</v>
      </c>
      <c r="CB127" s="1297" t="s">
        <v>35</v>
      </c>
      <c r="CC127" s="2194"/>
      <c r="CD127" s="2194"/>
      <c r="CE127" s="2194"/>
      <c r="CF127" s="2194"/>
      <c r="CG127" s="2194"/>
      <c r="CH127" s="2194"/>
      <c r="CI127" s="2194"/>
      <c r="CJ127" s="2194"/>
      <c r="CK127" s="2194"/>
      <c r="CL127" s="2194"/>
      <c r="CM127" s="2194"/>
      <c r="CN127" s="2194"/>
      <c r="CO127" s="2194"/>
      <c r="CP127" s="2194"/>
      <c r="CQ127" s="2194"/>
      <c r="CR127" s="2194"/>
      <c r="CS127" s="2194"/>
      <c r="CT127" s="2194"/>
      <c r="CU127" s="2194"/>
      <c r="CV127" s="2194"/>
      <c r="CW127" s="2194"/>
      <c r="CX127" s="2194"/>
      <c r="CY127" s="2194"/>
      <c r="CZ127" s="2194"/>
    </row>
    <row r="128" s="399" customFormat="true" ht="15" customHeight="true" x14ac:dyDescent="0.2">
      <c r="A128" s="2515" t="s">
        <v>179</v>
      </c>
      <c r="B128" s="1128" t="s">
        <v>49</v>
      </c>
      <c r="C128" s="999" t="s">
        <v>180</v>
      </c>
      <c r="D128" s="1000" t="s">
        <v>180</v>
      </c>
      <c r="E128" s="1000" t="s">
        <v>180</v>
      </c>
      <c r="F128" s="1000" t="s">
        <v>180</v>
      </c>
      <c r="G128" s="1001" t="s">
        <v>180</v>
      </c>
      <c r="H128" s="1002" t="s">
        <v>180</v>
      </c>
      <c r="I128" s="1000" t="s">
        <v>180</v>
      </c>
      <c r="J128" s="1000" t="s">
        <v>180</v>
      </c>
      <c r="K128" s="1000" t="s">
        <v>180</v>
      </c>
      <c r="L128" s="1003" t="s">
        <v>180</v>
      </c>
      <c r="M128" s="999" t="s">
        <v>180</v>
      </c>
      <c r="N128" s="1000" t="s">
        <v>180</v>
      </c>
      <c r="O128" s="1000" t="s">
        <v>180</v>
      </c>
      <c r="P128" s="1000" t="s">
        <v>180</v>
      </c>
      <c r="Q128" s="1001" t="s">
        <v>180</v>
      </c>
      <c r="R128" s="1002" t="s">
        <v>180</v>
      </c>
      <c r="S128" s="1000" t="s">
        <v>180</v>
      </c>
      <c r="T128" s="1000" t="s">
        <v>180</v>
      </c>
      <c r="U128" s="1000" t="s">
        <v>180</v>
      </c>
      <c r="V128" s="1000" t="s">
        <v>180</v>
      </c>
      <c r="W128" s="1000" t="s">
        <v>180</v>
      </c>
      <c r="X128" s="1000" t="s">
        <v>180</v>
      </c>
      <c r="Y128" s="1000" t="s">
        <v>180</v>
      </c>
      <c r="Z128" s="1000" t="s">
        <v>180</v>
      </c>
      <c r="AA128" s="1000" t="s">
        <v>180</v>
      </c>
      <c r="AB128" s="1003" t="s">
        <v>180</v>
      </c>
      <c r="AC128" s="667"/>
      <c r="AD128" s="667"/>
      <c r="AE128" s="667"/>
      <c r="AF128" s="667"/>
      <c r="AG128" s="667"/>
      <c r="AH128" s="667"/>
      <c r="AI128" s="667"/>
      <c r="AJ128" s="667"/>
      <c r="AK128" s="667"/>
      <c r="AL128" s="667"/>
      <c r="AM128" s="667"/>
      <c r="AN128" s="667"/>
      <c r="AO128" s="667"/>
      <c r="AP128" s="667"/>
      <c r="AQ128" s="667"/>
      <c r="AR128" s="667"/>
      <c r="AS128" s="667"/>
      <c r="AT128" s="667"/>
      <c r="AU128" s="667"/>
      <c r="AV128" s="667"/>
      <c r="AW128" s="667"/>
      <c r="AX128" s="667"/>
      <c r="AY128" s="667"/>
      <c r="AZ128" s="216"/>
      <c r="BA128" s="2591" t="s">
        <v>108</v>
      </c>
      <c r="BB128" s="156" t="s">
        <v>49</v>
      </c>
      <c r="BC128" s="1216" t="s">
        <v>35</v>
      </c>
      <c r="BD128" s="1236" t="s">
        <v>35</v>
      </c>
      <c r="BE128" s="1236" t="s">
        <v>35</v>
      </c>
      <c r="BF128" s="1236" t="s">
        <v>35</v>
      </c>
      <c r="BG128" s="1257" t="s">
        <v>35</v>
      </c>
      <c r="BH128" s="1278" t="s">
        <v>35</v>
      </c>
      <c r="BI128" s="1236" t="s">
        <v>35</v>
      </c>
      <c r="BJ128" s="1236" t="s">
        <v>35</v>
      </c>
      <c r="BK128" s="1236" t="s">
        <v>35</v>
      </c>
      <c r="BL128" s="1257" t="s">
        <v>35</v>
      </c>
      <c r="BM128" s="1278" t="s">
        <v>35</v>
      </c>
      <c r="BN128" s="1236" t="s">
        <v>35</v>
      </c>
      <c r="BO128" s="1236" t="s">
        <v>35</v>
      </c>
      <c r="BP128" s="1236" t="s">
        <v>35</v>
      </c>
      <c r="BQ128" s="1257" t="s">
        <v>35</v>
      </c>
      <c r="BR128" s="1278" t="s">
        <v>35</v>
      </c>
      <c r="BS128" s="1236" t="s">
        <v>35</v>
      </c>
      <c r="BT128" s="1236" t="s">
        <v>35</v>
      </c>
      <c r="BU128" s="1236" t="s">
        <v>35</v>
      </c>
      <c r="BV128" s="1236" t="s">
        <v>35</v>
      </c>
      <c r="BW128" s="1236" t="s">
        <v>35</v>
      </c>
      <c r="BX128" s="1236" t="s">
        <v>35</v>
      </c>
      <c r="BY128" s="1297" t="s">
        <v>35</v>
      </c>
      <c r="BZ128" s="1297" t="s">
        <v>35</v>
      </c>
      <c r="CA128" s="1297" t="s">
        <v>35</v>
      </c>
      <c r="CB128" s="1297" t="s">
        <v>35</v>
      </c>
      <c r="CC128" s="2194"/>
      <c r="CD128" s="2194"/>
      <c r="CE128" s="2194"/>
      <c r="CF128" s="2194"/>
      <c r="CG128" s="2194"/>
      <c r="CH128" s="2194"/>
      <c r="CI128" s="2194"/>
      <c r="CJ128" s="2194"/>
      <c r="CK128" s="2194"/>
      <c r="CL128" s="2194"/>
      <c r="CM128" s="2194"/>
      <c r="CN128" s="2194"/>
      <c r="CO128" s="2194"/>
      <c r="CP128" s="2194"/>
      <c r="CQ128" s="2194"/>
      <c r="CR128" s="2194"/>
      <c r="CS128" s="2194"/>
      <c r="CT128" s="2194"/>
      <c r="CU128" s="2194"/>
      <c r="CV128" s="2194"/>
      <c r="CW128" s="2194"/>
      <c r="CX128" s="2194"/>
      <c r="CY128" s="2194"/>
      <c r="CZ128" s="2194"/>
    </row>
    <row r="129" s="399" customFormat="true" ht="15" customHeight="true" x14ac:dyDescent="0.2">
      <c r="A129" s="2516"/>
      <c r="B129" s="1129" t="s">
        <v>48</v>
      </c>
      <c r="C129" s="1156" t="s">
        <v>35</v>
      </c>
      <c r="D129" s="1166" t="s">
        <v>35</v>
      </c>
      <c r="E129" s="1166" t="s">
        <v>35</v>
      </c>
      <c r="F129" s="1166" t="s">
        <v>35</v>
      </c>
      <c r="G129" s="1176" t="s">
        <v>35</v>
      </c>
      <c r="H129" s="1186" t="s">
        <v>35</v>
      </c>
      <c r="I129" s="1166" t="s">
        <v>35</v>
      </c>
      <c r="J129" s="1166" t="s">
        <v>35</v>
      </c>
      <c r="K129" s="1166" t="s">
        <v>35</v>
      </c>
      <c r="L129" s="1196" t="s">
        <v>35</v>
      </c>
      <c r="M129" s="1156" t="s">
        <v>35</v>
      </c>
      <c r="N129" s="1166" t="s">
        <v>35</v>
      </c>
      <c r="O129" s="1166" t="s">
        <v>35</v>
      </c>
      <c r="P129" s="1166" t="s">
        <v>35</v>
      </c>
      <c r="Q129" s="1176" t="s">
        <v>35</v>
      </c>
      <c r="R129" s="1186" t="s">
        <v>35</v>
      </c>
      <c r="S129" s="1166" t="s">
        <v>35</v>
      </c>
      <c r="T129" s="1166" t="s">
        <v>35</v>
      </c>
      <c r="U129" s="1166" t="s">
        <v>35</v>
      </c>
      <c r="V129" s="1166" t="s">
        <v>35</v>
      </c>
      <c r="W129" s="1166" t="s">
        <v>35</v>
      </c>
      <c r="X129" s="1166" t="s">
        <v>35</v>
      </c>
      <c r="Y129" s="1166" t="s">
        <v>35</v>
      </c>
      <c r="Z129" s="1166" t="s">
        <v>35</v>
      </c>
      <c r="AA129" s="1166" t="s">
        <v>35</v>
      </c>
      <c r="AB129" s="1196" t="s">
        <v>35</v>
      </c>
      <c r="AC129" s="667"/>
      <c r="AD129" s="667"/>
      <c r="AE129" s="667"/>
      <c r="AF129" s="667"/>
      <c r="AG129" s="667"/>
      <c r="AH129" s="667"/>
      <c r="AI129" s="667"/>
      <c r="AJ129" s="667"/>
      <c r="AK129" s="667"/>
      <c r="AL129" s="667"/>
      <c r="AM129" s="667"/>
      <c r="AN129" s="667"/>
      <c r="AO129" s="667"/>
      <c r="AP129" s="667"/>
      <c r="AQ129" s="667"/>
      <c r="AR129" s="667"/>
      <c r="AS129" s="667"/>
      <c r="AT129" s="667"/>
      <c r="AU129" s="667"/>
      <c r="AV129" s="667"/>
      <c r="AW129" s="667"/>
      <c r="AX129" s="667"/>
      <c r="AY129" s="667"/>
      <c r="AZ129" s="216"/>
      <c r="BA129" s="2592"/>
      <c r="BB129" s="157" t="s">
        <v>48</v>
      </c>
      <c r="BC129" s="1217" t="s">
        <v>35</v>
      </c>
      <c r="BD129" s="1237" t="s">
        <v>35</v>
      </c>
      <c r="BE129" s="1237" t="s">
        <v>35</v>
      </c>
      <c r="BF129" s="1237" t="s">
        <v>35</v>
      </c>
      <c r="BG129" s="1258" t="s">
        <v>35</v>
      </c>
      <c r="BH129" s="1279" t="s">
        <v>35</v>
      </c>
      <c r="BI129" s="1237" t="s">
        <v>35</v>
      </c>
      <c r="BJ129" s="1237" t="s">
        <v>35</v>
      </c>
      <c r="BK129" s="1237" t="s">
        <v>35</v>
      </c>
      <c r="BL129" s="1258" t="s">
        <v>35</v>
      </c>
      <c r="BM129" s="1279" t="s">
        <v>35</v>
      </c>
      <c r="BN129" s="1237" t="s">
        <v>35</v>
      </c>
      <c r="BO129" s="1237" t="s">
        <v>35</v>
      </c>
      <c r="BP129" s="1237" t="s">
        <v>35</v>
      </c>
      <c r="BQ129" s="1258" t="s">
        <v>35</v>
      </c>
      <c r="BR129" s="1279" t="s">
        <v>35</v>
      </c>
      <c r="BS129" s="1237" t="s">
        <v>35</v>
      </c>
      <c r="BT129" s="1237" t="s">
        <v>35</v>
      </c>
      <c r="BU129" s="1237" t="s">
        <v>35</v>
      </c>
      <c r="BV129" s="1237" t="s">
        <v>35</v>
      </c>
      <c r="BW129" s="1237" t="s">
        <v>35</v>
      </c>
      <c r="BX129" s="1237" t="s">
        <v>35</v>
      </c>
      <c r="BY129" s="1298" t="s">
        <v>35</v>
      </c>
      <c r="BZ129" s="1298" t="s">
        <v>35</v>
      </c>
      <c r="CA129" s="1298" t="s">
        <v>35</v>
      </c>
      <c r="CB129" s="1298" t="s">
        <v>35</v>
      </c>
      <c r="CC129" s="2195"/>
      <c r="CD129" s="2195"/>
      <c r="CE129" s="2195"/>
      <c r="CF129" s="2195"/>
      <c r="CG129" s="2195"/>
      <c r="CH129" s="2195"/>
      <c r="CI129" s="2195"/>
      <c r="CJ129" s="2195"/>
      <c r="CK129" s="2195"/>
      <c r="CL129" s="2195"/>
      <c r="CM129" s="2195"/>
      <c r="CN129" s="2195"/>
      <c r="CO129" s="2195"/>
      <c r="CP129" s="2195"/>
      <c r="CQ129" s="2195"/>
      <c r="CR129" s="2195"/>
      <c r="CS129" s="2195"/>
      <c r="CT129" s="2195"/>
      <c r="CU129" s="2195"/>
      <c r="CV129" s="2195"/>
      <c r="CW129" s="2195"/>
      <c r="CX129" s="2195"/>
      <c r="CY129" s="2195"/>
      <c r="CZ129" s="2195"/>
    </row>
    <row r="130" s="131" customFormat="true" ht="15" hidden="true" customHeight="true" x14ac:dyDescent="0.2">
      <c r="A130" s="2517" t="s">
        <v>47</v>
      </c>
      <c r="B130" s="248" t="s">
        <v>42</v>
      </c>
      <c r="C130" s="254"/>
      <c r="D130" s="255"/>
      <c r="E130" s="255"/>
      <c r="F130" s="255"/>
      <c r="G130" s="256"/>
      <c r="H130" s="257"/>
      <c r="I130" s="255"/>
      <c r="J130" s="255"/>
      <c r="K130" s="255"/>
      <c r="L130" s="258"/>
      <c r="M130" s="254"/>
      <c r="N130" s="255"/>
      <c r="O130" s="255"/>
      <c r="P130" s="255"/>
      <c r="Q130" s="256"/>
      <c r="R130" s="257"/>
      <c r="S130" s="255"/>
      <c r="T130" s="255"/>
      <c r="U130" s="255"/>
      <c r="V130" s="255"/>
      <c r="W130" s="255"/>
      <c r="X130" s="255"/>
      <c r="Y130" s="255"/>
      <c r="Z130" s="255"/>
      <c r="AA130" s="255"/>
      <c r="AB130" s="258"/>
      <c r="AC130" s="667"/>
      <c r="AD130" s="667"/>
      <c r="AE130" s="667"/>
      <c r="AF130" s="667"/>
      <c r="AG130" s="667"/>
      <c r="AH130" s="667"/>
      <c r="AI130" s="667"/>
      <c r="AJ130" s="667"/>
      <c r="AK130" s="667"/>
      <c r="AL130" s="667"/>
      <c r="AM130" s="667"/>
      <c r="AN130" s="667"/>
      <c r="AO130" s="667"/>
      <c r="AP130" s="667"/>
      <c r="AQ130" s="667"/>
      <c r="AR130" s="667"/>
      <c r="AS130" s="667"/>
      <c r="AT130" s="667"/>
      <c r="AU130" s="667"/>
      <c r="AV130" s="667"/>
      <c r="AW130" s="667"/>
      <c r="AX130" s="667"/>
      <c r="AY130" s="667"/>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518"/>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667"/>
      <c r="AD131" s="667"/>
      <c r="AE131" s="667"/>
      <c r="AF131" s="667"/>
      <c r="AG131" s="667"/>
      <c r="AH131" s="667"/>
      <c r="AI131" s="667"/>
      <c r="AJ131" s="667"/>
      <c r="AK131" s="667"/>
      <c r="AL131" s="667"/>
      <c r="AM131" s="667"/>
      <c r="AN131" s="667"/>
      <c r="AO131" s="667"/>
      <c r="AP131" s="667"/>
      <c r="AQ131" s="667"/>
      <c r="AR131" s="667"/>
      <c r="AS131" s="667"/>
      <c r="AT131" s="667"/>
      <c r="AU131" s="667"/>
      <c r="AV131" s="667"/>
      <c r="AW131" s="667"/>
      <c r="AX131" s="667"/>
      <c r="AY131" s="667"/>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519"/>
      <c r="B132" s="241" t="s">
        <v>46</v>
      </c>
      <c r="C132" s="264"/>
      <c r="D132" s="265"/>
      <c r="E132" s="265"/>
      <c r="F132" s="265"/>
      <c r="G132" s="266"/>
      <c r="H132" s="267"/>
      <c r="I132" s="265"/>
      <c r="J132" s="265"/>
      <c r="K132" s="265"/>
      <c r="L132" s="268"/>
      <c r="M132" s="264"/>
      <c r="N132" s="265"/>
      <c r="O132" s="265"/>
      <c r="P132" s="265"/>
      <c r="Q132" s="266"/>
      <c r="R132" s="2096"/>
      <c r="S132" s="2097"/>
      <c r="T132" s="2097"/>
      <c r="U132" s="2097"/>
      <c r="V132" s="2097"/>
      <c r="W132" s="2097"/>
      <c r="X132" s="2097"/>
      <c r="Y132" s="2097"/>
      <c r="Z132" s="2097"/>
      <c r="AA132" s="2097"/>
      <c r="AB132" s="2098"/>
      <c r="AC132" s="667"/>
      <c r="AD132" s="667"/>
      <c r="AE132" s="667"/>
      <c r="AF132" s="667"/>
      <c r="AG132" s="667"/>
      <c r="AH132" s="667"/>
      <c r="AI132" s="667"/>
      <c r="AJ132" s="667"/>
      <c r="AK132" s="667"/>
      <c r="AL132" s="667"/>
      <c r="AM132" s="667"/>
      <c r="AN132" s="667"/>
      <c r="AO132" s="667"/>
      <c r="AP132" s="667"/>
      <c r="AQ132" s="667"/>
      <c r="AR132" s="667"/>
      <c r="AS132" s="667"/>
      <c r="AT132" s="667"/>
      <c r="AU132" s="667"/>
      <c r="AV132" s="667"/>
      <c r="AW132" s="667"/>
      <c r="AX132" s="667"/>
      <c r="AY132" s="667"/>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399" customFormat="true" ht="15" customHeight="true" x14ac:dyDescent="0.2">
      <c r="A133" s="130"/>
      <c r="B133" s="188"/>
      <c r="C133" s="2520" t="s">
        <v>114</v>
      </c>
      <c r="D133" s="2521"/>
      <c r="E133" s="2521"/>
      <c r="F133" s="2521"/>
      <c r="G133" s="2522"/>
      <c r="H133" s="2526" t="s">
        <v>38</v>
      </c>
      <c r="I133" s="2527"/>
      <c r="J133" s="2527"/>
      <c r="K133" s="2527"/>
      <c r="L133" s="2528"/>
      <c r="M133" s="2529" t="s">
        <v>37</v>
      </c>
      <c r="N133" s="2527"/>
      <c r="O133" s="2527"/>
      <c r="P133" s="2527"/>
      <c r="Q133" s="2528"/>
      <c r="R133" s="2093" t="s">
        <v>137</v>
      </c>
      <c r="S133" s="2132"/>
      <c r="T133" s="2132"/>
      <c r="U133" s="2132"/>
      <c r="V133" s="2132"/>
      <c r="W133" s="2132"/>
      <c r="X133" s="2132"/>
      <c r="Y133" s="2132"/>
      <c r="Z133" s="2132"/>
      <c r="AA133" s="2132"/>
      <c r="AB133" s="2133"/>
      <c r="AC133" s="667"/>
      <c r="AD133" s="667"/>
      <c r="AE133" s="667"/>
      <c r="AF133" s="667"/>
      <c r="AG133" s="667"/>
      <c r="AH133" s="667"/>
      <c r="AI133" s="667"/>
      <c r="AJ133" s="667"/>
      <c r="AK133" s="667"/>
      <c r="AL133" s="667"/>
      <c r="AM133" s="667"/>
      <c r="AN133" s="667"/>
      <c r="AO133" s="667"/>
      <c r="AP133" s="667"/>
      <c r="AQ133" s="667"/>
      <c r="AR133" s="667"/>
      <c r="AS133" s="667"/>
      <c r="AT133" s="667"/>
      <c r="AU133" s="667"/>
      <c r="AV133" s="667"/>
      <c r="AW133" s="667"/>
      <c r="AX133" s="667"/>
      <c r="AY133" s="667"/>
      <c r="AZ133" s="216"/>
      <c r="BA133" s="217" t="s">
        <v>128</v>
      </c>
      <c r="BB133" s="116" t="s">
        <v>98</v>
      </c>
      <c r="BC133" s="2593" t="s">
        <v>114</v>
      </c>
      <c r="BD133" s="2594"/>
      <c r="BE133" s="2594"/>
      <c r="BF133" s="2594"/>
      <c r="BG133" s="2595"/>
      <c r="BH133" s="2596" t="s">
        <v>38</v>
      </c>
      <c r="BI133" s="2594"/>
      <c r="BJ133" s="2594"/>
      <c r="BK133" s="2594"/>
      <c r="BL133" s="2595"/>
      <c r="BM133" s="2596" t="s">
        <v>37</v>
      </c>
      <c r="BN133" s="2594"/>
      <c r="BO133" s="2594"/>
      <c r="BP133" s="2594"/>
      <c r="BQ133" s="2597"/>
      <c r="BR133" s="2112" t="s">
        <v>137</v>
      </c>
      <c r="BS133" s="2113"/>
      <c r="BT133" s="2113"/>
      <c r="BU133" s="2113"/>
      <c r="BV133" s="2113"/>
      <c r="BW133" s="2113"/>
      <c r="BX133" s="2113"/>
      <c r="BY133" s="2114"/>
      <c r="BZ133" s="313"/>
      <c r="CA133" s="313"/>
      <c r="CB133" s="313"/>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399" customFormat="true" ht="12.75" x14ac:dyDescent="0.2">
      <c r="A134" s="189" t="s">
        <v>69</v>
      </c>
      <c r="B134" s="246"/>
      <c r="C134" s="282" t="s">
        <v>0</v>
      </c>
      <c r="D134" s="283" t="s">
        <v>1</v>
      </c>
      <c r="E134" s="283" t="s">
        <v>2</v>
      </c>
      <c r="F134" s="283" t="s">
        <v>3</v>
      </c>
      <c r="G134" s="284" t="s">
        <v>4</v>
      </c>
      <c r="H134" s="838" t="s">
        <v>0</v>
      </c>
      <c r="I134" s="768" t="s">
        <v>1</v>
      </c>
      <c r="J134" s="768" t="s">
        <v>2</v>
      </c>
      <c r="K134" s="768" t="s">
        <v>3</v>
      </c>
      <c r="L134" s="769" t="s">
        <v>4</v>
      </c>
      <c r="M134" s="821" t="s">
        <v>0</v>
      </c>
      <c r="N134" s="768" t="s">
        <v>1</v>
      </c>
      <c r="O134" s="768" t="s">
        <v>2</v>
      </c>
      <c r="P134" s="768" t="s">
        <v>3</v>
      </c>
      <c r="Q134" s="862" t="s">
        <v>4</v>
      </c>
      <c r="R134" s="838" t="s">
        <v>150</v>
      </c>
      <c r="S134" s="768" t="s">
        <v>151</v>
      </c>
      <c r="T134" s="768" t="s">
        <v>152</v>
      </c>
      <c r="U134" s="768" t="s">
        <v>153</v>
      </c>
      <c r="V134" s="768" t="s">
        <v>154</v>
      </c>
      <c r="W134" s="768" t="s">
        <v>155</v>
      </c>
      <c r="X134" s="768" t="s">
        <v>156</v>
      </c>
      <c r="Y134" s="768" t="s">
        <v>157</v>
      </c>
      <c r="Z134" s="768" t="s">
        <v>158</v>
      </c>
      <c r="AA134" s="768" t="s">
        <v>159</v>
      </c>
      <c r="AB134" s="770" t="s">
        <v>160</v>
      </c>
      <c r="AC134" s="667"/>
      <c r="AD134" s="667"/>
      <c r="AE134" s="667"/>
      <c r="AF134" s="667"/>
      <c r="AG134" s="667"/>
      <c r="AH134" s="667"/>
      <c r="AI134" s="667"/>
      <c r="AJ134" s="667"/>
      <c r="AK134" s="667"/>
      <c r="AL134" s="667"/>
      <c r="AM134" s="667"/>
      <c r="AN134" s="667"/>
      <c r="AO134" s="667"/>
      <c r="AP134" s="667"/>
      <c r="AQ134" s="667"/>
      <c r="AR134" s="667"/>
      <c r="AS134" s="667"/>
      <c r="AT134" s="667"/>
      <c r="AU134" s="667"/>
      <c r="AV134" s="667"/>
      <c r="AW134" s="667"/>
      <c r="AX134" s="667"/>
      <c r="AY134" s="667"/>
      <c r="AZ134" s="216"/>
      <c r="BA134" s="200" t="s">
        <v>116</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150</v>
      </c>
      <c r="BS134" s="174" t="s">
        <v>151</v>
      </c>
      <c r="BT134" s="174" t="s">
        <v>152</v>
      </c>
      <c r="BU134" s="174" t="s">
        <v>153</v>
      </c>
      <c r="BV134" s="174" t="s">
        <v>154</v>
      </c>
      <c r="BW134" s="174" t="s">
        <v>155</v>
      </c>
      <c r="BX134" s="174" t="s">
        <v>156</v>
      </c>
      <c r="BY134" s="175" t="s">
        <v>157</v>
      </c>
      <c r="BZ134" s="175" t="s">
        <v>158</v>
      </c>
      <c r="CA134" s="175" t="s">
        <v>159</v>
      </c>
      <c r="CB134" s="175" t="s">
        <v>160</v>
      </c>
      <c r="CC134" s="2196"/>
      <c r="CD134" s="2196"/>
      <c r="CE134" s="2196"/>
      <c r="CF134" s="2196"/>
      <c r="CG134" s="2196"/>
      <c r="CH134" s="2196"/>
      <c r="CI134" s="2196"/>
      <c r="CJ134" s="2196"/>
      <c r="CK134" s="2196"/>
      <c r="CL134" s="2196"/>
      <c r="CM134" s="2196"/>
      <c r="CN134" s="2196"/>
      <c r="CO134" s="2196"/>
      <c r="CP134" s="2196"/>
      <c r="CQ134" s="2196"/>
      <c r="CR134" s="2196"/>
      <c r="CS134" s="2196"/>
      <c r="CT134" s="2196"/>
      <c r="CU134" s="2196"/>
      <c r="CV134" s="2196"/>
      <c r="CW134" s="2196"/>
      <c r="CX134" s="2196"/>
      <c r="CY134" s="2196"/>
      <c r="CZ134" s="2196"/>
    </row>
    <row r="135" s="399" customFormat="true" ht="15" customHeight="true" x14ac:dyDescent="0.2">
      <c r="A135" s="2530" t="s">
        <v>45</v>
      </c>
      <c r="B135" s="1130" t="s">
        <v>44</v>
      </c>
      <c r="C135" s="1004">
        <f>C153*'DHS05'!C131/100</f>
        <v>20.140306356821647</v>
      </c>
      <c r="D135" s="1005">
        <f>D153*'DHS05'!D131/100</f>
        <v>28.978190064469164</v>
      </c>
      <c r="E135" s="1005">
        <f>E153*'DHS05'!E131/100</f>
        <v>51.779880508464139</v>
      </c>
      <c r="F135" s="1005">
        <f>F153*'DHS05'!F131/100</f>
        <v>90.32600575304194</v>
      </c>
      <c r="G135" s="1006">
        <f>G153*'DHS05'!G131/100</f>
        <v>96.887025266305187</v>
      </c>
      <c r="H135" s="1007">
        <f>H153*'DHS05'!H131/100</f>
        <v>92.009465548335797</v>
      </c>
      <c r="I135" s="1005">
        <f>I153*'DHS05'!I131/100</f>
        <v>96.269564882320083</v>
      </c>
      <c r="J135" s="1005">
        <f>J153*'DHS05'!J131/100</f>
        <v>93.661214643189595</v>
      </c>
      <c r="K135" s="1005">
        <f>K153*'DHS05'!K131/100</f>
        <v>86.253556332927872</v>
      </c>
      <c r="L135" s="1008">
        <f>L153*'DHS05'!L131/100</f>
        <v>70.684143816652551</v>
      </c>
      <c r="M135" s="1004">
        <f>M153*'DHS05'!M131/100</f>
        <v>7.7461479468367722</v>
      </c>
      <c r="N135" s="1005">
        <f>N153*'DHS05'!N131/100</f>
        <v>11.813871973092287</v>
      </c>
      <c r="O135" s="1005">
        <f>O153*'DHS05'!O131/100</f>
        <v>11.540336549960365</v>
      </c>
      <c r="P135" s="1005">
        <f>P153*'DHS05'!P131/100</f>
        <v>19.446063222800859</v>
      </c>
      <c r="Q135" s="1006">
        <f>Q153*'DHS05'!Q131/100</f>
        <v>19.454554705834504</v>
      </c>
      <c r="R135" s="1007">
        <f>R153*'DHS05'!R131/100</f>
        <v>17.542967054483398</v>
      </c>
      <c r="S135" s="1005">
        <f>S153*'DHS05'!S131/100</f>
        <v>25.493017827910212</v>
      </c>
      <c r="T135" s="1005">
        <f>T153*'DHS05'!T131/100</f>
        <v>31.158652949561688</v>
      </c>
      <c r="U135" s="1005">
        <f>U153*'DHS05'!U131/100</f>
        <v>12.114621409089002</v>
      </c>
      <c r="V135" s="1005">
        <f>V153*'DHS05'!V131/100</f>
        <v>69.27740761857595</v>
      </c>
      <c r="W135" s="1005">
        <f>W153*'DHS05'!W131/100</f>
        <v>49.286808605821236</v>
      </c>
      <c r="X135" s="1005">
        <f>X153*'DHS05'!X131/100</f>
        <v>62.279607143814218</v>
      </c>
      <c r="Y135" s="1005">
        <f>Y153*'DHS05'!Y131/100</f>
        <v>78.694993316191244</v>
      </c>
      <c r="Z135" s="1005">
        <f>Z153*'DHS05'!Z131/100</f>
        <v>40.603366347926901</v>
      </c>
      <c r="AA135" s="1005">
        <f>AA153*'DHS05'!AA131/100</f>
        <v>39.798263905911355</v>
      </c>
      <c r="AB135" s="1008">
        <f>AB153*'DHS05'!AB131/100</f>
        <v>91.269371512793938</v>
      </c>
      <c r="AC135" s="667"/>
      <c r="AD135" s="667"/>
      <c r="AE135" s="667"/>
      <c r="AF135" s="667"/>
      <c r="AG135" s="667"/>
      <c r="AH135" s="667"/>
      <c r="AI135" s="667"/>
      <c r="AJ135" s="667"/>
      <c r="AK135" s="667"/>
      <c r="AL135" s="667"/>
      <c r="AM135" s="667"/>
      <c r="AN135" s="667"/>
      <c r="AO135" s="667"/>
      <c r="AP135" s="667"/>
      <c r="AQ135" s="667"/>
      <c r="AR135" s="667"/>
      <c r="AS135" s="667"/>
      <c r="AT135" s="667"/>
      <c r="AU135" s="667"/>
      <c r="AV135" s="667"/>
      <c r="AW135" s="667"/>
      <c r="AX135" s="667"/>
      <c r="AY135" s="667"/>
      <c r="AZ135" s="216"/>
      <c r="BA135" s="2598" t="s">
        <v>45</v>
      </c>
      <c r="BB135" s="158" t="s">
        <v>44</v>
      </c>
      <c r="BC135" s="1218" t="s">
        <v>35</v>
      </c>
      <c r="BD135" s="1238" t="s">
        <v>35</v>
      </c>
      <c r="BE135" s="1238" t="s">
        <v>35</v>
      </c>
      <c r="BF135" s="1238" t="s">
        <v>35</v>
      </c>
      <c r="BG135" s="1259" t="s">
        <v>35</v>
      </c>
      <c r="BH135" s="1280" t="s">
        <v>35</v>
      </c>
      <c r="BI135" s="1238" t="s">
        <v>35</v>
      </c>
      <c r="BJ135" s="1238" t="s">
        <v>35</v>
      </c>
      <c r="BK135" s="1238" t="s">
        <v>35</v>
      </c>
      <c r="BL135" s="1259" t="s">
        <v>35</v>
      </c>
      <c r="BM135" s="1280" t="s">
        <v>35</v>
      </c>
      <c r="BN135" s="1238" t="s">
        <v>35</v>
      </c>
      <c r="BO135" s="1238" t="s">
        <v>35</v>
      </c>
      <c r="BP135" s="1238" t="s">
        <v>35</v>
      </c>
      <c r="BQ135" s="1259" t="s">
        <v>35</v>
      </c>
      <c r="BR135" s="1280" t="s">
        <v>35</v>
      </c>
      <c r="BS135" s="1238" t="s">
        <v>35</v>
      </c>
      <c r="BT135" s="1238" t="s">
        <v>35</v>
      </c>
      <c r="BU135" s="1238" t="s">
        <v>35</v>
      </c>
      <c r="BV135" s="1238" t="s">
        <v>35</v>
      </c>
      <c r="BW135" s="1238" t="s">
        <v>35</v>
      </c>
      <c r="BX135" s="1238" t="s">
        <v>35</v>
      </c>
      <c r="BY135" s="1299" t="s">
        <v>35</v>
      </c>
      <c r="BZ135" s="1299" t="s">
        <v>35</v>
      </c>
      <c r="CA135" s="1299" t="s">
        <v>35</v>
      </c>
      <c r="CB135" s="1299" t="s">
        <v>35</v>
      </c>
      <c r="CC135" s="2197"/>
      <c r="CD135" s="2197"/>
      <c r="CE135" s="2197"/>
      <c r="CF135" s="2197"/>
      <c r="CG135" s="2197"/>
      <c r="CH135" s="2197"/>
      <c r="CI135" s="2197"/>
      <c r="CJ135" s="2197"/>
      <c r="CK135" s="2197"/>
      <c r="CL135" s="2197"/>
      <c r="CM135" s="2197"/>
      <c r="CN135" s="2197"/>
      <c r="CO135" s="2197"/>
      <c r="CP135" s="2197"/>
      <c r="CQ135" s="2197"/>
      <c r="CR135" s="2197"/>
      <c r="CS135" s="2197"/>
      <c r="CT135" s="2197"/>
      <c r="CU135" s="2197"/>
      <c r="CV135" s="2197"/>
      <c r="CW135" s="2197"/>
      <c r="CX135" s="2197"/>
      <c r="CY135" s="2197"/>
      <c r="CZ135" s="2197"/>
    </row>
    <row r="136" s="399" customFormat="true" ht="15" customHeight="true" x14ac:dyDescent="0.2">
      <c r="A136" s="2482"/>
      <c r="B136" s="1131" t="s">
        <v>43</v>
      </c>
      <c r="C136" s="1009">
        <f>C153*'DHS05'!C132/100</f>
        <v>0.31171187818493623</v>
      </c>
      <c r="D136" s="1010">
        <f>D153*'DHS05'!D132/100</f>
        <v>9.7741994635007406E-2</v>
      </c>
      <c r="E136" s="1010">
        <f>E153*'DHS05'!E132/100</f>
        <v>0.39741342143335279</v>
      </c>
      <c r="F136" s="1010">
        <f>F153*'DHS05'!F132/100</f>
        <v>3.5607847063791442E-2</v>
      </c>
      <c r="G136" s="1011">
        <f>G153*'DHS05'!G132/100</f>
        <v>0.50059454031791106</v>
      </c>
      <c r="H136" s="1012">
        <f>H153*'DHS05'!H132/100</f>
        <v>1.1730324241650032</v>
      </c>
      <c r="I136" s="1010">
        <f>I153*'DHS05'!I132/100</f>
        <v>0.30029607236243067</v>
      </c>
      <c r="J136" s="1010">
        <f>J153*'DHS05'!J132/100</f>
        <v>0</v>
      </c>
      <c r="K136" s="1010">
        <f>K153*'DHS05'!K132/100</f>
        <v>0</v>
      </c>
      <c r="L136" s="1013">
        <f>L153*'DHS05'!L132/100</f>
        <v>0.22283480450080112</v>
      </c>
      <c r="M136" s="1009">
        <f>M153*'DHS05'!M132/100</f>
        <v>0</v>
      </c>
      <c r="N136" s="1010">
        <f>N153*'DHS05'!N132/100</f>
        <v>0</v>
      </c>
      <c r="O136" s="1010">
        <f>O153*'DHS05'!O132/100</f>
        <v>0</v>
      </c>
      <c r="P136" s="1010">
        <f>P153*'DHS05'!P132/100</f>
        <v>0.88988629877147152</v>
      </c>
      <c r="Q136" s="1011">
        <f>Q153*'DHS05'!Q132/100</f>
        <v>0.48923953642991264</v>
      </c>
      <c r="R136" s="1012">
        <f>R153*'DHS05'!R132/100</f>
        <v>3.6648128278522145E-2</v>
      </c>
      <c r="S136" s="1010">
        <f>S153*'DHS05'!S132/100</f>
        <v>0.49265357110473196</v>
      </c>
      <c r="T136" s="1010">
        <f>T153*'DHS05'!T132/100</f>
        <v>0.25160013918920276</v>
      </c>
      <c r="U136" s="1010">
        <f>U153*'DHS05'!U132/100</f>
        <v>0.85179032889482043</v>
      </c>
      <c r="V136" s="1010">
        <f>V153*'DHS05'!V132/100</f>
        <v>0</v>
      </c>
      <c r="W136" s="1010">
        <f>W153*'DHS05'!W132/100</f>
        <v>0.4197661963790375</v>
      </c>
      <c r="X136" s="1010">
        <f>X153*'DHS05'!X132/100</f>
        <v>0</v>
      </c>
      <c r="Y136" s="1010">
        <f>Y153*'DHS05'!Y132/100</f>
        <v>4.4520890374593183E-2</v>
      </c>
      <c r="Z136" s="1010">
        <f>Z153*'DHS05'!Z132/100</f>
        <v>0</v>
      </c>
      <c r="AA136" s="1010">
        <f>AA153*'DHS05'!AA132/100</f>
        <v>0</v>
      </c>
      <c r="AB136" s="1013">
        <f>AB153*'DHS05'!AB132/100</f>
        <v>0.24809714316001355</v>
      </c>
      <c r="AC136" s="667"/>
      <c r="AD136" s="667"/>
      <c r="AE136" s="667"/>
      <c r="AF136" s="667"/>
      <c r="AG136" s="667"/>
      <c r="AH136" s="667"/>
      <c r="AI136" s="667"/>
      <c r="AJ136" s="667"/>
      <c r="AK136" s="667"/>
      <c r="AL136" s="667"/>
      <c r="AM136" s="667"/>
      <c r="AN136" s="667"/>
      <c r="AO136" s="667"/>
      <c r="AP136" s="667"/>
      <c r="AQ136" s="667"/>
      <c r="AR136" s="667"/>
      <c r="AS136" s="667"/>
      <c r="AT136" s="667"/>
      <c r="AU136" s="667"/>
      <c r="AV136" s="667"/>
      <c r="AW136" s="667"/>
      <c r="AX136" s="667"/>
      <c r="AY136" s="667"/>
      <c r="AZ136" s="216"/>
      <c r="BA136" s="2559"/>
      <c r="BB136" s="159" t="s">
        <v>43</v>
      </c>
      <c r="BC136" s="1219" t="s">
        <v>35</v>
      </c>
      <c r="BD136" s="1239" t="s">
        <v>35</v>
      </c>
      <c r="BE136" s="1239" t="s">
        <v>35</v>
      </c>
      <c r="BF136" s="1239" t="s">
        <v>35</v>
      </c>
      <c r="BG136" s="1260" t="s">
        <v>35</v>
      </c>
      <c r="BH136" s="1281" t="s">
        <v>35</v>
      </c>
      <c r="BI136" s="1239" t="s">
        <v>35</v>
      </c>
      <c r="BJ136" s="1239" t="s">
        <v>35</v>
      </c>
      <c r="BK136" s="1239" t="s">
        <v>35</v>
      </c>
      <c r="BL136" s="1260" t="s">
        <v>35</v>
      </c>
      <c r="BM136" s="1281" t="s">
        <v>35</v>
      </c>
      <c r="BN136" s="1239" t="s">
        <v>35</v>
      </c>
      <c r="BO136" s="1239" t="s">
        <v>35</v>
      </c>
      <c r="BP136" s="1239" t="s">
        <v>35</v>
      </c>
      <c r="BQ136" s="1260" t="s">
        <v>35</v>
      </c>
      <c r="BR136" s="1281" t="s">
        <v>35</v>
      </c>
      <c r="BS136" s="1239" t="s">
        <v>35</v>
      </c>
      <c r="BT136" s="1239" t="s">
        <v>35</v>
      </c>
      <c r="BU136" s="1239" t="s">
        <v>35</v>
      </c>
      <c r="BV136" s="1239" t="s">
        <v>35</v>
      </c>
      <c r="BW136" s="1239" t="s">
        <v>35</v>
      </c>
      <c r="BX136" s="1239" t="s">
        <v>35</v>
      </c>
      <c r="BY136" s="1300" t="s">
        <v>35</v>
      </c>
      <c r="BZ136" s="1300" t="s">
        <v>35</v>
      </c>
      <c r="CA136" s="1300" t="s">
        <v>35</v>
      </c>
      <c r="CB136" s="1300" t="s">
        <v>35</v>
      </c>
      <c r="CC136" s="2198"/>
      <c r="CD136" s="2198"/>
      <c r="CE136" s="2198"/>
      <c r="CF136" s="2198"/>
      <c r="CG136" s="2198"/>
      <c r="CH136" s="2198"/>
      <c r="CI136" s="2198"/>
      <c r="CJ136" s="2198"/>
      <c r="CK136" s="2198"/>
      <c r="CL136" s="2198"/>
      <c r="CM136" s="2198"/>
      <c r="CN136" s="2198"/>
      <c r="CO136" s="2198"/>
      <c r="CP136" s="2198"/>
      <c r="CQ136" s="2198"/>
      <c r="CR136" s="2198"/>
      <c r="CS136" s="2198"/>
      <c r="CT136" s="2198"/>
      <c r="CU136" s="2198"/>
      <c r="CV136" s="2198"/>
      <c r="CW136" s="2198"/>
      <c r="CX136" s="2198"/>
      <c r="CY136" s="2198"/>
      <c r="CZ136" s="2198"/>
    </row>
    <row r="137" s="399" customFormat="true" ht="15" customHeight="true" x14ac:dyDescent="0.2">
      <c r="A137" s="2482"/>
      <c r="B137" s="1131" t="s">
        <v>42</v>
      </c>
      <c r="C137" s="1009">
        <f>(C154+C155)*'DHS05'!C130/100</f>
        <v>59.42949800825297</v>
      </c>
      <c r="D137" s="1010">
        <f>(D154+D155)*'DHS05'!D130/100</f>
        <v>50.421184108401661</v>
      </c>
      <c r="E137" s="1010">
        <f>(E154+E155)*'DHS05'!E130/100</f>
        <v>32.866077879011556</v>
      </c>
      <c r="F137" s="1010">
        <f>(F154+F155)*'DHS05'!F130/100</f>
        <v>5.1067022724306872</v>
      </c>
      <c r="G137" s="1011">
        <f>(G154+G155)*'DHS05'!G130/100</f>
        <v>1.4106645216871945</v>
      </c>
      <c r="H137" s="1012">
        <f>(H154+H155)*'DHS05'!H130/100</f>
        <v>1.5449264419929569</v>
      </c>
      <c r="I137" s="1010">
        <f>(I154+I155)*'DHS05'!I130/100</f>
        <v>1.6694072701772793</v>
      </c>
      <c r="J137" s="1010">
        <f>(J154+J155)*'DHS05'!J130/100</f>
        <v>5.0173852630055347</v>
      </c>
      <c r="K137" s="1010">
        <f>(K154+K155)*'DHS05'!K130/100</f>
        <v>11.890310591351984</v>
      </c>
      <c r="L137" s="1013">
        <f>(L154+L155)*'DHS05'!L130/100</f>
        <v>28.895103307691237</v>
      </c>
      <c r="M137" s="1009">
        <f>(M154+M155)*'DHS05'!M130/100</f>
        <v>64.066239634334295</v>
      </c>
      <c r="N137" s="1010">
        <f>(N154+N155)*'DHS05'!N130/100</f>
        <v>64.445993419538212</v>
      </c>
      <c r="O137" s="1010">
        <f>(O154+O155)*'DHS05'!O130/100</f>
        <v>59.306442115531738</v>
      </c>
      <c r="P137" s="1010">
        <f>(P154+P155)*'DHS05'!P130/100</f>
        <v>52.635662498056355</v>
      </c>
      <c r="Q137" s="1011">
        <f>(Q154+Q155)*'DHS05'!Q130/100</f>
        <v>58.449473096728454</v>
      </c>
      <c r="R137" s="1012">
        <f>(R154+R155)*'DHS05'!R130/100</f>
        <v>75.141041795448814</v>
      </c>
      <c r="S137" s="1010">
        <f>(S154+S155)*'DHS05'!S130/100</f>
        <v>25.569076248035476</v>
      </c>
      <c r="T137" s="1010">
        <f>(T154+T155)*'DHS05'!T130/100</f>
        <v>48.547044164537098</v>
      </c>
      <c r="U137" s="1010">
        <f>(U154+U155)*'DHS05'!U130/100</f>
        <v>75.460286794726883</v>
      </c>
      <c r="V137" s="1010">
        <f>(V154+V155)*'DHS05'!V130/100</f>
        <v>22.343195648344281</v>
      </c>
      <c r="W137" s="1010">
        <f>(W154+W155)*'DHS05'!W130/100</f>
        <v>43.426346411317517</v>
      </c>
      <c r="X137" s="1010">
        <f>(X154+X155)*'DHS05'!X130/100</f>
        <v>17.622124372014675</v>
      </c>
      <c r="Y137" s="1010">
        <f>(Y154+Y155)*'DHS05'!Y130/100</f>
        <v>19.141414141414177</v>
      </c>
      <c r="Z137" s="1010">
        <f>(Z154+Z155)*'DHS05'!Z130/100</f>
        <v>55.306495882891085</v>
      </c>
      <c r="AA137" s="1010">
        <f>(AA154+AA155)*'DHS05'!AA130/100</f>
        <v>49.7835900538091</v>
      </c>
      <c r="AB137" s="1013">
        <f>(AB154+AB155)*'DHS05'!AB130/100</f>
        <v>7.8780812791472901</v>
      </c>
      <c r="AC137" s="667"/>
      <c r="AD137" s="667"/>
      <c r="AE137" s="667"/>
      <c r="AF137" s="667"/>
      <c r="AG137" s="667"/>
      <c r="AH137" s="667"/>
      <c r="AI137" s="667"/>
      <c r="AJ137" s="667"/>
      <c r="AK137" s="667"/>
      <c r="AL137" s="667"/>
      <c r="AM137" s="667"/>
      <c r="AN137" s="667"/>
      <c r="AO137" s="667"/>
      <c r="AP137" s="667"/>
      <c r="AQ137" s="667"/>
      <c r="AR137" s="667"/>
      <c r="AS137" s="667"/>
      <c r="AT137" s="667"/>
      <c r="AU137" s="667"/>
      <c r="AV137" s="667"/>
      <c r="AW137" s="667"/>
      <c r="AX137" s="667"/>
      <c r="AY137" s="667"/>
      <c r="AZ137" s="216"/>
      <c r="BA137" s="2559"/>
      <c r="BB137" s="159" t="s">
        <v>42</v>
      </c>
      <c r="BC137" s="1219" t="s">
        <v>35</v>
      </c>
      <c r="BD137" s="1239" t="s">
        <v>35</v>
      </c>
      <c r="BE137" s="1239" t="s">
        <v>35</v>
      </c>
      <c r="BF137" s="1239" t="s">
        <v>35</v>
      </c>
      <c r="BG137" s="1260" t="s">
        <v>35</v>
      </c>
      <c r="BH137" s="1281" t="s">
        <v>35</v>
      </c>
      <c r="BI137" s="1239" t="s">
        <v>35</v>
      </c>
      <c r="BJ137" s="1239" t="s">
        <v>35</v>
      </c>
      <c r="BK137" s="1239" t="s">
        <v>35</v>
      </c>
      <c r="BL137" s="1260" t="s">
        <v>35</v>
      </c>
      <c r="BM137" s="1281" t="s">
        <v>35</v>
      </c>
      <c r="BN137" s="1239" t="s">
        <v>35</v>
      </c>
      <c r="BO137" s="1239" t="s">
        <v>35</v>
      </c>
      <c r="BP137" s="1239" t="s">
        <v>35</v>
      </c>
      <c r="BQ137" s="1260" t="s">
        <v>35</v>
      </c>
      <c r="BR137" s="1281" t="s">
        <v>35</v>
      </c>
      <c r="BS137" s="1239" t="s">
        <v>35</v>
      </c>
      <c r="BT137" s="1239" t="s">
        <v>35</v>
      </c>
      <c r="BU137" s="1239" t="s">
        <v>35</v>
      </c>
      <c r="BV137" s="1239" t="s">
        <v>35</v>
      </c>
      <c r="BW137" s="1239" t="s">
        <v>35</v>
      </c>
      <c r="BX137" s="1239" t="s">
        <v>35</v>
      </c>
      <c r="BY137" s="1300" t="s">
        <v>35</v>
      </c>
      <c r="BZ137" s="1300" t="s">
        <v>35</v>
      </c>
      <c r="CA137" s="1300" t="s">
        <v>35</v>
      </c>
      <c r="CB137" s="1300" t="s">
        <v>35</v>
      </c>
      <c r="CC137" s="2198"/>
      <c r="CD137" s="2198"/>
      <c r="CE137" s="2198"/>
      <c r="CF137" s="2198"/>
      <c r="CG137" s="2198"/>
      <c r="CH137" s="2198"/>
      <c r="CI137" s="2198"/>
      <c r="CJ137" s="2198"/>
      <c r="CK137" s="2198"/>
      <c r="CL137" s="2198"/>
      <c r="CM137" s="2198"/>
      <c r="CN137" s="2198"/>
      <c r="CO137" s="2198"/>
      <c r="CP137" s="2198"/>
      <c r="CQ137" s="2198"/>
      <c r="CR137" s="2198"/>
      <c r="CS137" s="2198"/>
      <c r="CT137" s="2198"/>
      <c r="CU137" s="2198"/>
      <c r="CV137" s="2198"/>
      <c r="CW137" s="2198"/>
      <c r="CX137" s="2198"/>
      <c r="CY137" s="2198"/>
      <c r="CZ137" s="2198"/>
    </row>
    <row r="138" s="399" customFormat="true" ht="15" customHeight="true" x14ac:dyDescent="0.2">
      <c r="A138" s="2482"/>
      <c r="B138" s="1131" t="s">
        <v>41</v>
      </c>
      <c r="C138" s="1009">
        <f>100-(C135+C136+C137)</f>
        <v>20.118483756740446</v>
      </c>
      <c r="D138" s="1010">
        <f t="shared" ref="D138:AB138" si="7">100-(D135+D136+D137)</f>
        <v>20.502883832494163</v>
      </c>
      <c r="E138" s="1010">
        <f t="shared" si="7"/>
        <v>14.956628191090942</v>
      </c>
      <c r="F138" s="1010">
        <f t="shared" si="7"/>
        <v>4.5316841274635919</v>
      </c>
      <c r="G138" s="1011">
        <f t="shared" si="7"/>
        <v>1.2017156716897119</v>
      </c>
      <c r="H138" s="1012">
        <f t="shared" si="7"/>
        <v>5.2725755855062459</v>
      </c>
      <c r="I138" s="1010">
        <f t="shared" si="7"/>
        <v>1.7607317751402149</v>
      </c>
      <c r="J138" s="1010">
        <f t="shared" si="7"/>
        <v>1.3214000938048684</v>
      </c>
      <c r="K138" s="1010">
        <f t="shared" si="7"/>
        <v>1.8561330757201517</v>
      </c>
      <c r="L138" s="1013">
        <f t="shared" si="7"/>
        <v>0.1979180711554136</v>
      </c>
      <c r="M138" s="1009">
        <f t="shared" si="7"/>
        <v>28.187612418828934</v>
      </c>
      <c r="N138" s="1010">
        <f t="shared" si="7"/>
        <v>23.740134607369498</v>
      </c>
      <c r="O138" s="1010">
        <f t="shared" si="7"/>
        <v>29.15322133450789</v>
      </c>
      <c r="P138" s="1010">
        <f t="shared" si="7"/>
        <v>27.028387980371321</v>
      </c>
      <c r="Q138" s="1011">
        <f t="shared" si="7"/>
        <v>21.606732661007129</v>
      </c>
      <c r="R138" s="1012">
        <f t="shared" si="7"/>
        <v>7.2793430217892592</v>
      </c>
      <c r="S138" s="1010">
        <f t="shared" si="7"/>
        <v>48.445252352949581</v>
      </c>
      <c r="T138" s="1010">
        <f t="shared" si="7"/>
        <v>20.04270274671201</v>
      </c>
      <c r="U138" s="1010">
        <f t="shared" si="7"/>
        <v>11.573301467289298</v>
      </c>
      <c r="V138" s="1010">
        <f t="shared" si="7"/>
        <v>8.3793967330797727</v>
      </c>
      <c r="W138" s="1010">
        <f t="shared" si="7"/>
        <v>6.8670787864822103</v>
      </c>
      <c r="X138" s="1010">
        <f t="shared" si="7"/>
        <v>20.098268484171115</v>
      </c>
      <c r="Y138" s="1010">
        <f t="shared" si="7"/>
        <v>2.1190716520199828</v>
      </c>
      <c r="Z138" s="1010">
        <f t="shared" si="7"/>
        <v>4.0901377691820073</v>
      </c>
      <c r="AA138" s="1010">
        <f t="shared" si="7"/>
        <v>10.418146040279538</v>
      </c>
      <c r="AB138" s="1013">
        <f t="shared" si="7"/>
        <v>0.60445006489875652</v>
      </c>
      <c r="AC138" s="667"/>
      <c r="AD138" s="667"/>
      <c r="AE138" s="667"/>
      <c r="AF138" s="667"/>
      <c r="AG138" s="667"/>
      <c r="AH138" s="667"/>
      <c r="AI138" s="667"/>
      <c r="AJ138" s="667"/>
      <c r="AK138" s="667"/>
      <c r="AL138" s="667"/>
      <c r="AM138" s="667"/>
      <c r="AN138" s="667"/>
      <c r="AO138" s="667"/>
      <c r="AP138" s="667"/>
      <c r="AQ138" s="667"/>
      <c r="AR138" s="667"/>
      <c r="AS138" s="667"/>
      <c r="AT138" s="667"/>
      <c r="AU138" s="667"/>
      <c r="AV138" s="667"/>
      <c r="AW138" s="667"/>
      <c r="AX138" s="667"/>
      <c r="AY138" s="667"/>
      <c r="AZ138" s="216"/>
      <c r="BA138" s="2559"/>
      <c r="BB138" s="159" t="s">
        <v>41</v>
      </c>
      <c r="BC138" s="1219" t="s">
        <v>35</v>
      </c>
      <c r="BD138" s="1239" t="s">
        <v>35</v>
      </c>
      <c r="BE138" s="1239" t="s">
        <v>35</v>
      </c>
      <c r="BF138" s="1239" t="s">
        <v>35</v>
      </c>
      <c r="BG138" s="1260" t="s">
        <v>35</v>
      </c>
      <c r="BH138" s="1281" t="s">
        <v>35</v>
      </c>
      <c r="BI138" s="1239" t="s">
        <v>35</v>
      </c>
      <c r="BJ138" s="1239" t="s">
        <v>35</v>
      </c>
      <c r="BK138" s="1239" t="s">
        <v>35</v>
      </c>
      <c r="BL138" s="1260" t="s">
        <v>35</v>
      </c>
      <c r="BM138" s="1281" t="s">
        <v>35</v>
      </c>
      <c r="BN138" s="1239" t="s">
        <v>35</v>
      </c>
      <c r="BO138" s="1239" t="s">
        <v>35</v>
      </c>
      <c r="BP138" s="1239" t="s">
        <v>35</v>
      </c>
      <c r="BQ138" s="1260" t="s">
        <v>35</v>
      </c>
      <c r="BR138" s="1281" t="s">
        <v>35</v>
      </c>
      <c r="BS138" s="1239" t="s">
        <v>35</v>
      </c>
      <c r="BT138" s="1239" t="s">
        <v>35</v>
      </c>
      <c r="BU138" s="1239" t="s">
        <v>35</v>
      </c>
      <c r="BV138" s="1239" t="s">
        <v>35</v>
      </c>
      <c r="BW138" s="1239" t="s">
        <v>35</v>
      </c>
      <c r="BX138" s="1239" t="s">
        <v>35</v>
      </c>
      <c r="BY138" s="1300" t="s">
        <v>35</v>
      </c>
      <c r="BZ138" s="1300" t="s">
        <v>35</v>
      </c>
      <c r="CA138" s="1300" t="s">
        <v>35</v>
      </c>
      <c r="CB138" s="1300" t="s">
        <v>35</v>
      </c>
      <c r="CC138" s="2198"/>
      <c r="CD138" s="2198"/>
      <c r="CE138" s="2198"/>
      <c r="CF138" s="2198"/>
      <c r="CG138" s="2198"/>
      <c r="CH138" s="2198"/>
      <c r="CI138" s="2198"/>
      <c r="CJ138" s="2198"/>
      <c r="CK138" s="2198"/>
      <c r="CL138" s="2198"/>
      <c r="CM138" s="2198"/>
      <c r="CN138" s="2198"/>
      <c r="CO138" s="2198"/>
      <c r="CP138" s="2198"/>
      <c r="CQ138" s="2198"/>
      <c r="CR138" s="2198"/>
      <c r="CS138" s="2198"/>
      <c r="CT138" s="2198"/>
      <c r="CU138" s="2198"/>
      <c r="CV138" s="2198"/>
      <c r="CW138" s="2198"/>
      <c r="CX138" s="2198"/>
      <c r="CY138" s="2198"/>
      <c r="CZ138" s="2198"/>
    </row>
    <row r="139" s="399" customFormat="true" ht="15" customHeight="true" x14ac:dyDescent="0.2">
      <c r="A139" s="2482"/>
      <c r="B139" s="1131" t="s">
        <v>19</v>
      </c>
      <c r="C139" s="1009">
        <v>0.24729289207782909</v>
      </c>
      <c r="D139" s="1010">
        <v>1.2472928920778299</v>
      </c>
      <c r="E139" s="1010">
        <v>2.2472928920778301</v>
      </c>
      <c r="F139" s="1010">
        <v>3.2472928920778301</v>
      </c>
      <c r="G139" s="1011">
        <v>4.2472928920778301</v>
      </c>
      <c r="H139" s="1012">
        <v>5.2472928920778301</v>
      </c>
      <c r="I139" s="1010">
        <v>6.2472928920778301</v>
      </c>
      <c r="J139" s="1010">
        <v>7.2472928920778301</v>
      </c>
      <c r="K139" s="1010">
        <v>8.2472928920778301</v>
      </c>
      <c r="L139" s="1013">
        <v>9.2472928920778301</v>
      </c>
      <c r="M139" s="1009">
        <v>10.2472928920778</v>
      </c>
      <c r="N139" s="1010">
        <v>11.2472928920778</v>
      </c>
      <c r="O139" s="1010">
        <v>12.2472928920778</v>
      </c>
      <c r="P139" s="1010">
        <v>13.2472928920778</v>
      </c>
      <c r="Q139" s="1011">
        <v>14.2472928920778</v>
      </c>
      <c r="R139" s="1012">
        <v>15.2472928920778</v>
      </c>
      <c r="S139" s="1010">
        <v>16.247292892077802</v>
      </c>
      <c r="T139" s="1010">
        <v>17.247292892077802</v>
      </c>
      <c r="U139" s="1010">
        <v>18.247292892077802</v>
      </c>
      <c r="V139" s="1010">
        <v>19.247292892077802</v>
      </c>
      <c r="W139" s="1010">
        <v>20.247292892077802</v>
      </c>
      <c r="X139" s="1010">
        <v>21.247292892077802</v>
      </c>
      <c r="Y139" s="1010">
        <v>22.247292892077802</v>
      </c>
      <c r="Z139" s="1010">
        <v>23.247292892077802</v>
      </c>
      <c r="AA139" s="1010">
        <v>24.247292892077802</v>
      </c>
      <c r="AB139" s="1013">
        <v>25.247292892077802</v>
      </c>
      <c r="AC139" s="667"/>
      <c r="AD139" s="667"/>
      <c r="AE139" s="667"/>
      <c r="AF139" s="667"/>
      <c r="AG139" s="667"/>
      <c r="AH139" s="667"/>
      <c r="AI139" s="667"/>
      <c r="AJ139" s="667"/>
      <c r="AK139" s="667"/>
      <c r="AL139" s="667"/>
      <c r="AM139" s="667"/>
      <c r="AN139" s="667"/>
      <c r="AO139" s="667"/>
      <c r="AP139" s="667"/>
      <c r="AQ139" s="667"/>
      <c r="AR139" s="667"/>
      <c r="AS139" s="667"/>
      <c r="AT139" s="667"/>
      <c r="AU139" s="667"/>
      <c r="AV139" s="667"/>
      <c r="AW139" s="667"/>
      <c r="AX139" s="667"/>
      <c r="AY139" s="667"/>
      <c r="AZ139" s="216"/>
      <c r="BA139" s="2559"/>
      <c r="BB139" s="159" t="s">
        <v>19</v>
      </c>
      <c r="BC139" s="1219" t="s">
        <v>35</v>
      </c>
      <c r="BD139" s="1239" t="s">
        <v>35</v>
      </c>
      <c r="BE139" s="1239" t="s">
        <v>35</v>
      </c>
      <c r="BF139" s="1239" t="s">
        <v>35</v>
      </c>
      <c r="BG139" s="1260" t="s">
        <v>35</v>
      </c>
      <c r="BH139" s="1281" t="s">
        <v>35</v>
      </c>
      <c r="BI139" s="1239" t="s">
        <v>35</v>
      </c>
      <c r="BJ139" s="1239" t="s">
        <v>35</v>
      </c>
      <c r="BK139" s="1239" t="s">
        <v>35</v>
      </c>
      <c r="BL139" s="1260" t="s">
        <v>35</v>
      </c>
      <c r="BM139" s="1281" t="s">
        <v>35</v>
      </c>
      <c r="BN139" s="1239" t="s">
        <v>35</v>
      </c>
      <c r="BO139" s="1239" t="s">
        <v>35</v>
      </c>
      <c r="BP139" s="1239" t="s">
        <v>35</v>
      </c>
      <c r="BQ139" s="1260" t="s">
        <v>35</v>
      </c>
      <c r="BR139" s="1281" t="s">
        <v>35</v>
      </c>
      <c r="BS139" s="1239" t="s">
        <v>35</v>
      </c>
      <c r="BT139" s="1239" t="s">
        <v>35</v>
      </c>
      <c r="BU139" s="1239" t="s">
        <v>35</v>
      </c>
      <c r="BV139" s="1239" t="s">
        <v>35</v>
      </c>
      <c r="BW139" s="1239" t="s">
        <v>35</v>
      </c>
      <c r="BX139" s="1239" t="s">
        <v>35</v>
      </c>
      <c r="BY139" s="1300" t="s">
        <v>35</v>
      </c>
      <c r="BZ139" s="1300" t="s">
        <v>35</v>
      </c>
      <c r="CA139" s="1300" t="s">
        <v>35</v>
      </c>
      <c r="CB139" s="1300" t="s">
        <v>35</v>
      </c>
      <c r="CC139" s="2198"/>
      <c r="CD139" s="2198"/>
      <c r="CE139" s="2198"/>
      <c r="CF139" s="2198"/>
      <c r="CG139" s="2198"/>
      <c r="CH139" s="2198"/>
      <c r="CI139" s="2198"/>
      <c r="CJ139" s="2198"/>
      <c r="CK139" s="2198"/>
      <c r="CL139" s="2198"/>
      <c r="CM139" s="2198"/>
      <c r="CN139" s="2198"/>
      <c r="CO139" s="2198"/>
      <c r="CP139" s="2198"/>
      <c r="CQ139" s="2198"/>
      <c r="CR139" s="2198"/>
      <c r="CS139" s="2198"/>
      <c r="CT139" s="2198"/>
      <c r="CU139" s="2198"/>
      <c r="CV139" s="2198"/>
      <c r="CW139" s="2198"/>
      <c r="CX139" s="2198"/>
      <c r="CY139" s="2198"/>
      <c r="CZ139" s="2198"/>
    </row>
    <row r="140" s="130" customFormat="true" ht="15" customHeight="true" x14ac:dyDescent="0.2">
      <c r="A140" s="2505" t="s">
        <v>106</v>
      </c>
      <c r="B140" s="252" t="s">
        <v>64</v>
      </c>
      <c r="C140" s="1157" t="s">
        <v>35</v>
      </c>
      <c r="D140" s="1167" t="s">
        <v>35</v>
      </c>
      <c r="E140" s="1167" t="s">
        <v>35</v>
      </c>
      <c r="F140" s="1167" t="s">
        <v>35</v>
      </c>
      <c r="G140" s="1177" t="s">
        <v>35</v>
      </c>
      <c r="H140" s="1187" t="s">
        <v>35</v>
      </c>
      <c r="I140" s="1167" t="s">
        <v>35</v>
      </c>
      <c r="J140" s="1167" t="s">
        <v>35</v>
      </c>
      <c r="K140" s="1167" t="s">
        <v>35</v>
      </c>
      <c r="L140" s="1197" t="s">
        <v>35</v>
      </c>
      <c r="M140" s="1203" t="s">
        <v>35</v>
      </c>
      <c r="N140" s="1167" t="s">
        <v>35</v>
      </c>
      <c r="O140" s="1167" t="s">
        <v>35</v>
      </c>
      <c r="P140" s="1167" t="s">
        <v>35</v>
      </c>
      <c r="Q140" s="1177" t="s">
        <v>35</v>
      </c>
      <c r="R140" s="1187" t="s">
        <v>35</v>
      </c>
      <c r="S140" s="1167" t="s">
        <v>35</v>
      </c>
      <c r="T140" s="1167" t="s">
        <v>35</v>
      </c>
      <c r="U140" s="1167" t="s">
        <v>35</v>
      </c>
      <c r="V140" s="1167" t="s">
        <v>35</v>
      </c>
      <c r="W140" s="1167" t="s">
        <v>35</v>
      </c>
      <c r="X140" s="1167" t="s">
        <v>35</v>
      </c>
      <c r="Y140" s="1208" t="s">
        <v>35</v>
      </c>
      <c r="Z140" s="1208" t="s">
        <v>35</v>
      </c>
      <c r="AA140" s="1208" t="s">
        <v>35</v>
      </c>
      <c r="AB140" s="2146" t="s">
        <v>35</v>
      </c>
      <c r="AC140" s="2178"/>
      <c r="AD140" s="2178"/>
      <c r="AE140" s="2178"/>
      <c r="AF140" s="2178"/>
      <c r="AG140" s="2178"/>
      <c r="AH140" s="2178"/>
      <c r="AI140" s="2178"/>
      <c r="AJ140" s="2178"/>
      <c r="AK140" s="2178"/>
      <c r="AL140" s="2178"/>
      <c r="AM140" s="2178"/>
      <c r="AN140" s="2178"/>
      <c r="AO140" s="2178"/>
      <c r="AP140" s="2178"/>
      <c r="AQ140" s="2178"/>
      <c r="AR140" s="2178"/>
      <c r="AS140" s="2178"/>
      <c r="AT140" s="2178"/>
      <c r="AU140" s="2178"/>
      <c r="AV140" s="2178"/>
      <c r="AW140" s="2178"/>
      <c r="AX140" s="2178"/>
      <c r="AY140" s="2178"/>
      <c r="AZ140" s="215"/>
      <c r="BA140" s="2559" t="s">
        <v>106</v>
      </c>
      <c r="BB140" s="159" t="s">
        <v>64</v>
      </c>
      <c r="BC140" s="1219" t="s">
        <v>35</v>
      </c>
      <c r="BD140" s="1239" t="s">
        <v>35</v>
      </c>
      <c r="BE140" s="1239" t="s">
        <v>35</v>
      </c>
      <c r="BF140" s="1239" t="s">
        <v>35</v>
      </c>
      <c r="BG140" s="1260" t="s">
        <v>35</v>
      </c>
      <c r="BH140" s="1281" t="s">
        <v>35</v>
      </c>
      <c r="BI140" s="1239" t="s">
        <v>35</v>
      </c>
      <c r="BJ140" s="1239" t="s">
        <v>35</v>
      </c>
      <c r="BK140" s="1239" t="s">
        <v>35</v>
      </c>
      <c r="BL140" s="1260" t="s">
        <v>35</v>
      </c>
      <c r="BM140" s="1281" t="s">
        <v>35</v>
      </c>
      <c r="BN140" s="1239" t="s">
        <v>35</v>
      </c>
      <c r="BO140" s="1239" t="s">
        <v>35</v>
      </c>
      <c r="BP140" s="1239" t="s">
        <v>35</v>
      </c>
      <c r="BQ140" s="1260" t="s">
        <v>35</v>
      </c>
      <c r="BR140" s="1281" t="s">
        <v>35</v>
      </c>
      <c r="BS140" s="1239" t="s">
        <v>35</v>
      </c>
      <c r="BT140" s="1239" t="s">
        <v>35</v>
      </c>
      <c r="BU140" s="1239" t="s">
        <v>35</v>
      </c>
      <c r="BV140" s="1239" t="s">
        <v>35</v>
      </c>
      <c r="BW140" s="1239" t="s">
        <v>35</v>
      </c>
      <c r="BX140" s="1239" t="s">
        <v>35</v>
      </c>
      <c r="BY140" s="1300" t="s">
        <v>35</v>
      </c>
      <c r="BZ140" s="1300" t="s">
        <v>35</v>
      </c>
      <c r="CA140" s="1300" t="s">
        <v>35</v>
      </c>
      <c r="CB140" s="1300" t="s">
        <v>35</v>
      </c>
      <c r="CC140" s="2198"/>
      <c r="CD140" s="2198"/>
      <c r="CE140" s="2198"/>
      <c r="CF140" s="2198"/>
      <c r="CG140" s="2198"/>
      <c r="CH140" s="2198"/>
      <c r="CI140" s="2198"/>
      <c r="CJ140" s="2198"/>
      <c r="CK140" s="2198"/>
      <c r="CL140" s="2198"/>
      <c r="CM140" s="2198"/>
      <c r="CN140" s="2198"/>
      <c r="CO140" s="2198"/>
      <c r="CP140" s="2198"/>
      <c r="CQ140" s="2198"/>
      <c r="CR140" s="2198"/>
      <c r="CS140" s="2198"/>
      <c r="CT140" s="2198"/>
      <c r="CU140" s="2198"/>
      <c r="CV140" s="2198"/>
      <c r="CW140" s="2198"/>
      <c r="CX140" s="2198"/>
      <c r="CY140" s="2198"/>
      <c r="CZ140" s="2198"/>
    </row>
    <row r="141" s="130" customFormat="true" ht="15" customHeight="true" x14ac:dyDescent="0.2">
      <c r="A141" s="2505"/>
      <c r="B141" s="252" t="s">
        <v>65</v>
      </c>
      <c r="C141" s="1157" t="s">
        <v>35</v>
      </c>
      <c r="D141" s="1167" t="s">
        <v>35</v>
      </c>
      <c r="E141" s="1167" t="s">
        <v>35</v>
      </c>
      <c r="F141" s="1167" t="s">
        <v>35</v>
      </c>
      <c r="G141" s="1177" t="s">
        <v>35</v>
      </c>
      <c r="H141" s="1187" t="s">
        <v>35</v>
      </c>
      <c r="I141" s="1167" t="s">
        <v>35</v>
      </c>
      <c r="J141" s="1167" t="s">
        <v>35</v>
      </c>
      <c r="K141" s="1167" t="s">
        <v>35</v>
      </c>
      <c r="L141" s="1197" t="s">
        <v>35</v>
      </c>
      <c r="M141" s="1203" t="s">
        <v>35</v>
      </c>
      <c r="N141" s="1167" t="s">
        <v>35</v>
      </c>
      <c r="O141" s="1167" t="s">
        <v>35</v>
      </c>
      <c r="P141" s="1167" t="s">
        <v>35</v>
      </c>
      <c r="Q141" s="1177" t="s">
        <v>35</v>
      </c>
      <c r="R141" s="1187" t="s">
        <v>35</v>
      </c>
      <c r="S141" s="1167" t="s">
        <v>35</v>
      </c>
      <c r="T141" s="1167" t="s">
        <v>35</v>
      </c>
      <c r="U141" s="1167" t="s">
        <v>35</v>
      </c>
      <c r="V141" s="1167" t="s">
        <v>35</v>
      </c>
      <c r="W141" s="1167" t="s">
        <v>35</v>
      </c>
      <c r="X141" s="1167" t="s">
        <v>35</v>
      </c>
      <c r="Y141" s="1208" t="s">
        <v>35</v>
      </c>
      <c r="Z141" s="1208" t="s">
        <v>35</v>
      </c>
      <c r="AA141" s="1208" t="s">
        <v>35</v>
      </c>
      <c r="AB141" s="2146" t="s">
        <v>35</v>
      </c>
      <c r="AC141" s="2178"/>
      <c r="AD141" s="2178"/>
      <c r="AE141" s="2178"/>
      <c r="AF141" s="2178"/>
      <c r="AG141" s="2178"/>
      <c r="AH141" s="2178"/>
      <c r="AI141" s="2178"/>
      <c r="AJ141" s="2178"/>
      <c r="AK141" s="2178"/>
      <c r="AL141" s="2178"/>
      <c r="AM141" s="2178"/>
      <c r="AN141" s="2178"/>
      <c r="AO141" s="2178"/>
      <c r="AP141" s="2178"/>
      <c r="AQ141" s="2178"/>
      <c r="AR141" s="2178"/>
      <c r="AS141" s="2178"/>
      <c r="AT141" s="2178"/>
      <c r="AU141" s="2178"/>
      <c r="AV141" s="2178"/>
      <c r="AW141" s="2178"/>
      <c r="AX141" s="2178"/>
      <c r="AY141" s="2178"/>
      <c r="AZ141" s="215"/>
      <c r="BA141" s="2559"/>
      <c r="BB141" s="159" t="s">
        <v>65</v>
      </c>
      <c r="BC141" s="1219" t="s">
        <v>35</v>
      </c>
      <c r="BD141" s="1239" t="s">
        <v>35</v>
      </c>
      <c r="BE141" s="1239" t="s">
        <v>35</v>
      </c>
      <c r="BF141" s="1239" t="s">
        <v>35</v>
      </c>
      <c r="BG141" s="1260" t="s">
        <v>35</v>
      </c>
      <c r="BH141" s="1281" t="s">
        <v>35</v>
      </c>
      <c r="BI141" s="1239" t="s">
        <v>35</v>
      </c>
      <c r="BJ141" s="1239" t="s">
        <v>35</v>
      </c>
      <c r="BK141" s="1239" t="s">
        <v>35</v>
      </c>
      <c r="BL141" s="1260" t="s">
        <v>35</v>
      </c>
      <c r="BM141" s="1281" t="s">
        <v>35</v>
      </c>
      <c r="BN141" s="1239" t="s">
        <v>35</v>
      </c>
      <c r="BO141" s="1239" t="s">
        <v>35</v>
      </c>
      <c r="BP141" s="1239" t="s">
        <v>35</v>
      </c>
      <c r="BQ141" s="1260" t="s">
        <v>35</v>
      </c>
      <c r="BR141" s="1281" t="s">
        <v>35</v>
      </c>
      <c r="BS141" s="1239" t="s">
        <v>35</v>
      </c>
      <c r="BT141" s="1239" t="s">
        <v>35</v>
      </c>
      <c r="BU141" s="1239" t="s">
        <v>35</v>
      </c>
      <c r="BV141" s="1239" t="s">
        <v>35</v>
      </c>
      <c r="BW141" s="1239" t="s">
        <v>35</v>
      </c>
      <c r="BX141" s="1239" t="s">
        <v>35</v>
      </c>
      <c r="BY141" s="1300" t="s">
        <v>35</v>
      </c>
      <c r="BZ141" s="1300" t="s">
        <v>35</v>
      </c>
      <c r="CA141" s="1300" t="s">
        <v>35</v>
      </c>
      <c r="CB141" s="1300" t="s">
        <v>35</v>
      </c>
      <c r="CC141" s="2198"/>
      <c r="CD141" s="2198"/>
      <c r="CE141" s="2198"/>
      <c r="CF141" s="2198"/>
      <c r="CG141" s="2198"/>
      <c r="CH141" s="2198"/>
      <c r="CI141" s="2198"/>
      <c r="CJ141" s="2198"/>
      <c r="CK141" s="2198"/>
      <c r="CL141" s="2198"/>
      <c r="CM141" s="2198"/>
      <c r="CN141" s="2198"/>
      <c r="CO141" s="2198"/>
      <c r="CP141" s="2198"/>
      <c r="CQ141" s="2198"/>
      <c r="CR141" s="2198"/>
      <c r="CS141" s="2198"/>
      <c r="CT141" s="2198"/>
      <c r="CU141" s="2198"/>
      <c r="CV141" s="2198"/>
      <c r="CW141" s="2198"/>
      <c r="CX141" s="2198"/>
      <c r="CY141" s="2198"/>
      <c r="CZ141" s="2198"/>
    </row>
    <row r="142" s="130" customFormat="true" ht="15" customHeight="true" x14ac:dyDescent="0.2">
      <c r="A142" s="2505"/>
      <c r="B142" s="252" t="s">
        <v>66</v>
      </c>
      <c r="C142" s="1157" t="s">
        <v>35</v>
      </c>
      <c r="D142" s="1167" t="s">
        <v>35</v>
      </c>
      <c r="E142" s="1167" t="s">
        <v>35</v>
      </c>
      <c r="F142" s="1167" t="s">
        <v>35</v>
      </c>
      <c r="G142" s="1177" t="s">
        <v>35</v>
      </c>
      <c r="H142" s="1187" t="s">
        <v>35</v>
      </c>
      <c r="I142" s="1167" t="s">
        <v>35</v>
      </c>
      <c r="J142" s="1167" t="s">
        <v>35</v>
      </c>
      <c r="K142" s="1167" t="s">
        <v>35</v>
      </c>
      <c r="L142" s="1197" t="s">
        <v>35</v>
      </c>
      <c r="M142" s="1203" t="s">
        <v>35</v>
      </c>
      <c r="N142" s="1167" t="s">
        <v>35</v>
      </c>
      <c r="O142" s="1167" t="s">
        <v>35</v>
      </c>
      <c r="P142" s="1167" t="s">
        <v>35</v>
      </c>
      <c r="Q142" s="1177" t="s">
        <v>35</v>
      </c>
      <c r="R142" s="1187" t="s">
        <v>35</v>
      </c>
      <c r="S142" s="1167" t="s">
        <v>35</v>
      </c>
      <c r="T142" s="1167" t="s">
        <v>35</v>
      </c>
      <c r="U142" s="1167" t="s">
        <v>35</v>
      </c>
      <c r="V142" s="1167" t="s">
        <v>35</v>
      </c>
      <c r="W142" s="1167" t="s">
        <v>35</v>
      </c>
      <c r="X142" s="1167" t="s">
        <v>35</v>
      </c>
      <c r="Y142" s="1208" t="s">
        <v>35</v>
      </c>
      <c r="Z142" s="1208" t="s">
        <v>35</v>
      </c>
      <c r="AA142" s="1208" t="s">
        <v>35</v>
      </c>
      <c r="AB142" s="2146" t="s">
        <v>35</v>
      </c>
      <c r="AC142" s="2178"/>
      <c r="AD142" s="2178"/>
      <c r="AE142" s="2178"/>
      <c r="AF142" s="2178"/>
      <c r="AG142" s="2178"/>
      <c r="AH142" s="2178"/>
      <c r="AI142" s="2178"/>
      <c r="AJ142" s="2178"/>
      <c r="AK142" s="2178"/>
      <c r="AL142" s="2178"/>
      <c r="AM142" s="2178"/>
      <c r="AN142" s="2178"/>
      <c r="AO142" s="2178"/>
      <c r="AP142" s="2178"/>
      <c r="AQ142" s="2178"/>
      <c r="AR142" s="2178"/>
      <c r="AS142" s="2178"/>
      <c r="AT142" s="2178"/>
      <c r="AU142" s="2178"/>
      <c r="AV142" s="2178"/>
      <c r="AW142" s="2178"/>
      <c r="AX142" s="2178"/>
      <c r="AY142" s="2178"/>
      <c r="AZ142" s="215"/>
      <c r="BA142" s="2559"/>
      <c r="BB142" s="159" t="s">
        <v>66</v>
      </c>
      <c r="BC142" s="1219" t="s">
        <v>35</v>
      </c>
      <c r="BD142" s="1239" t="s">
        <v>35</v>
      </c>
      <c r="BE142" s="1239" t="s">
        <v>35</v>
      </c>
      <c r="BF142" s="1239" t="s">
        <v>35</v>
      </c>
      <c r="BG142" s="1260" t="s">
        <v>35</v>
      </c>
      <c r="BH142" s="1281" t="s">
        <v>35</v>
      </c>
      <c r="BI142" s="1239" t="s">
        <v>35</v>
      </c>
      <c r="BJ142" s="1239" t="s">
        <v>35</v>
      </c>
      <c r="BK142" s="1239" t="s">
        <v>35</v>
      </c>
      <c r="BL142" s="1260" t="s">
        <v>35</v>
      </c>
      <c r="BM142" s="1281" t="s">
        <v>35</v>
      </c>
      <c r="BN142" s="1239" t="s">
        <v>35</v>
      </c>
      <c r="BO142" s="1239" t="s">
        <v>35</v>
      </c>
      <c r="BP142" s="1239" t="s">
        <v>35</v>
      </c>
      <c r="BQ142" s="1260" t="s">
        <v>35</v>
      </c>
      <c r="BR142" s="1281" t="s">
        <v>35</v>
      </c>
      <c r="BS142" s="1239" t="s">
        <v>35</v>
      </c>
      <c r="BT142" s="1239" t="s">
        <v>35</v>
      </c>
      <c r="BU142" s="1239" t="s">
        <v>35</v>
      </c>
      <c r="BV142" s="1239" t="s">
        <v>35</v>
      </c>
      <c r="BW142" s="1239" t="s">
        <v>35</v>
      </c>
      <c r="BX142" s="1239" t="s">
        <v>35</v>
      </c>
      <c r="BY142" s="1300" t="s">
        <v>35</v>
      </c>
      <c r="BZ142" s="1300" t="s">
        <v>35</v>
      </c>
      <c r="CA142" s="1300" t="s">
        <v>35</v>
      </c>
      <c r="CB142" s="1300" t="s">
        <v>35</v>
      </c>
      <c r="CC142" s="2198"/>
      <c r="CD142" s="2198"/>
      <c r="CE142" s="2198"/>
      <c r="CF142" s="2198"/>
      <c r="CG142" s="2198"/>
      <c r="CH142" s="2198"/>
      <c r="CI142" s="2198"/>
      <c r="CJ142" s="2198"/>
      <c r="CK142" s="2198"/>
      <c r="CL142" s="2198"/>
      <c r="CM142" s="2198"/>
      <c r="CN142" s="2198"/>
      <c r="CO142" s="2198"/>
      <c r="CP142" s="2198"/>
      <c r="CQ142" s="2198"/>
      <c r="CR142" s="2198"/>
      <c r="CS142" s="2198"/>
      <c r="CT142" s="2198"/>
      <c r="CU142" s="2198"/>
      <c r="CV142" s="2198"/>
      <c r="CW142" s="2198"/>
      <c r="CX142" s="2198"/>
      <c r="CY142" s="2198"/>
      <c r="CZ142" s="2198"/>
    </row>
    <row r="143" s="130" customFormat="true" ht="15" customHeight="true" x14ac:dyDescent="0.2">
      <c r="A143" s="2505"/>
      <c r="B143" s="252" t="s">
        <v>67</v>
      </c>
      <c r="C143" s="1157" t="s">
        <v>35</v>
      </c>
      <c r="D143" s="1167" t="s">
        <v>35</v>
      </c>
      <c r="E143" s="1167" t="s">
        <v>35</v>
      </c>
      <c r="F143" s="1167" t="s">
        <v>35</v>
      </c>
      <c r="G143" s="1177" t="s">
        <v>35</v>
      </c>
      <c r="H143" s="1187" t="s">
        <v>35</v>
      </c>
      <c r="I143" s="1167" t="s">
        <v>35</v>
      </c>
      <c r="J143" s="1167" t="s">
        <v>35</v>
      </c>
      <c r="K143" s="1167" t="s">
        <v>35</v>
      </c>
      <c r="L143" s="1197" t="s">
        <v>35</v>
      </c>
      <c r="M143" s="1203" t="s">
        <v>35</v>
      </c>
      <c r="N143" s="1167" t="s">
        <v>35</v>
      </c>
      <c r="O143" s="1167" t="s">
        <v>35</v>
      </c>
      <c r="P143" s="1167" t="s">
        <v>35</v>
      </c>
      <c r="Q143" s="1177" t="s">
        <v>35</v>
      </c>
      <c r="R143" s="1187" t="s">
        <v>35</v>
      </c>
      <c r="S143" s="1167" t="s">
        <v>35</v>
      </c>
      <c r="T143" s="1167" t="s">
        <v>35</v>
      </c>
      <c r="U143" s="1167" t="s">
        <v>35</v>
      </c>
      <c r="V143" s="1167" t="s">
        <v>35</v>
      </c>
      <c r="W143" s="1167" t="s">
        <v>35</v>
      </c>
      <c r="X143" s="1167" t="s">
        <v>35</v>
      </c>
      <c r="Y143" s="1208" t="s">
        <v>35</v>
      </c>
      <c r="Z143" s="1208" t="s">
        <v>35</v>
      </c>
      <c r="AA143" s="1208" t="s">
        <v>35</v>
      </c>
      <c r="AB143" s="2146" t="s">
        <v>35</v>
      </c>
      <c r="AC143" s="2178"/>
      <c r="AD143" s="2178"/>
      <c r="AE143" s="2178"/>
      <c r="AF143" s="2178"/>
      <c r="AG143" s="2178"/>
      <c r="AH143" s="2178"/>
      <c r="AI143" s="2178"/>
      <c r="AJ143" s="2178"/>
      <c r="AK143" s="2178"/>
      <c r="AL143" s="2178"/>
      <c r="AM143" s="2178"/>
      <c r="AN143" s="2178"/>
      <c r="AO143" s="2178"/>
      <c r="AP143" s="2178"/>
      <c r="AQ143" s="2178"/>
      <c r="AR143" s="2178"/>
      <c r="AS143" s="2178"/>
      <c r="AT143" s="2178"/>
      <c r="AU143" s="2178"/>
      <c r="AV143" s="2178"/>
      <c r="AW143" s="2178"/>
      <c r="AX143" s="2178"/>
      <c r="AY143" s="2178"/>
      <c r="AZ143" s="215"/>
      <c r="BA143" s="2559"/>
      <c r="BB143" s="159" t="s">
        <v>67</v>
      </c>
      <c r="BC143" s="1219" t="s">
        <v>35</v>
      </c>
      <c r="BD143" s="1239" t="s">
        <v>35</v>
      </c>
      <c r="BE143" s="1239" t="s">
        <v>35</v>
      </c>
      <c r="BF143" s="1239" t="s">
        <v>35</v>
      </c>
      <c r="BG143" s="1260" t="s">
        <v>35</v>
      </c>
      <c r="BH143" s="1281" t="s">
        <v>35</v>
      </c>
      <c r="BI143" s="1239" t="s">
        <v>35</v>
      </c>
      <c r="BJ143" s="1239" t="s">
        <v>35</v>
      </c>
      <c r="BK143" s="1239" t="s">
        <v>35</v>
      </c>
      <c r="BL143" s="1260" t="s">
        <v>35</v>
      </c>
      <c r="BM143" s="1281" t="s">
        <v>35</v>
      </c>
      <c r="BN143" s="1239" t="s">
        <v>35</v>
      </c>
      <c r="BO143" s="1239" t="s">
        <v>35</v>
      </c>
      <c r="BP143" s="1239" t="s">
        <v>35</v>
      </c>
      <c r="BQ143" s="1260" t="s">
        <v>35</v>
      </c>
      <c r="BR143" s="1281" t="s">
        <v>35</v>
      </c>
      <c r="BS143" s="1239" t="s">
        <v>35</v>
      </c>
      <c r="BT143" s="1239" t="s">
        <v>35</v>
      </c>
      <c r="BU143" s="1239" t="s">
        <v>35</v>
      </c>
      <c r="BV143" s="1239" t="s">
        <v>35</v>
      </c>
      <c r="BW143" s="1239" t="s">
        <v>35</v>
      </c>
      <c r="BX143" s="1239" t="s">
        <v>35</v>
      </c>
      <c r="BY143" s="1300" t="s">
        <v>35</v>
      </c>
      <c r="BZ143" s="1300" t="s">
        <v>35</v>
      </c>
      <c r="CA143" s="1300" t="s">
        <v>35</v>
      </c>
      <c r="CB143" s="1300" t="s">
        <v>35</v>
      </c>
      <c r="CC143" s="2198"/>
      <c r="CD143" s="2198"/>
      <c r="CE143" s="2198"/>
      <c r="CF143" s="2198"/>
      <c r="CG143" s="2198"/>
      <c r="CH143" s="2198"/>
      <c r="CI143" s="2198"/>
      <c r="CJ143" s="2198"/>
      <c r="CK143" s="2198"/>
      <c r="CL143" s="2198"/>
      <c r="CM143" s="2198"/>
      <c r="CN143" s="2198"/>
      <c r="CO143" s="2198"/>
      <c r="CP143" s="2198"/>
      <c r="CQ143" s="2198"/>
      <c r="CR143" s="2198"/>
      <c r="CS143" s="2198"/>
      <c r="CT143" s="2198"/>
      <c r="CU143" s="2198"/>
      <c r="CV143" s="2198"/>
      <c r="CW143" s="2198"/>
      <c r="CX143" s="2198"/>
      <c r="CY143" s="2198"/>
      <c r="CZ143" s="2198"/>
    </row>
    <row r="144" s="130" customFormat="true" ht="15" customHeight="true" x14ac:dyDescent="0.2">
      <c r="A144" s="2505" t="s">
        <v>107</v>
      </c>
      <c r="B144" s="252" t="s">
        <v>64</v>
      </c>
      <c r="C144" s="1157" t="s">
        <v>35</v>
      </c>
      <c r="D144" s="1167" t="s">
        <v>35</v>
      </c>
      <c r="E144" s="1167" t="s">
        <v>35</v>
      </c>
      <c r="F144" s="1167" t="s">
        <v>35</v>
      </c>
      <c r="G144" s="1177" t="s">
        <v>35</v>
      </c>
      <c r="H144" s="1187" t="s">
        <v>35</v>
      </c>
      <c r="I144" s="1167" t="s">
        <v>35</v>
      </c>
      <c r="J144" s="1167" t="s">
        <v>35</v>
      </c>
      <c r="K144" s="1167" t="s">
        <v>35</v>
      </c>
      <c r="L144" s="1197" t="s">
        <v>35</v>
      </c>
      <c r="M144" s="1203" t="s">
        <v>35</v>
      </c>
      <c r="N144" s="1167" t="s">
        <v>35</v>
      </c>
      <c r="O144" s="1167" t="s">
        <v>35</v>
      </c>
      <c r="P144" s="1167" t="s">
        <v>35</v>
      </c>
      <c r="Q144" s="1177" t="s">
        <v>35</v>
      </c>
      <c r="R144" s="1187" t="s">
        <v>35</v>
      </c>
      <c r="S144" s="1167" t="s">
        <v>35</v>
      </c>
      <c r="T144" s="1167" t="s">
        <v>35</v>
      </c>
      <c r="U144" s="1167" t="s">
        <v>35</v>
      </c>
      <c r="V144" s="1167" t="s">
        <v>35</v>
      </c>
      <c r="W144" s="1167" t="s">
        <v>35</v>
      </c>
      <c r="X144" s="1167" t="s">
        <v>35</v>
      </c>
      <c r="Y144" s="1208" t="s">
        <v>35</v>
      </c>
      <c r="Z144" s="1208" t="s">
        <v>35</v>
      </c>
      <c r="AA144" s="1208" t="s">
        <v>35</v>
      </c>
      <c r="AB144" s="2146" t="s">
        <v>35</v>
      </c>
      <c r="AC144" s="2178"/>
      <c r="AD144" s="2178"/>
      <c r="AE144" s="2178"/>
      <c r="AF144" s="2178"/>
      <c r="AG144" s="2178"/>
      <c r="AH144" s="2178"/>
      <c r="AI144" s="2178"/>
      <c r="AJ144" s="2178"/>
      <c r="AK144" s="2178"/>
      <c r="AL144" s="2178"/>
      <c r="AM144" s="2178"/>
      <c r="AN144" s="2178"/>
      <c r="AO144" s="2178"/>
      <c r="AP144" s="2178"/>
      <c r="AQ144" s="2178"/>
      <c r="AR144" s="2178"/>
      <c r="AS144" s="2178"/>
      <c r="AT144" s="2178"/>
      <c r="AU144" s="2178"/>
      <c r="AV144" s="2178"/>
      <c r="AW144" s="2178"/>
      <c r="AX144" s="2178"/>
      <c r="AY144" s="2178"/>
      <c r="AZ144" s="215"/>
      <c r="BA144" s="2559" t="s">
        <v>107</v>
      </c>
      <c r="BB144" s="159" t="s">
        <v>64</v>
      </c>
      <c r="BC144" s="1219" t="s">
        <v>35</v>
      </c>
      <c r="BD144" s="1239" t="s">
        <v>35</v>
      </c>
      <c r="BE144" s="1239" t="s">
        <v>35</v>
      </c>
      <c r="BF144" s="1239" t="s">
        <v>35</v>
      </c>
      <c r="BG144" s="1260" t="s">
        <v>35</v>
      </c>
      <c r="BH144" s="1281" t="s">
        <v>35</v>
      </c>
      <c r="BI144" s="1239" t="s">
        <v>35</v>
      </c>
      <c r="BJ144" s="1239" t="s">
        <v>35</v>
      </c>
      <c r="BK144" s="1239" t="s">
        <v>35</v>
      </c>
      <c r="BL144" s="1260" t="s">
        <v>35</v>
      </c>
      <c r="BM144" s="1281" t="s">
        <v>35</v>
      </c>
      <c r="BN144" s="1239" t="s">
        <v>35</v>
      </c>
      <c r="BO144" s="1239" t="s">
        <v>35</v>
      </c>
      <c r="BP144" s="1239" t="s">
        <v>35</v>
      </c>
      <c r="BQ144" s="1260" t="s">
        <v>35</v>
      </c>
      <c r="BR144" s="1281" t="s">
        <v>35</v>
      </c>
      <c r="BS144" s="1239" t="s">
        <v>35</v>
      </c>
      <c r="BT144" s="1239" t="s">
        <v>35</v>
      </c>
      <c r="BU144" s="1239" t="s">
        <v>35</v>
      </c>
      <c r="BV144" s="1239" t="s">
        <v>35</v>
      </c>
      <c r="BW144" s="1239" t="s">
        <v>35</v>
      </c>
      <c r="BX144" s="1239" t="s">
        <v>35</v>
      </c>
      <c r="BY144" s="1300" t="s">
        <v>35</v>
      </c>
      <c r="BZ144" s="1300" t="s">
        <v>35</v>
      </c>
      <c r="CA144" s="1300" t="s">
        <v>35</v>
      </c>
      <c r="CB144" s="1300" t="s">
        <v>35</v>
      </c>
      <c r="CC144" s="2198"/>
      <c r="CD144" s="2198"/>
      <c r="CE144" s="2198"/>
      <c r="CF144" s="2198"/>
      <c r="CG144" s="2198"/>
      <c r="CH144" s="2198"/>
      <c r="CI144" s="2198"/>
      <c r="CJ144" s="2198"/>
      <c r="CK144" s="2198"/>
      <c r="CL144" s="2198"/>
      <c r="CM144" s="2198"/>
      <c r="CN144" s="2198"/>
      <c r="CO144" s="2198"/>
      <c r="CP144" s="2198"/>
      <c r="CQ144" s="2198"/>
      <c r="CR144" s="2198"/>
      <c r="CS144" s="2198"/>
      <c r="CT144" s="2198"/>
      <c r="CU144" s="2198"/>
      <c r="CV144" s="2198"/>
      <c r="CW144" s="2198"/>
      <c r="CX144" s="2198"/>
      <c r="CY144" s="2198"/>
      <c r="CZ144" s="2198"/>
    </row>
    <row r="145" s="130" customFormat="true" ht="15" customHeight="true" x14ac:dyDescent="0.2">
      <c r="A145" s="2505"/>
      <c r="B145" s="252" t="s">
        <v>65</v>
      </c>
      <c r="C145" s="1157" t="s">
        <v>35</v>
      </c>
      <c r="D145" s="1167" t="s">
        <v>35</v>
      </c>
      <c r="E145" s="1167" t="s">
        <v>35</v>
      </c>
      <c r="F145" s="1167" t="s">
        <v>35</v>
      </c>
      <c r="G145" s="1177" t="s">
        <v>35</v>
      </c>
      <c r="H145" s="1187" t="s">
        <v>35</v>
      </c>
      <c r="I145" s="1167" t="s">
        <v>35</v>
      </c>
      <c r="J145" s="1167" t="s">
        <v>35</v>
      </c>
      <c r="K145" s="1167" t="s">
        <v>35</v>
      </c>
      <c r="L145" s="1197" t="s">
        <v>35</v>
      </c>
      <c r="M145" s="1203" t="s">
        <v>35</v>
      </c>
      <c r="N145" s="1167" t="s">
        <v>35</v>
      </c>
      <c r="O145" s="1167" t="s">
        <v>35</v>
      </c>
      <c r="P145" s="1167" t="s">
        <v>35</v>
      </c>
      <c r="Q145" s="1177" t="s">
        <v>35</v>
      </c>
      <c r="R145" s="1187" t="s">
        <v>35</v>
      </c>
      <c r="S145" s="1167" t="s">
        <v>35</v>
      </c>
      <c r="T145" s="1167" t="s">
        <v>35</v>
      </c>
      <c r="U145" s="1167" t="s">
        <v>35</v>
      </c>
      <c r="V145" s="1167" t="s">
        <v>35</v>
      </c>
      <c r="W145" s="1167" t="s">
        <v>35</v>
      </c>
      <c r="X145" s="1167" t="s">
        <v>35</v>
      </c>
      <c r="Y145" s="1208" t="s">
        <v>35</v>
      </c>
      <c r="Z145" s="1208" t="s">
        <v>35</v>
      </c>
      <c r="AA145" s="1208" t="s">
        <v>35</v>
      </c>
      <c r="AB145" s="2146" t="s">
        <v>35</v>
      </c>
      <c r="AC145" s="2178"/>
      <c r="AD145" s="2178"/>
      <c r="AE145" s="2178"/>
      <c r="AF145" s="2178"/>
      <c r="AG145" s="2178"/>
      <c r="AH145" s="2178"/>
      <c r="AI145" s="2178"/>
      <c r="AJ145" s="2178"/>
      <c r="AK145" s="2178"/>
      <c r="AL145" s="2178"/>
      <c r="AM145" s="2178"/>
      <c r="AN145" s="2178"/>
      <c r="AO145" s="2178"/>
      <c r="AP145" s="2178"/>
      <c r="AQ145" s="2178"/>
      <c r="AR145" s="2178"/>
      <c r="AS145" s="2178"/>
      <c r="AT145" s="2178"/>
      <c r="AU145" s="2178"/>
      <c r="AV145" s="2178"/>
      <c r="AW145" s="2178"/>
      <c r="AX145" s="2178"/>
      <c r="AY145" s="2178"/>
      <c r="AZ145" s="215"/>
      <c r="BA145" s="2559"/>
      <c r="BB145" s="159" t="s">
        <v>65</v>
      </c>
      <c r="BC145" s="1219" t="s">
        <v>35</v>
      </c>
      <c r="BD145" s="1239" t="s">
        <v>35</v>
      </c>
      <c r="BE145" s="1239" t="s">
        <v>35</v>
      </c>
      <c r="BF145" s="1239" t="s">
        <v>35</v>
      </c>
      <c r="BG145" s="1260" t="s">
        <v>35</v>
      </c>
      <c r="BH145" s="1281" t="s">
        <v>35</v>
      </c>
      <c r="BI145" s="1239" t="s">
        <v>35</v>
      </c>
      <c r="BJ145" s="1239" t="s">
        <v>35</v>
      </c>
      <c r="BK145" s="1239" t="s">
        <v>35</v>
      </c>
      <c r="BL145" s="1260" t="s">
        <v>35</v>
      </c>
      <c r="BM145" s="1281" t="s">
        <v>35</v>
      </c>
      <c r="BN145" s="1239" t="s">
        <v>35</v>
      </c>
      <c r="BO145" s="1239" t="s">
        <v>35</v>
      </c>
      <c r="BP145" s="1239" t="s">
        <v>35</v>
      </c>
      <c r="BQ145" s="1260" t="s">
        <v>35</v>
      </c>
      <c r="BR145" s="1281" t="s">
        <v>35</v>
      </c>
      <c r="BS145" s="1239" t="s">
        <v>35</v>
      </c>
      <c r="BT145" s="1239" t="s">
        <v>35</v>
      </c>
      <c r="BU145" s="1239" t="s">
        <v>35</v>
      </c>
      <c r="BV145" s="1239" t="s">
        <v>35</v>
      </c>
      <c r="BW145" s="1239" t="s">
        <v>35</v>
      </c>
      <c r="BX145" s="1239" t="s">
        <v>35</v>
      </c>
      <c r="BY145" s="1300" t="s">
        <v>35</v>
      </c>
      <c r="BZ145" s="1300" t="s">
        <v>35</v>
      </c>
      <c r="CA145" s="1300" t="s">
        <v>35</v>
      </c>
      <c r="CB145" s="1300" t="s">
        <v>35</v>
      </c>
      <c r="CC145" s="2198"/>
      <c r="CD145" s="2198"/>
      <c r="CE145" s="2198"/>
      <c r="CF145" s="2198"/>
      <c r="CG145" s="2198"/>
      <c r="CH145" s="2198"/>
      <c r="CI145" s="2198"/>
      <c r="CJ145" s="2198"/>
      <c r="CK145" s="2198"/>
      <c r="CL145" s="2198"/>
      <c r="CM145" s="2198"/>
      <c r="CN145" s="2198"/>
      <c r="CO145" s="2198"/>
      <c r="CP145" s="2198"/>
      <c r="CQ145" s="2198"/>
      <c r="CR145" s="2198"/>
      <c r="CS145" s="2198"/>
      <c r="CT145" s="2198"/>
      <c r="CU145" s="2198"/>
      <c r="CV145" s="2198"/>
      <c r="CW145" s="2198"/>
      <c r="CX145" s="2198"/>
      <c r="CY145" s="2198"/>
      <c r="CZ145" s="2198"/>
    </row>
    <row r="146" s="130" customFormat="true" ht="15" customHeight="true" x14ac:dyDescent="0.2">
      <c r="A146" s="2505"/>
      <c r="B146" s="252" t="s">
        <v>66</v>
      </c>
      <c r="C146" s="1157" t="s">
        <v>35</v>
      </c>
      <c r="D146" s="1167" t="s">
        <v>35</v>
      </c>
      <c r="E146" s="1167" t="s">
        <v>35</v>
      </c>
      <c r="F146" s="1167" t="s">
        <v>35</v>
      </c>
      <c r="G146" s="1177" t="s">
        <v>35</v>
      </c>
      <c r="H146" s="1187" t="s">
        <v>35</v>
      </c>
      <c r="I146" s="1167" t="s">
        <v>35</v>
      </c>
      <c r="J146" s="1167" t="s">
        <v>35</v>
      </c>
      <c r="K146" s="1167" t="s">
        <v>35</v>
      </c>
      <c r="L146" s="1197" t="s">
        <v>35</v>
      </c>
      <c r="M146" s="1203" t="s">
        <v>35</v>
      </c>
      <c r="N146" s="1167" t="s">
        <v>35</v>
      </c>
      <c r="O146" s="1167" t="s">
        <v>35</v>
      </c>
      <c r="P146" s="1167" t="s">
        <v>35</v>
      </c>
      <c r="Q146" s="1177" t="s">
        <v>35</v>
      </c>
      <c r="R146" s="1187" t="s">
        <v>35</v>
      </c>
      <c r="S146" s="1167" t="s">
        <v>35</v>
      </c>
      <c r="T146" s="1167" t="s">
        <v>35</v>
      </c>
      <c r="U146" s="1167" t="s">
        <v>35</v>
      </c>
      <c r="V146" s="1167" t="s">
        <v>35</v>
      </c>
      <c r="W146" s="1167" t="s">
        <v>35</v>
      </c>
      <c r="X146" s="1167" t="s">
        <v>35</v>
      </c>
      <c r="Y146" s="1208" t="s">
        <v>35</v>
      </c>
      <c r="Z146" s="1208" t="s">
        <v>35</v>
      </c>
      <c r="AA146" s="1208" t="s">
        <v>35</v>
      </c>
      <c r="AB146" s="2146" t="s">
        <v>35</v>
      </c>
      <c r="AC146" s="2178"/>
      <c r="AD146" s="2178"/>
      <c r="AE146" s="2178"/>
      <c r="AF146" s="2178"/>
      <c r="AG146" s="2178"/>
      <c r="AH146" s="2178"/>
      <c r="AI146" s="2178"/>
      <c r="AJ146" s="2178"/>
      <c r="AK146" s="2178"/>
      <c r="AL146" s="2178"/>
      <c r="AM146" s="2178"/>
      <c r="AN146" s="2178"/>
      <c r="AO146" s="2178"/>
      <c r="AP146" s="2178"/>
      <c r="AQ146" s="2178"/>
      <c r="AR146" s="2178"/>
      <c r="AS146" s="2178"/>
      <c r="AT146" s="2178"/>
      <c r="AU146" s="2178"/>
      <c r="AV146" s="2178"/>
      <c r="AW146" s="2178"/>
      <c r="AX146" s="2178"/>
      <c r="AY146" s="2178"/>
      <c r="AZ146" s="215"/>
      <c r="BA146" s="2559"/>
      <c r="BB146" s="159" t="s">
        <v>66</v>
      </c>
      <c r="BC146" s="1219" t="s">
        <v>35</v>
      </c>
      <c r="BD146" s="1239" t="s">
        <v>35</v>
      </c>
      <c r="BE146" s="1239" t="s">
        <v>35</v>
      </c>
      <c r="BF146" s="1239" t="s">
        <v>35</v>
      </c>
      <c r="BG146" s="1260" t="s">
        <v>35</v>
      </c>
      <c r="BH146" s="1281" t="s">
        <v>35</v>
      </c>
      <c r="BI146" s="1239" t="s">
        <v>35</v>
      </c>
      <c r="BJ146" s="1239" t="s">
        <v>35</v>
      </c>
      <c r="BK146" s="1239" t="s">
        <v>35</v>
      </c>
      <c r="BL146" s="1260" t="s">
        <v>35</v>
      </c>
      <c r="BM146" s="1281" t="s">
        <v>35</v>
      </c>
      <c r="BN146" s="1239" t="s">
        <v>35</v>
      </c>
      <c r="BO146" s="1239" t="s">
        <v>35</v>
      </c>
      <c r="BP146" s="1239" t="s">
        <v>35</v>
      </c>
      <c r="BQ146" s="1260" t="s">
        <v>35</v>
      </c>
      <c r="BR146" s="1281" t="s">
        <v>35</v>
      </c>
      <c r="BS146" s="1239" t="s">
        <v>35</v>
      </c>
      <c r="BT146" s="1239" t="s">
        <v>35</v>
      </c>
      <c r="BU146" s="1239" t="s">
        <v>35</v>
      </c>
      <c r="BV146" s="1239" t="s">
        <v>35</v>
      </c>
      <c r="BW146" s="1239" t="s">
        <v>35</v>
      </c>
      <c r="BX146" s="1239" t="s">
        <v>35</v>
      </c>
      <c r="BY146" s="1300" t="s">
        <v>35</v>
      </c>
      <c r="BZ146" s="1300" t="s">
        <v>35</v>
      </c>
      <c r="CA146" s="1300" t="s">
        <v>35</v>
      </c>
      <c r="CB146" s="1300" t="s">
        <v>35</v>
      </c>
      <c r="CC146" s="2198"/>
      <c r="CD146" s="2198"/>
      <c r="CE146" s="2198"/>
      <c r="CF146" s="2198"/>
      <c r="CG146" s="2198"/>
      <c r="CH146" s="2198"/>
      <c r="CI146" s="2198"/>
      <c r="CJ146" s="2198"/>
      <c r="CK146" s="2198"/>
      <c r="CL146" s="2198"/>
      <c r="CM146" s="2198"/>
      <c r="CN146" s="2198"/>
      <c r="CO146" s="2198"/>
      <c r="CP146" s="2198"/>
      <c r="CQ146" s="2198"/>
      <c r="CR146" s="2198"/>
      <c r="CS146" s="2198"/>
      <c r="CT146" s="2198"/>
      <c r="CU146" s="2198"/>
      <c r="CV146" s="2198"/>
      <c r="CW146" s="2198"/>
      <c r="CX146" s="2198"/>
      <c r="CY146" s="2198"/>
      <c r="CZ146" s="2198"/>
    </row>
    <row r="147" s="130" customFormat="true" ht="15" customHeight="true" x14ac:dyDescent="0.2">
      <c r="A147" s="2505"/>
      <c r="B147" s="252" t="s">
        <v>67</v>
      </c>
      <c r="C147" s="1157" t="s">
        <v>35</v>
      </c>
      <c r="D147" s="1167" t="s">
        <v>35</v>
      </c>
      <c r="E147" s="1167" t="s">
        <v>35</v>
      </c>
      <c r="F147" s="1167" t="s">
        <v>35</v>
      </c>
      <c r="G147" s="1177" t="s">
        <v>35</v>
      </c>
      <c r="H147" s="1187" t="s">
        <v>35</v>
      </c>
      <c r="I147" s="1167" t="s">
        <v>35</v>
      </c>
      <c r="J147" s="1167" t="s">
        <v>35</v>
      </c>
      <c r="K147" s="1167" t="s">
        <v>35</v>
      </c>
      <c r="L147" s="1197" t="s">
        <v>35</v>
      </c>
      <c r="M147" s="1203" t="s">
        <v>35</v>
      </c>
      <c r="N147" s="1167" t="s">
        <v>35</v>
      </c>
      <c r="O147" s="1167" t="s">
        <v>35</v>
      </c>
      <c r="P147" s="1167" t="s">
        <v>35</v>
      </c>
      <c r="Q147" s="1177" t="s">
        <v>35</v>
      </c>
      <c r="R147" s="1187" t="s">
        <v>35</v>
      </c>
      <c r="S147" s="1167" t="s">
        <v>35</v>
      </c>
      <c r="T147" s="1167" t="s">
        <v>35</v>
      </c>
      <c r="U147" s="1167" t="s">
        <v>35</v>
      </c>
      <c r="V147" s="1167" t="s">
        <v>35</v>
      </c>
      <c r="W147" s="1167" t="s">
        <v>35</v>
      </c>
      <c r="X147" s="1167" t="s">
        <v>35</v>
      </c>
      <c r="Y147" s="1208" t="s">
        <v>35</v>
      </c>
      <c r="Z147" s="1208" t="s">
        <v>35</v>
      </c>
      <c r="AA147" s="1208" t="s">
        <v>35</v>
      </c>
      <c r="AB147" s="2146" t="s">
        <v>35</v>
      </c>
      <c r="AC147" s="2178"/>
      <c r="AD147" s="2178"/>
      <c r="AE147" s="2178"/>
      <c r="AF147" s="2178"/>
      <c r="AG147" s="2178"/>
      <c r="AH147" s="2178"/>
      <c r="AI147" s="2178"/>
      <c r="AJ147" s="2178"/>
      <c r="AK147" s="2178"/>
      <c r="AL147" s="2178"/>
      <c r="AM147" s="2178"/>
      <c r="AN147" s="2178"/>
      <c r="AO147" s="2178"/>
      <c r="AP147" s="2178"/>
      <c r="AQ147" s="2178"/>
      <c r="AR147" s="2178"/>
      <c r="AS147" s="2178"/>
      <c r="AT147" s="2178"/>
      <c r="AU147" s="2178"/>
      <c r="AV147" s="2178"/>
      <c r="AW147" s="2178"/>
      <c r="AX147" s="2178"/>
      <c r="AY147" s="2178"/>
      <c r="AZ147" s="215"/>
      <c r="BA147" s="2559"/>
      <c r="BB147" s="159" t="s">
        <v>67</v>
      </c>
      <c r="BC147" s="1219" t="s">
        <v>35</v>
      </c>
      <c r="BD147" s="1239" t="s">
        <v>35</v>
      </c>
      <c r="BE147" s="1239" t="s">
        <v>35</v>
      </c>
      <c r="BF147" s="1239" t="s">
        <v>35</v>
      </c>
      <c r="BG147" s="1260" t="s">
        <v>35</v>
      </c>
      <c r="BH147" s="1281" t="s">
        <v>35</v>
      </c>
      <c r="BI147" s="1239" t="s">
        <v>35</v>
      </c>
      <c r="BJ147" s="1239" t="s">
        <v>35</v>
      </c>
      <c r="BK147" s="1239" t="s">
        <v>35</v>
      </c>
      <c r="BL147" s="1260" t="s">
        <v>35</v>
      </c>
      <c r="BM147" s="1281" t="s">
        <v>35</v>
      </c>
      <c r="BN147" s="1239" t="s">
        <v>35</v>
      </c>
      <c r="BO147" s="1239" t="s">
        <v>35</v>
      </c>
      <c r="BP147" s="1239" t="s">
        <v>35</v>
      </c>
      <c r="BQ147" s="1260" t="s">
        <v>35</v>
      </c>
      <c r="BR147" s="1281" t="s">
        <v>35</v>
      </c>
      <c r="BS147" s="1239" t="s">
        <v>35</v>
      </c>
      <c r="BT147" s="1239" t="s">
        <v>35</v>
      </c>
      <c r="BU147" s="1239" t="s">
        <v>35</v>
      </c>
      <c r="BV147" s="1239" t="s">
        <v>35</v>
      </c>
      <c r="BW147" s="1239" t="s">
        <v>35</v>
      </c>
      <c r="BX147" s="1239" t="s">
        <v>35</v>
      </c>
      <c r="BY147" s="1300" t="s">
        <v>35</v>
      </c>
      <c r="BZ147" s="1300" t="s">
        <v>35</v>
      </c>
      <c r="CA147" s="1300" t="s">
        <v>35</v>
      </c>
      <c r="CB147" s="1300" t="s">
        <v>35</v>
      </c>
      <c r="CC147" s="2198"/>
      <c r="CD147" s="2198"/>
      <c r="CE147" s="2198"/>
      <c r="CF147" s="2198"/>
      <c r="CG147" s="2198"/>
      <c r="CH147" s="2198"/>
      <c r="CI147" s="2198"/>
      <c r="CJ147" s="2198"/>
      <c r="CK147" s="2198"/>
      <c r="CL147" s="2198"/>
      <c r="CM147" s="2198"/>
      <c r="CN147" s="2198"/>
      <c r="CO147" s="2198"/>
      <c r="CP147" s="2198"/>
      <c r="CQ147" s="2198"/>
      <c r="CR147" s="2198"/>
      <c r="CS147" s="2198"/>
      <c r="CT147" s="2198"/>
      <c r="CU147" s="2198"/>
      <c r="CV147" s="2198"/>
      <c r="CW147" s="2198"/>
      <c r="CX147" s="2198"/>
      <c r="CY147" s="2198"/>
      <c r="CZ147" s="2198"/>
    </row>
    <row r="148" s="130" customFormat="true" ht="15" customHeight="true" x14ac:dyDescent="0.2">
      <c r="A148" s="2505" t="s">
        <v>108</v>
      </c>
      <c r="B148" s="252" t="s">
        <v>49</v>
      </c>
      <c r="C148" s="1157" t="s">
        <v>35</v>
      </c>
      <c r="D148" s="1167" t="s">
        <v>35</v>
      </c>
      <c r="E148" s="1167" t="s">
        <v>35</v>
      </c>
      <c r="F148" s="1167" t="s">
        <v>35</v>
      </c>
      <c r="G148" s="1177" t="s">
        <v>35</v>
      </c>
      <c r="H148" s="1187" t="s">
        <v>35</v>
      </c>
      <c r="I148" s="1167" t="s">
        <v>35</v>
      </c>
      <c r="J148" s="1167" t="s">
        <v>35</v>
      </c>
      <c r="K148" s="1167" t="s">
        <v>35</v>
      </c>
      <c r="L148" s="1197" t="s">
        <v>35</v>
      </c>
      <c r="M148" s="1203" t="s">
        <v>35</v>
      </c>
      <c r="N148" s="1167" t="s">
        <v>35</v>
      </c>
      <c r="O148" s="1167" t="s">
        <v>35</v>
      </c>
      <c r="P148" s="1167" t="s">
        <v>35</v>
      </c>
      <c r="Q148" s="1177" t="s">
        <v>35</v>
      </c>
      <c r="R148" s="1187" t="s">
        <v>35</v>
      </c>
      <c r="S148" s="1167" t="s">
        <v>35</v>
      </c>
      <c r="T148" s="1167" t="s">
        <v>35</v>
      </c>
      <c r="U148" s="1167" t="s">
        <v>35</v>
      </c>
      <c r="V148" s="1167" t="s">
        <v>35</v>
      </c>
      <c r="W148" s="1167" t="s">
        <v>35</v>
      </c>
      <c r="X148" s="1167" t="s">
        <v>35</v>
      </c>
      <c r="Y148" s="1208" t="s">
        <v>35</v>
      </c>
      <c r="Z148" s="1208" t="s">
        <v>35</v>
      </c>
      <c r="AA148" s="1208" t="s">
        <v>35</v>
      </c>
      <c r="AB148" s="2146" t="s">
        <v>35</v>
      </c>
      <c r="AC148" s="2178"/>
      <c r="AD148" s="2178"/>
      <c r="AE148" s="2178"/>
      <c r="AF148" s="2178"/>
      <c r="AG148" s="2178"/>
      <c r="AH148" s="2178"/>
      <c r="AI148" s="2178"/>
      <c r="AJ148" s="2178"/>
      <c r="AK148" s="2178"/>
      <c r="AL148" s="2178"/>
      <c r="AM148" s="2178"/>
      <c r="AN148" s="2178"/>
      <c r="AO148" s="2178"/>
      <c r="AP148" s="2178"/>
      <c r="AQ148" s="2178"/>
      <c r="AR148" s="2178"/>
      <c r="AS148" s="2178"/>
      <c r="AT148" s="2178"/>
      <c r="AU148" s="2178"/>
      <c r="AV148" s="2178"/>
      <c r="AW148" s="2178"/>
      <c r="AX148" s="2178"/>
      <c r="AY148" s="2178"/>
      <c r="AZ148" s="215"/>
      <c r="BA148" s="2559" t="s">
        <v>108</v>
      </c>
      <c r="BB148" s="159" t="s">
        <v>49</v>
      </c>
      <c r="BC148" s="1219" t="s">
        <v>35</v>
      </c>
      <c r="BD148" s="1239" t="s">
        <v>35</v>
      </c>
      <c r="BE148" s="1239" t="s">
        <v>35</v>
      </c>
      <c r="BF148" s="1239" t="s">
        <v>35</v>
      </c>
      <c r="BG148" s="1260" t="s">
        <v>35</v>
      </c>
      <c r="BH148" s="1281" t="s">
        <v>35</v>
      </c>
      <c r="BI148" s="1239" t="s">
        <v>35</v>
      </c>
      <c r="BJ148" s="1239" t="s">
        <v>35</v>
      </c>
      <c r="BK148" s="1239" t="s">
        <v>35</v>
      </c>
      <c r="BL148" s="1260" t="s">
        <v>35</v>
      </c>
      <c r="BM148" s="1281" t="s">
        <v>35</v>
      </c>
      <c r="BN148" s="1239" t="s">
        <v>35</v>
      </c>
      <c r="BO148" s="1239" t="s">
        <v>35</v>
      </c>
      <c r="BP148" s="1239" t="s">
        <v>35</v>
      </c>
      <c r="BQ148" s="1260" t="s">
        <v>35</v>
      </c>
      <c r="BR148" s="1281" t="s">
        <v>35</v>
      </c>
      <c r="BS148" s="1239" t="s">
        <v>35</v>
      </c>
      <c r="BT148" s="1239" t="s">
        <v>35</v>
      </c>
      <c r="BU148" s="1239" t="s">
        <v>35</v>
      </c>
      <c r="BV148" s="1239" t="s">
        <v>35</v>
      </c>
      <c r="BW148" s="1239" t="s">
        <v>35</v>
      </c>
      <c r="BX148" s="1239" t="s">
        <v>35</v>
      </c>
      <c r="BY148" s="1300" t="s">
        <v>35</v>
      </c>
      <c r="BZ148" s="1300" t="s">
        <v>35</v>
      </c>
      <c r="CA148" s="1300" t="s">
        <v>35</v>
      </c>
      <c r="CB148" s="1300" t="s">
        <v>35</v>
      </c>
      <c r="CC148" s="2198"/>
      <c r="CD148" s="2198"/>
      <c r="CE148" s="2198"/>
      <c r="CF148" s="2198"/>
      <c r="CG148" s="2198"/>
      <c r="CH148" s="2198"/>
      <c r="CI148" s="2198"/>
      <c r="CJ148" s="2198"/>
      <c r="CK148" s="2198"/>
      <c r="CL148" s="2198"/>
      <c r="CM148" s="2198"/>
      <c r="CN148" s="2198"/>
      <c r="CO148" s="2198"/>
      <c r="CP148" s="2198"/>
      <c r="CQ148" s="2198"/>
      <c r="CR148" s="2198"/>
      <c r="CS148" s="2198"/>
      <c r="CT148" s="2198"/>
      <c r="CU148" s="2198"/>
      <c r="CV148" s="2198"/>
      <c r="CW148" s="2198"/>
      <c r="CX148" s="2198"/>
      <c r="CY148" s="2198"/>
      <c r="CZ148" s="2198"/>
    </row>
    <row r="149" s="130" customFormat="true" ht="15" customHeight="true" x14ac:dyDescent="0.2">
      <c r="A149" s="2505"/>
      <c r="B149" s="252" t="s">
        <v>48</v>
      </c>
      <c r="C149" s="1157" t="s">
        <v>35</v>
      </c>
      <c r="D149" s="1167" t="s">
        <v>35</v>
      </c>
      <c r="E149" s="1167" t="s">
        <v>35</v>
      </c>
      <c r="F149" s="1167" t="s">
        <v>35</v>
      </c>
      <c r="G149" s="1177" t="s">
        <v>35</v>
      </c>
      <c r="H149" s="1187" t="s">
        <v>35</v>
      </c>
      <c r="I149" s="1167" t="s">
        <v>35</v>
      </c>
      <c r="J149" s="1167" t="s">
        <v>35</v>
      </c>
      <c r="K149" s="1167" t="s">
        <v>35</v>
      </c>
      <c r="L149" s="1197" t="s">
        <v>35</v>
      </c>
      <c r="M149" s="1203" t="s">
        <v>35</v>
      </c>
      <c r="N149" s="1167" t="s">
        <v>35</v>
      </c>
      <c r="O149" s="1167" t="s">
        <v>35</v>
      </c>
      <c r="P149" s="1167" t="s">
        <v>35</v>
      </c>
      <c r="Q149" s="1177" t="s">
        <v>35</v>
      </c>
      <c r="R149" s="1187" t="s">
        <v>35</v>
      </c>
      <c r="S149" s="1167" t="s">
        <v>35</v>
      </c>
      <c r="T149" s="1167" t="s">
        <v>35</v>
      </c>
      <c r="U149" s="1167" t="s">
        <v>35</v>
      </c>
      <c r="V149" s="1167" t="s">
        <v>35</v>
      </c>
      <c r="W149" s="1167" t="s">
        <v>35</v>
      </c>
      <c r="X149" s="1167" t="s">
        <v>35</v>
      </c>
      <c r="Y149" s="1208" t="s">
        <v>35</v>
      </c>
      <c r="Z149" s="1208" t="s">
        <v>35</v>
      </c>
      <c r="AA149" s="1208" t="s">
        <v>35</v>
      </c>
      <c r="AB149" s="2146" t="s">
        <v>35</v>
      </c>
      <c r="AC149" s="2178"/>
      <c r="AD149" s="2178"/>
      <c r="AE149" s="2178"/>
      <c r="AF149" s="2178"/>
      <c r="AG149" s="2178"/>
      <c r="AH149" s="2178"/>
      <c r="AI149" s="2178"/>
      <c r="AJ149" s="2178"/>
      <c r="AK149" s="2178"/>
      <c r="AL149" s="2178"/>
      <c r="AM149" s="2178"/>
      <c r="AN149" s="2178"/>
      <c r="AO149" s="2178"/>
      <c r="AP149" s="2178"/>
      <c r="AQ149" s="2178"/>
      <c r="AR149" s="2178"/>
      <c r="AS149" s="2178"/>
      <c r="AT149" s="2178"/>
      <c r="AU149" s="2178"/>
      <c r="AV149" s="2178"/>
      <c r="AW149" s="2178"/>
      <c r="AX149" s="2178"/>
      <c r="AY149" s="2178"/>
      <c r="AZ149" s="215"/>
      <c r="BA149" s="2559"/>
      <c r="BB149" s="159" t="s">
        <v>48</v>
      </c>
      <c r="BC149" s="1219" t="s">
        <v>35</v>
      </c>
      <c r="BD149" s="1239" t="s">
        <v>35</v>
      </c>
      <c r="BE149" s="1239" t="s">
        <v>35</v>
      </c>
      <c r="BF149" s="1239" t="s">
        <v>35</v>
      </c>
      <c r="BG149" s="1260" t="s">
        <v>35</v>
      </c>
      <c r="BH149" s="1281" t="s">
        <v>35</v>
      </c>
      <c r="BI149" s="1239" t="s">
        <v>35</v>
      </c>
      <c r="BJ149" s="1239" t="s">
        <v>35</v>
      </c>
      <c r="BK149" s="1239" t="s">
        <v>35</v>
      </c>
      <c r="BL149" s="1260" t="s">
        <v>35</v>
      </c>
      <c r="BM149" s="1281" t="s">
        <v>35</v>
      </c>
      <c r="BN149" s="1239" t="s">
        <v>35</v>
      </c>
      <c r="BO149" s="1239" t="s">
        <v>35</v>
      </c>
      <c r="BP149" s="1239" t="s">
        <v>35</v>
      </c>
      <c r="BQ149" s="1260" t="s">
        <v>35</v>
      </c>
      <c r="BR149" s="1281" t="s">
        <v>35</v>
      </c>
      <c r="BS149" s="1239" t="s">
        <v>35</v>
      </c>
      <c r="BT149" s="1239" t="s">
        <v>35</v>
      </c>
      <c r="BU149" s="1239" t="s">
        <v>35</v>
      </c>
      <c r="BV149" s="1239" t="s">
        <v>35</v>
      </c>
      <c r="BW149" s="1239" t="s">
        <v>35</v>
      </c>
      <c r="BX149" s="1239" t="s">
        <v>35</v>
      </c>
      <c r="BY149" s="1300" t="s">
        <v>35</v>
      </c>
      <c r="BZ149" s="1300" t="s">
        <v>35</v>
      </c>
      <c r="CA149" s="1300" t="s">
        <v>35</v>
      </c>
      <c r="CB149" s="1300" t="s">
        <v>35</v>
      </c>
      <c r="CC149" s="2198"/>
      <c r="CD149" s="2198"/>
      <c r="CE149" s="2198"/>
      <c r="CF149" s="2198"/>
      <c r="CG149" s="2198"/>
      <c r="CH149" s="2198"/>
      <c r="CI149" s="2198"/>
      <c r="CJ149" s="2198"/>
      <c r="CK149" s="2198"/>
      <c r="CL149" s="2198"/>
      <c r="CM149" s="2198"/>
      <c r="CN149" s="2198"/>
      <c r="CO149" s="2198"/>
      <c r="CP149" s="2198"/>
      <c r="CQ149" s="2198"/>
      <c r="CR149" s="2198"/>
      <c r="CS149" s="2198"/>
      <c r="CT149" s="2198"/>
      <c r="CU149" s="2198"/>
      <c r="CV149" s="2198"/>
      <c r="CW149" s="2198"/>
      <c r="CX149" s="2198"/>
      <c r="CY149" s="2198"/>
      <c r="CZ149" s="2198"/>
    </row>
    <row r="150" s="130" customFormat="true" ht="15" customHeight="true" x14ac:dyDescent="0.2">
      <c r="A150" s="2505"/>
      <c r="B150" s="252" t="s">
        <v>110</v>
      </c>
      <c r="C150" s="1157" t="s">
        <v>35</v>
      </c>
      <c r="D150" s="1167" t="s">
        <v>35</v>
      </c>
      <c r="E150" s="1167" t="s">
        <v>35</v>
      </c>
      <c r="F150" s="1167" t="s">
        <v>35</v>
      </c>
      <c r="G150" s="1177" t="s">
        <v>35</v>
      </c>
      <c r="H150" s="1187" t="s">
        <v>35</v>
      </c>
      <c r="I150" s="1167" t="s">
        <v>35</v>
      </c>
      <c r="J150" s="1167" t="s">
        <v>35</v>
      </c>
      <c r="K150" s="1167" t="s">
        <v>35</v>
      </c>
      <c r="L150" s="1197" t="s">
        <v>35</v>
      </c>
      <c r="M150" s="1203" t="s">
        <v>35</v>
      </c>
      <c r="N150" s="1167" t="s">
        <v>35</v>
      </c>
      <c r="O150" s="1167" t="s">
        <v>35</v>
      </c>
      <c r="P150" s="1167" t="s">
        <v>35</v>
      </c>
      <c r="Q150" s="1177" t="s">
        <v>35</v>
      </c>
      <c r="R150" s="1187" t="s">
        <v>35</v>
      </c>
      <c r="S150" s="1167" t="s">
        <v>35</v>
      </c>
      <c r="T150" s="1167" t="s">
        <v>35</v>
      </c>
      <c r="U150" s="1167" t="s">
        <v>35</v>
      </c>
      <c r="V150" s="1167" t="s">
        <v>35</v>
      </c>
      <c r="W150" s="1167" t="s">
        <v>35</v>
      </c>
      <c r="X150" s="1167" t="s">
        <v>35</v>
      </c>
      <c r="Y150" s="1208" t="s">
        <v>35</v>
      </c>
      <c r="Z150" s="1208" t="s">
        <v>35</v>
      </c>
      <c r="AA150" s="1208" t="s">
        <v>35</v>
      </c>
      <c r="AB150" s="2146" t="s">
        <v>35</v>
      </c>
      <c r="AC150" s="2178"/>
      <c r="AD150" s="2178"/>
      <c r="AE150" s="2178"/>
      <c r="AF150" s="2178"/>
      <c r="AG150" s="2178"/>
      <c r="AH150" s="2178"/>
      <c r="AI150" s="2178"/>
      <c r="AJ150" s="2178"/>
      <c r="AK150" s="2178"/>
      <c r="AL150" s="2178"/>
      <c r="AM150" s="2178"/>
      <c r="AN150" s="2178"/>
      <c r="AO150" s="2178"/>
      <c r="AP150" s="2178"/>
      <c r="AQ150" s="2178"/>
      <c r="AR150" s="2178"/>
      <c r="AS150" s="2178"/>
      <c r="AT150" s="2178"/>
      <c r="AU150" s="2178"/>
      <c r="AV150" s="2178"/>
      <c r="AW150" s="2178"/>
      <c r="AX150" s="2178"/>
      <c r="AY150" s="2178"/>
      <c r="AZ150" s="215"/>
      <c r="BA150" s="2559"/>
      <c r="BB150" s="159" t="s">
        <v>110</v>
      </c>
      <c r="BC150" s="1219" t="s">
        <v>35</v>
      </c>
      <c r="BD150" s="1239" t="s">
        <v>35</v>
      </c>
      <c r="BE150" s="1239" t="s">
        <v>35</v>
      </c>
      <c r="BF150" s="1239" t="s">
        <v>35</v>
      </c>
      <c r="BG150" s="1260" t="s">
        <v>35</v>
      </c>
      <c r="BH150" s="1281" t="s">
        <v>35</v>
      </c>
      <c r="BI150" s="1239" t="s">
        <v>35</v>
      </c>
      <c r="BJ150" s="1239" t="s">
        <v>35</v>
      </c>
      <c r="BK150" s="1239" t="s">
        <v>35</v>
      </c>
      <c r="BL150" s="1260" t="s">
        <v>35</v>
      </c>
      <c r="BM150" s="1281" t="s">
        <v>35</v>
      </c>
      <c r="BN150" s="1239" t="s">
        <v>35</v>
      </c>
      <c r="BO150" s="1239" t="s">
        <v>35</v>
      </c>
      <c r="BP150" s="1239" t="s">
        <v>35</v>
      </c>
      <c r="BQ150" s="1260" t="s">
        <v>35</v>
      </c>
      <c r="BR150" s="1281" t="s">
        <v>35</v>
      </c>
      <c r="BS150" s="1239" t="s">
        <v>35</v>
      </c>
      <c r="BT150" s="1239" t="s">
        <v>35</v>
      </c>
      <c r="BU150" s="1239" t="s">
        <v>35</v>
      </c>
      <c r="BV150" s="1239" t="s">
        <v>35</v>
      </c>
      <c r="BW150" s="1239" t="s">
        <v>35</v>
      </c>
      <c r="BX150" s="1239" t="s">
        <v>35</v>
      </c>
      <c r="BY150" s="1300" t="s">
        <v>35</v>
      </c>
      <c r="BZ150" s="1300" t="s">
        <v>35</v>
      </c>
      <c r="CA150" s="1300" t="s">
        <v>35</v>
      </c>
      <c r="CB150" s="1300" t="s">
        <v>35</v>
      </c>
      <c r="CC150" s="2198"/>
      <c r="CD150" s="2198"/>
      <c r="CE150" s="2198"/>
      <c r="CF150" s="2198"/>
      <c r="CG150" s="2198"/>
      <c r="CH150" s="2198"/>
      <c r="CI150" s="2198"/>
      <c r="CJ150" s="2198"/>
      <c r="CK150" s="2198"/>
      <c r="CL150" s="2198"/>
      <c r="CM150" s="2198"/>
      <c r="CN150" s="2198"/>
      <c r="CO150" s="2198"/>
      <c r="CP150" s="2198"/>
      <c r="CQ150" s="2198"/>
      <c r="CR150" s="2198"/>
      <c r="CS150" s="2198"/>
      <c r="CT150" s="2198"/>
      <c r="CU150" s="2198"/>
      <c r="CV150" s="2198"/>
      <c r="CW150" s="2198"/>
      <c r="CX150" s="2198"/>
      <c r="CY150" s="2198"/>
      <c r="CZ150" s="2198"/>
    </row>
    <row r="151" s="130" customFormat="true" ht="15" customHeight="true" x14ac:dyDescent="0.2">
      <c r="A151" s="2505" t="s">
        <v>109</v>
      </c>
      <c r="B151" s="252" t="s">
        <v>49</v>
      </c>
      <c r="C151" s="783">
        <v>7.312311654902576</v>
      </c>
      <c r="D151" s="784">
        <v>6.9538457346654026</v>
      </c>
      <c r="E151" s="784">
        <v>5.8392836553844223</v>
      </c>
      <c r="F151" s="784">
        <v>5.9830778394409121</v>
      </c>
      <c r="G151" s="855">
        <v>5.5190966305961995</v>
      </c>
      <c r="H151" s="839">
        <v>6.7110047793776104</v>
      </c>
      <c r="I151" s="784">
        <v>4.3142703562819236</v>
      </c>
      <c r="J151" s="784">
        <v>6.0497700171928468</v>
      </c>
      <c r="K151" s="784">
        <v>6.5909621004943926</v>
      </c>
      <c r="L151" s="807">
        <v>11.125006714241675</v>
      </c>
      <c r="M151" s="822">
        <v>8.3899864690658514</v>
      </c>
      <c r="N151" s="784">
        <v>5.7030860078724528</v>
      </c>
      <c r="O151" s="784">
        <v>5.171884222309699</v>
      </c>
      <c r="P151" s="784">
        <v>5.0023941994203724</v>
      </c>
      <c r="Q151" s="855">
        <v>2.703435398974217</v>
      </c>
      <c r="R151" s="839">
        <v>3.9234002802428813</v>
      </c>
      <c r="S151" s="784">
        <v>4.8368522072936626</v>
      </c>
      <c r="T151" s="784">
        <v>3.5464535464535487</v>
      </c>
      <c r="U151" s="784">
        <v>10.600706713780911</v>
      </c>
      <c r="V151" s="784">
        <v>1.7305315203955487</v>
      </c>
      <c r="W151" s="784">
        <v>1.5719467956469124</v>
      </c>
      <c r="X151" s="784">
        <v>5.8277462609592217</v>
      </c>
      <c r="Y151" s="785">
        <v>4.0909090909091042</v>
      </c>
      <c r="Z151" s="785">
        <v>4.9862763037511417</v>
      </c>
      <c r="AA151" s="785">
        <v>6.0667340748230725</v>
      </c>
      <c r="AB151" s="2147">
        <v>9.7268487674884074</v>
      </c>
      <c r="AC151" s="2179"/>
      <c r="AD151" s="2179"/>
      <c r="AE151" s="2179"/>
      <c r="AF151" s="2179"/>
      <c r="AG151" s="2179"/>
      <c r="AH151" s="2179"/>
      <c r="AI151" s="2179"/>
      <c r="AJ151" s="2179"/>
      <c r="AK151" s="2179"/>
      <c r="AL151" s="2179"/>
      <c r="AM151" s="2179"/>
      <c r="AN151" s="2179"/>
      <c r="AO151" s="2179"/>
      <c r="AP151" s="2179"/>
      <c r="AQ151" s="2179"/>
      <c r="AR151" s="2179"/>
      <c r="AS151" s="2179"/>
      <c r="AT151" s="2179"/>
      <c r="AU151" s="2179"/>
      <c r="AV151" s="2179"/>
      <c r="AW151" s="2179"/>
      <c r="AX151" s="2179"/>
      <c r="AY151" s="2179"/>
      <c r="AZ151" s="215"/>
      <c r="BA151" s="2559" t="s">
        <v>109</v>
      </c>
      <c r="BB151" s="159" t="s">
        <v>49</v>
      </c>
      <c r="BC151" s="1219" t="s">
        <v>35</v>
      </c>
      <c r="BD151" s="1239" t="s">
        <v>35</v>
      </c>
      <c r="BE151" s="1239" t="s">
        <v>35</v>
      </c>
      <c r="BF151" s="1239" t="s">
        <v>35</v>
      </c>
      <c r="BG151" s="1260" t="s">
        <v>35</v>
      </c>
      <c r="BH151" s="1281" t="s">
        <v>35</v>
      </c>
      <c r="BI151" s="1239" t="s">
        <v>35</v>
      </c>
      <c r="BJ151" s="1239" t="s">
        <v>35</v>
      </c>
      <c r="BK151" s="1239" t="s">
        <v>35</v>
      </c>
      <c r="BL151" s="1260" t="s">
        <v>35</v>
      </c>
      <c r="BM151" s="1281" t="s">
        <v>35</v>
      </c>
      <c r="BN151" s="1239" t="s">
        <v>35</v>
      </c>
      <c r="BO151" s="1239" t="s">
        <v>35</v>
      </c>
      <c r="BP151" s="1239" t="s">
        <v>35</v>
      </c>
      <c r="BQ151" s="1260" t="s">
        <v>35</v>
      </c>
      <c r="BR151" s="1281" t="s">
        <v>35</v>
      </c>
      <c r="BS151" s="1239" t="s">
        <v>35</v>
      </c>
      <c r="BT151" s="1239" t="s">
        <v>35</v>
      </c>
      <c r="BU151" s="1239" t="s">
        <v>35</v>
      </c>
      <c r="BV151" s="1239" t="s">
        <v>35</v>
      </c>
      <c r="BW151" s="1239" t="s">
        <v>35</v>
      </c>
      <c r="BX151" s="1239" t="s">
        <v>35</v>
      </c>
      <c r="BY151" s="1300" t="s">
        <v>35</v>
      </c>
      <c r="BZ151" s="1300" t="s">
        <v>35</v>
      </c>
      <c r="CA151" s="1300" t="s">
        <v>35</v>
      </c>
      <c r="CB151" s="1300" t="s">
        <v>35</v>
      </c>
      <c r="CC151" s="2198"/>
      <c r="CD151" s="2198"/>
      <c r="CE151" s="2198"/>
      <c r="CF151" s="2198"/>
      <c r="CG151" s="2198"/>
      <c r="CH151" s="2198"/>
      <c r="CI151" s="2198"/>
      <c r="CJ151" s="2198"/>
      <c r="CK151" s="2198"/>
      <c r="CL151" s="2198"/>
      <c r="CM151" s="2198"/>
      <c r="CN151" s="2198"/>
      <c r="CO151" s="2198"/>
      <c r="CP151" s="2198"/>
      <c r="CQ151" s="2198"/>
      <c r="CR151" s="2198"/>
      <c r="CS151" s="2198"/>
      <c r="CT151" s="2198"/>
      <c r="CU151" s="2198"/>
      <c r="CV151" s="2198"/>
      <c r="CW151" s="2198"/>
      <c r="CX151" s="2198"/>
      <c r="CY151" s="2198"/>
      <c r="CZ151" s="2198"/>
    </row>
    <row r="152" s="130" customFormat="true" ht="15" customHeight="true" x14ac:dyDescent="0.2">
      <c r="A152" s="2560"/>
      <c r="B152" s="253" t="s">
        <v>48</v>
      </c>
      <c r="C152" s="786">
        <v>92.687688345097285</v>
      </c>
      <c r="D152" s="787">
        <v>93.046154265334351</v>
      </c>
      <c r="E152" s="787">
        <v>94.160716344615508</v>
      </c>
      <c r="F152" s="787">
        <v>94.016922160559048</v>
      </c>
      <c r="G152" s="856">
        <v>94.480903369403947</v>
      </c>
      <c r="H152" s="840">
        <v>93.288995220622411</v>
      </c>
      <c r="I152" s="787">
        <v>95.68572964371802</v>
      </c>
      <c r="J152" s="787">
        <v>93.950229982807159</v>
      </c>
      <c r="K152" s="787">
        <v>93.409037899505591</v>
      </c>
      <c r="L152" s="808">
        <v>88.874993285758208</v>
      </c>
      <c r="M152" s="823">
        <v>91.610013530934197</v>
      </c>
      <c r="N152" s="787">
        <v>94.296913992127458</v>
      </c>
      <c r="O152" s="787">
        <v>94.828115777690243</v>
      </c>
      <c r="P152" s="787">
        <v>94.997605800579592</v>
      </c>
      <c r="Q152" s="856">
        <v>97.296564601025963</v>
      </c>
      <c r="R152" s="840">
        <v>96.076599719757084</v>
      </c>
      <c r="S152" s="787">
        <v>95.163147792706354</v>
      </c>
      <c r="T152" s="787">
        <v>96.453546453546423</v>
      </c>
      <c r="U152" s="787">
        <v>89.399293286219091</v>
      </c>
      <c r="V152" s="787">
        <v>98.269468479604456</v>
      </c>
      <c r="W152" s="787">
        <v>98.428053204353063</v>
      </c>
      <c r="X152" s="787">
        <v>94.172253739040698</v>
      </c>
      <c r="Y152" s="788">
        <v>95.909090909090921</v>
      </c>
      <c r="Z152" s="788">
        <v>95.013723696248903</v>
      </c>
      <c r="AA152" s="788">
        <v>93.933265925176983</v>
      </c>
      <c r="AB152" s="2148">
        <v>90.273151232511708</v>
      </c>
      <c r="AC152" s="2180"/>
      <c r="AD152" s="2180"/>
      <c r="AE152" s="2180"/>
      <c r="AF152" s="2180"/>
      <c r="AG152" s="2180"/>
      <c r="AH152" s="2180"/>
      <c r="AI152" s="2180"/>
      <c r="AJ152" s="2180"/>
      <c r="AK152" s="2180"/>
      <c r="AL152" s="2180"/>
      <c r="AM152" s="2180"/>
      <c r="AN152" s="2180"/>
      <c r="AO152" s="2180"/>
      <c r="AP152" s="2180"/>
      <c r="AQ152" s="2180"/>
      <c r="AR152" s="2180"/>
      <c r="AS152" s="2180"/>
      <c r="AT152" s="2180"/>
      <c r="AU152" s="2180"/>
      <c r="AV152" s="2180"/>
      <c r="AW152" s="2180"/>
      <c r="AX152" s="2180"/>
      <c r="AY152" s="2180"/>
      <c r="AZ152" s="215"/>
      <c r="BA152" s="2561"/>
      <c r="BB152" s="235" t="s">
        <v>48</v>
      </c>
      <c r="BC152" s="1220" t="s">
        <v>35</v>
      </c>
      <c r="BD152" s="1240" t="s">
        <v>35</v>
      </c>
      <c r="BE152" s="1240" t="s">
        <v>35</v>
      </c>
      <c r="BF152" s="1240" t="s">
        <v>35</v>
      </c>
      <c r="BG152" s="1261" t="s">
        <v>35</v>
      </c>
      <c r="BH152" s="1282" t="s">
        <v>35</v>
      </c>
      <c r="BI152" s="1240" t="s">
        <v>35</v>
      </c>
      <c r="BJ152" s="1240" t="s">
        <v>35</v>
      </c>
      <c r="BK152" s="1240" t="s">
        <v>35</v>
      </c>
      <c r="BL152" s="1261" t="s">
        <v>35</v>
      </c>
      <c r="BM152" s="1282" t="s">
        <v>35</v>
      </c>
      <c r="BN152" s="1240" t="s">
        <v>35</v>
      </c>
      <c r="BO152" s="1240" t="s">
        <v>35</v>
      </c>
      <c r="BP152" s="1240" t="s">
        <v>35</v>
      </c>
      <c r="BQ152" s="1261" t="s">
        <v>35</v>
      </c>
      <c r="BR152" s="1282" t="s">
        <v>35</v>
      </c>
      <c r="BS152" s="1240" t="s">
        <v>35</v>
      </c>
      <c r="BT152" s="1240" t="s">
        <v>35</v>
      </c>
      <c r="BU152" s="1240" t="s">
        <v>35</v>
      </c>
      <c r="BV152" s="1240" t="s">
        <v>35</v>
      </c>
      <c r="BW152" s="1240" t="s">
        <v>35</v>
      </c>
      <c r="BX152" s="1240" t="s">
        <v>35</v>
      </c>
      <c r="BY152" s="1301" t="s">
        <v>35</v>
      </c>
      <c r="BZ152" s="1301" t="s">
        <v>35</v>
      </c>
      <c r="CA152" s="1301" t="s">
        <v>35</v>
      </c>
      <c r="CB152" s="1301" t="s">
        <v>35</v>
      </c>
      <c r="CC152" s="2199"/>
      <c r="CD152" s="2199"/>
      <c r="CE152" s="2199"/>
      <c r="CF152" s="2199"/>
      <c r="CG152" s="2199"/>
      <c r="CH152" s="2199"/>
      <c r="CI152" s="2199"/>
      <c r="CJ152" s="2199"/>
      <c r="CK152" s="2199"/>
      <c r="CL152" s="2199"/>
      <c r="CM152" s="2199"/>
      <c r="CN152" s="2199"/>
      <c r="CO152" s="2199"/>
      <c r="CP152" s="2199"/>
      <c r="CQ152" s="2199"/>
      <c r="CR152" s="2199"/>
      <c r="CS152" s="2199"/>
      <c r="CT152" s="2199"/>
      <c r="CU152" s="2199"/>
      <c r="CV152" s="2199"/>
      <c r="CW152" s="2199"/>
      <c r="CX152" s="2199"/>
      <c r="CY152" s="2199"/>
      <c r="CZ152" s="2199"/>
    </row>
    <row r="153" s="399" customFormat="true" ht="15" customHeight="true" x14ac:dyDescent="0.2">
      <c r="A153" s="2482" t="s">
        <v>62</v>
      </c>
      <c r="B153" s="1131" t="s">
        <v>181</v>
      </c>
      <c r="C153" s="1009">
        <v>24.78411693710046</v>
      </c>
      <c r="D153" s="1014">
        <v>32.486730873109217</v>
      </c>
      <c r="E153" s="1014">
        <v>54.739487017083775</v>
      </c>
      <c r="F153" s="1014">
        <v>93.139415686152873</v>
      </c>
      <c r="G153" s="1015">
        <v>98.425464013519786</v>
      </c>
      <c r="H153" s="1016">
        <v>98.225755488771611</v>
      </c>
      <c r="I153" s="1014">
        <v>98.087482724925621</v>
      </c>
      <c r="J153" s="1014">
        <v>94.653593010950203</v>
      </c>
      <c r="K153" s="1014">
        <v>86.775525067688449</v>
      </c>
      <c r="L153" s="1017">
        <v>70.936658793027917</v>
      </c>
      <c r="M153" s="1018">
        <v>14.009348557110734</v>
      </c>
      <c r="N153" s="1014">
        <v>19.876204779435529</v>
      </c>
      <c r="O153" s="1014">
        <v>19.900789804063422</v>
      </c>
      <c r="P153" s="1014">
        <v>25.567730932416527</v>
      </c>
      <c r="Q153" s="1015">
        <v>24.66791837010371</v>
      </c>
      <c r="R153" s="1016">
        <v>22.185894441849609</v>
      </c>
      <c r="S153" s="1014">
        <v>27.831094049904014</v>
      </c>
      <c r="T153" s="1014">
        <v>32.217782217782243</v>
      </c>
      <c r="U153" s="1014">
        <v>23.409893992932847</v>
      </c>
      <c r="V153" s="1014">
        <v>71.260815822002471</v>
      </c>
      <c r="W153" s="1014">
        <v>53.204353083433986</v>
      </c>
      <c r="X153" s="1014">
        <v>73.336771531717233</v>
      </c>
      <c r="Y153" s="1014">
        <v>80.404040404040458</v>
      </c>
      <c r="Z153" s="1014">
        <v>44.69350411710883</v>
      </c>
      <c r="AA153" s="1014">
        <v>49.949443882710092</v>
      </c>
      <c r="AB153" s="2149">
        <v>92.121918720852833</v>
      </c>
      <c r="AC153" s="667"/>
      <c r="AD153" s="667"/>
      <c r="AE153" s="667"/>
      <c r="AF153" s="667"/>
      <c r="AG153" s="667"/>
      <c r="AH153" s="667"/>
      <c r="AI153" s="667"/>
      <c r="AJ153" s="667"/>
      <c r="AK153" s="667"/>
      <c r="AL153" s="667"/>
      <c r="AM153" s="667"/>
      <c r="AN153" s="667"/>
      <c r="AO153" s="667"/>
      <c r="AP153" s="667"/>
      <c r="AQ153" s="667"/>
      <c r="AR153" s="667"/>
      <c r="AS153" s="667"/>
      <c r="AT153" s="667"/>
      <c r="AU153" s="667"/>
      <c r="AV153" s="667"/>
      <c r="AW153" s="667"/>
      <c r="AX153" s="667"/>
      <c r="AY153" s="667"/>
      <c r="AZ153" s="216"/>
      <c r="BA153" s="2621" t="s">
        <v>62</v>
      </c>
      <c r="BB153" s="1148" t="s">
        <v>181</v>
      </c>
      <c r="BC153" s="339">
        <v>1330.3392930000016</v>
      </c>
      <c r="BD153" s="305">
        <v>1652.8360520000033</v>
      </c>
      <c r="BE153" s="305">
        <v>2874.2647230000071</v>
      </c>
      <c r="BF153" s="305">
        <v>4885.5078860000231</v>
      </c>
      <c r="BG153" s="340">
        <v>5131.4469690000051</v>
      </c>
      <c r="BH153" s="351">
        <v>3181.2288520000029</v>
      </c>
      <c r="BI153" s="305">
        <v>2761.395621000001</v>
      </c>
      <c r="BJ153" s="305">
        <v>2863.9354940000017</v>
      </c>
      <c r="BK153" s="305">
        <v>2623.1270340000074</v>
      </c>
      <c r="BL153" s="340">
        <v>2148.8232000000057</v>
      </c>
      <c r="BM153" s="351">
        <v>317.07593399999956</v>
      </c>
      <c r="BN153" s="305">
        <v>434.88374599999946</v>
      </c>
      <c r="BO153" s="305">
        <v>417.8088849999998</v>
      </c>
      <c r="BP153" s="305">
        <v>577.73560200000009</v>
      </c>
      <c r="BQ153" s="340">
        <v>548.38055499999996</v>
      </c>
      <c r="BR153" s="351">
        <v>278.96654999999981</v>
      </c>
      <c r="BS153" s="305">
        <v>802.97955000000002</v>
      </c>
      <c r="BT153" s="305">
        <v>747.66271500000028</v>
      </c>
      <c r="BU153" s="305">
        <v>517.50789999999984</v>
      </c>
      <c r="BV153" s="305">
        <v>1316.7905680000013</v>
      </c>
      <c r="BW153" s="305">
        <v>1076.4045600000006</v>
      </c>
      <c r="BX153" s="305">
        <v>1854.2097900000065</v>
      </c>
      <c r="BY153" s="306">
        <v>901.47636799999805</v>
      </c>
      <c r="BZ153" s="306">
        <v>562.36901599999976</v>
      </c>
      <c r="CA153" s="306">
        <v>248.79025600000065</v>
      </c>
      <c r="CB153" s="306">
        <v>7567.2376499999546</v>
      </c>
      <c r="CC153" s="2200"/>
      <c r="CD153" s="2200"/>
      <c r="CE153" s="2200"/>
      <c r="CF153" s="2200"/>
      <c r="CG153" s="2200"/>
      <c r="CH153" s="2200"/>
      <c r="CI153" s="2200"/>
      <c r="CJ153" s="2200"/>
      <c r="CK153" s="2200"/>
      <c r="CL153" s="2200"/>
      <c r="CM153" s="2200"/>
      <c r="CN153" s="2200"/>
      <c r="CO153" s="2200"/>
      <c r="CP153" s="2200"/>
      <c r="CQ153" s="2200"/>
      <c r="CR153" s="2200"/>
      <c r="CS153" s="2200"/>
      <c r="CT153" s="2200"/>
      <c r="CU153" s="2200"/>
      <c r="CV153" s="2200"/>
      <c r="CW153" s="2200"/>
      <c r="CX153" s="2200"/>
      <c r="CY153" s="2200"/>
      <c r="CZ153" s="2200"/>
    </row>
    <row r="154" s="399" customFormat="true" ht="15" customHeight="true" x14ac:dyDescent="0.2">
      <c r="A154" s="2482"/>
      <c r="B154" s="1131" t="s">
        <v>182</v>
      </c>
      <c r="C154" s="1009">
        <v>74.734424312840332</v>
      </c>
      <c r="D154" s="1014">
        <v>67.432595570447447</v>
      </c>
      <c r="E154" s="1014">
        <v>44.880508125643445</v>
      </c>
      <c r="F154" s="1014">
        <v>6.2419365557991773</v>
      </c>
      <c r="G154" s="1015">
        <v>1.4695669207149571</v>
      </c>
      <c r="H154" s="1016">
        <v>1.6052688434923652</v>
      </c>
      <c r="I154" s="1014">
        <v>1.912517275074328</v>
      </c>
      <c r="J154" s="1014">
        <v>4.2739163126816857</v>
      </c>
      <c r="K154" s="1014">
        <v>13.09506772796977</v>
      </c>
      <c r="L154" s="1017">
        <v>28.307955948867182</v>
      </c>
      <c r="M154" s="1018">
        <v>85.250522430077197</v>
      </c>
      <c r="N154" s="1014">
        <v>79.833317511148877</v>
      </c>
      <c r="O154" s="1014">
        <v>80.09921019593645</v>
      </c>
      <c r="P154" s="1014">
        <v>74.432269067583292</v>
      </c>
      <c r="Q154" s="1015">
        <v>75.332081629896578</v>
      </c>
      <c r="R154" s="1016">
        <v>77.767398411957188</v>
      </c>
      <c r="S154" s="1014">
        <v>71.938579654510633</v>
      </c>
      <c r="T154" s="1014">
        <v>67.432567432567396</v>
      </c>
      <c r="U154" s="1014">
        <v>76.369257950529999</v>
      </c>
      <c r="V154" s="1014">
        <v>28.739184177997483</v>
      </c>
      <c r="W154" s="1014">
        <v>46.795646916565772</v>
      </c>
      <c r="X154" s="1014">
        <v>26.199071686436142</v>
      </c>
      <c r="Y154" s="1014">
        <v>19.141414141414177</v>
      </c>
      <c r="Z154" s="1014">
        <v>55.077767612076812</v>
      </c>
      <c r="AA154" s="1014">
        <v>50.050556117290476</v>
      </c>
      <c r="AB154" s="2149">
        <v>7.2951365756163069</v>
      </c>
      <c r="AC154" s="667"/>
      <c r="AD154" s="667"/>
      <c r="AE154" s="667"/>
      <c r="AF154" s="667"/>
      <c r="AG154" s="667"/>
      <c r="AH154" s="667"/>
      <c r="AI154" s="667"/>
      <c r="AJ154" s="667"/>
      <c r="AK154" s="667"/>
      <c r="AL154" s="667"/>
      <c r="AM154" s="667"/>
      <c r="AN154" s="667"/>
      <c r="AO154" s="667"/>
      <c r="AP154" s="667"/>
      <c r="AQ154" s="667"/>
      <c r="AR154" s="667"/>
      <c r="AS154" s="667"/>
      <c r="AT154" s="667"/>
      <c r="AU154" s="667"/>
      <c r="AV154" s="667"/>
      <c r="AW154" s="667"/>
      <c r="AX154" s="667"/>
      <c r="AY154" s="667"/>
      <c r="AZ154" s="216"/>
      <c r="BA154" s="2622"/>
      <c r="BB154" s="1149" t="s">
        <v>182</v>
      </c>
      <c r="BC154" s="341">
        <v>4011.526472999999</v>
      </c>
      <c r="BD154" s="307">
        <v>3430.78611</v>
      </c>
      <c r="BE154" s="307">
        <v>2356.588785999998</v>
      </c>
      <c r="BF154" s="307">
        <v>327.41272899999984</v>
      </c>
      <c r="BG154" s="342">
        <v>76.616399999999999</v>
      </c>
      <c r="BH154" s="352">
        <v>51.989699999999999</v>
      </c>
      <c r="BI154" s="307">
        <v>53.841903999999992</v>
      </c>
      <c r="BJ154" s="307">
        <v>129.31596400000001</v>
      </c>
      <c r="BK154" s="307">
        <v>395.84924599999982</v>
      </c>
      <c r="BL154" s="342">
        <v>857.50856499999963</v>
      </c>
      <c r="BM154" s="352">
        <v>1929.4893630000054</v>
      </c>
      <c r="BN154" s="307">
        <v>1746.7224030000032</v>
      </c>
      <c r="BO154" s="307">
        <v>1681.6499260000005</v>
      </c>
      <c r="BP154" s="307">
        <v>1681.8923780000009</v>
      </c>
      <c r="BQ154" s="342">
        <v>1674.6710490000016</v>
      </c>
      <c r="BR154" s="352">
        <v>977.85117000000105</v>
      </c>
      <c r="BS154" s="307">
        <v>2075.5636920000034</v>
      </c>
      <c r="BT154" s="307">
        <v>1564.8754499999986</v>
      </c>
      <c r="BU154" s="307">
        <v>1688.2474699999998</v>
      </c>
      <c r="BV154" s="307">
        <v>531.05603999999971</v>
      </c>
      <c r="BW154" s="307">
        <v>946.74673800000016</v>
      </c>
      <c r="BX154" s="307">
        <v>662.4040599999995</v>
      </c>
      <c r="BY154" s="308">
        <v>214.6102659999998</v>
      </c>
      <c r="BZ154" s="308">
        <v>693.03203199999984</v>
      </c>
      <c r="CA154" s="308">
        <v>249.29388000000068</v>
      </c>
      <c r="CB154" s="308">
        <v>599.24970000000008</v>
      </c>
      <c r="CC154" s="2200"/>
      <c r="CD154" s="2200"/>
      <c r="CE154" s="2200"/>
      <c r="CF154" s="2200"/>
      <c r="CG154" s="2200"/>
      <c r="CH154" s="2200"/>
      <c r="CI154" s="2200"/>
      <c r="CJ154" s="2200"/>
      <c r="CK154" s="2200"/>
      <c r="CL154" s="2200"/>
      <c r="CM154" s="2200"/>
      <c r="CN154" s="2200"/>
      <c r="CO154" s="2200"/>
      <c r="CP154" s="2200"/>
      <c r="CQ154" s="2200"/>
      <c r="CR154" s="2200"/>
      <c r="CS154" s="2200"/>
      <c r="CT154" s="2200"/>
      <c r="CU154" s="2200"/>
      <c r="CV154" s="2200"/>
      <c r="CW154" s="2200"/>
      <c r="CX154" s="2200"/>
      <c r="CY154" s="2200"/>
      <c r="CZ154" s="2200"/>
    </row>
    <row r="155" s="399" customFormat="true" ht="15" customHeight="true" x14ac:dyDescent="0.2">
      <c r="A155" s="2482"/>
      <c r="B155" s="1131" t="s">
        <v>183</v>
      </c>
      <c r="C155" s="1009">
        <v>0.23416585798041809</v>
      </c>
      <c r="D155" s="1014">
        <v>8.0673556443051783E-2</v>
      </c>
      <c r="E155" s="1014">
        <v>0.2084479653196453</v>
      </c>
      <c r="F155" s="1014">
        <v>0.61864775804794403</v>
      </c>
      <c r="G155" s="1015">
        <v>0.10496906576535409</v>
      </c>
      <c r="H155" s="1016">
        <v>0.16897566773603842</v>
      </c>
      <c r="I155" s="1014">
        <v>0</v>
      </c>
      <c r="J155" s="1014">
        <v>1.0724906763681272</v>
      </c>
      <c r="K155" s="1014">
        <v>0</v>
      </c>
      <c r="L155" s="1017">
        <v>0.58714735882405378</v>
      </c>
      <c r="M155" s="1018">
        <v>0.1536462354683191</v>
      </c>
      <c r="N155" s="1014">
        <v>0.29047770941546902</v>
      </c>
      <c r="O155" s="1014">
        <v>0</v>
      </c>
      <c r="P155" s="1014">
        <v>0</v>
      </c>
      <c r="Q155" s="1015">
        <v>0</v>
      </c>
      <c r="R155" s="1016">
        <v>0</v>
      </c>
      <c r="S155" s="1014">
        <v>0</v>
      </c>
      <c r="T155" s="1014">
        <v>0.29970029970029982</v>
      </c>
      <c r="U155" s="1014">
        <v>0</v>
      </c>
      <c r="V155" s="1014">
        <v>0</v>
      </c>
      <c r="W155" s="1014">
        <v>0</v>
      </c>
      <c r="X155" s="1014">
        <v>0.30943785456420664</v>
      </c>
      <c r="Y155" s="1014">
        <v>0</v>
      </c>
      <c r="Z155" s="1014">
        <v>0.22872827081427252</v>
      </c>
      <c r="AA155" s="1014">
        <v>0</v>
      </c>
      <c r="AB155" s="2149">
        <v>0.58294470353098327</v>
      </c>
      <c r="AC155" s="667"/>
      <c r="AD155" s="667"/>
      <c r="AE155" s="667"/>
      <c r="AF155" s="667"/>
      <c r="AG155" s="667"/>
      <c r="AH155" s="667"/>
      <c r="AI155" s="667"/>
      <c r="AJ155" s="667"/>
      <c r="AK155" s="667"/>
      <c r="AL155" s="667"/>
      <c r="AM155" s="667"/>
      <c r="AN155" s="667"/>
      <c r="AO155" s="667"/>
      <c r="AP155" s="667"/>
      <c r="AQ155" s="667"/>
      <c r="AR155" s="667"/>
      <c r="AS155" s="667"/>
      <c r="AT155" s="667"/>
      <c r="AU155" s="667"/>
      <c r="AV155" s="667"/>
      <c r="AW155" s="667"/>
      <c r="AX155" s="667"/>
      <c r="AY155" s="667"/>
      <c r="AZ155" s="216"/>
      <c r="BA155" s="2622"/>
      <c r="BB155" s="1149" t="s">
        <v>183</v>
      </c>
      <c r="BC155" s="341">
        <v>12.569342000000001</v>
      </c>
      <c r="BD155" s="307">
        <v>4.1044499999999999</v>
      </c>
      <c r="BE155" s="307">
        <v>10.9452</v>
      </c>
      <c r="BF155" s="307">
        <v>32.450369999999999</v>
      </c>
      <c r="BG155" s="342">
        <v>5.4725999999999999</v>
      </c>
      <c r="BH155" s="352">
        <v>5.4725999999999999</v>
      </c>
      <c r="BI155" s="307">
        <v>0</v>
      </c>
      <c r="BJ155" s="307">
        <v>32.450369999999999</v>
      </c>
      <c r="BK155" s="307">
        <v>0</v>
      </c>
      <c r="BL155" s="342">
        <v>17.78595</v>
      </c>
      <c r="BM155" s="352">
        <v>3.4775010000000002</v>
      </c>
      <c r="BN155" s="307">
        <v>6.3555410000000006</v>
      </c>
      <c r="BO155" s="307">
        <v>0</v>
      </c>
      <c r="BP155" s="307">
        <v>0</v>
      </c>
      <c r="BQ155" s="342">
        <v>0</v>
      </c>
      <c r="BR155" s="352">
        <v>0</v>
      </c>
      <c r="BS155" s="307">
        <v>0</v>
      </c>
      <c r="BT155" s="307">
        <v>6.9550020000000004</v>
      </c>
      <c r="BU155" s="307">
        <v>0</v>
      </c>
      <c r="BV155" s="307">
        <v>0</v>
      </c>
      <c r="BW155" s="307">
        <v>0</v>
      </c>
      <c r="BX155" s="307">
        <v>7.8236699999999999</v>
      </c>
      <c r="BY155" s="308">
        <v>0</v>
      </c>
      <c r="BZ155" s="308">
        <v>2.8780399999999999</v>
      </c>
      <c r="CA155" s="308">
        <v>0</v>
      </c>
      <c r="CB155" s="308">
        <v>47.885249999999999</v>
      </c>
      <c r="CC155" s="2200"/>
      <c r="CD155" s="2200"/>
      <c r="CE155" s="2200"/>
      <c r="CF155" s="2200"/>
      <c r="CG155" s="2200"/>
      <c r="CH155" s="2200"/>
      <c r="CI155" s="2200"/>
      <c r="CJ155" s="2200"/>
      <c r="CK155" s="2200"/>
      <c r="CL155" s="2200"/>
      <c r="CM155" s="2200"/>
      <c r="CN155" s="2200"/>
      <c r="CO155" s="2200"/>
      <c r="CP155" s="2200"/>
      <c r="CQ155" s="2200"/>
      <c r="CR155" s="2200"/>
      <c r="CS155" s="2200"/>
      <c r="CT155" s="2200"/>
      <c r="CU155" s="2200"/>
      <c r="CV155" s="2200"/>
      <c r="CW155" s="2200"/>
      <c r="CX155" s="2200"/>
      <c r="CY155" s="2200"/>
      <c r="CZ155" s="2200"/>
    </row>
    <row r="156" s="399" customFormat="true" ht="15" customHeight="true" x14ac:dyDescent="0.2">
      <c r="A156" s="2482"/>
      <c r="B156" s="1131" t="s">
        <v>184</v>
      </c>
      <c r="C156" s="1009">
        <v>0.24729289207782909</v>
      </c>
      <c r="D156" s="1014">
        <v>0</v>
      </c>
      <c r="E156" s="1014">
        <v>7.449969360232564E-2</v>
      </c>
      <c r="F156" s="1014">
        <v>0</v>
      </c>
      <c r="G156" s="1015">
        <v>0</v>
      </c>
      <c r="H156" s="1016">
        <v>0</v>
      </c>
      <c r="I156" s="1014">
        <v>0</v>
      </c>
      <c r="J156" s="1014">
        <v>0</v>
      </c>
      <c r="K156" s="1014">
        <v>0.12940720434173225</v>
      </c>
      <c r="L156" s="1017">
        <v>0</v>
      </c>
      <c r="M156" s="1018">
        <v>0.58648277734377519</v>
      </c>
      <c r="N156" s="1014">
        <v>0</v>
      </c>
      <c r="O156" s="1014">
        <v>0</v>
      </c>
      <c r="P156" s="1014">
        <v>0</v>
      </c>
      <c r="Q156" s="1015">
        <v>0</v>
      </c>
      <c r="R156" s="1016">
        <v>4.6707146193367632E-2</v>
      </c>
      <c r="S156" s="1014">
        <v>0.23032629558541254</v>
      </c>
      <c r="T156" s="1014">
        <v>4.9950049950049973E-2</v>
      </c>
      <c r="U156" s="1014">
        <v>0.22084805653710241</v>
      </c>
      <c r="V156" s="1014">
        <v>0</v>
      </c>
      <c r="W156" s="1014">
        <v>0</v>
      </c>
      <c r="X156" s="1014">
        <v>0.15471892728210332</v>
      </c>
      <c r="Y156" s="1014">
        <v>0</v>
      </c>
      <c r="Z156" s="1014">
        <v>0</v>
      </c>
      <c r="AA156" s="1014">
        <v>0</v>
      </c>
      <c r="AB156" s="2149">
        <v>0</v>
      </c>
      <c r="AC156" s="667"/>
      <c r="AD156" s="667"/>
      <c r="AE156" s="667"/>
      <c r="AF156" s="667"/>
      <c r="AG156" s="667"/>
      <c r="AH156" s="667"/>
      <c r="AI156" s="667"/>
      <c r="AJ156" s="667"/>
      <c r="AK156" s="667"/>
      <c r="AL156" s="667"/>
      <c r="AM156" s="667"/>
      <c r="AN156" s="667"/>
      <c r="AO156" s="667"/>
      <c r="AP156" s="667"/>
      <c r="AQ156" s="667"/>
      <c r="AR156" s="667"/>
      <c r="AS156" s="667"/>
      <c r="AT156" s="667"/>
      <c r="AU156" s="667"/>
      <c r="AV156" s="667"/>
      <c r="AW156" s="667"/>
      <c r="AX156" s="667"/>
      <c r="AY156" s="667"/>
      <c r="AZ156" s="216"/>
      <c r="BA156" s="2622"/>
      <c r="BB156" s="1149" t="s">
        <v>184</v>
      </c>
      <c r="BC156" s="341">
        <v>13.273963000000002</v>
      </c>
      <c r="BD156" s="307">
        <v>0</v>
      </c>
      <c r="BE156" s="307">
        <v>3.911835</v>
      </c>
      <c r="BF156" s="307">
        <v>0</v>
      </c>
      <c r="BG156" s="342">
        <v>0</v>
      </c>
      <c r="BH156" s="352">
        <v>0</v>
      </c>
      <c r="BI156" s="307">
        <v>0</v>
      </c>
      <c r="BJ156" s="307">
        <v>0</v>
      </c>
      <c r="BK156" s="307">
        <v>3.911835</v>
      </c>
      <c r="BL156" s="342">
        <v>0</v>
      </c>
      <c r="BM156" s="352">
        <v>13.273963000000002</v>
      </c>
      <c r="BN156" s="307">
        <v>0</v>
      </c>
      <c r="BO156" s="307">
        <v>0</v>
      </c>
      <c r="BP156" s="307">
        <v>0</v>
      </c>
      <c r="BQ156" s="342">
        <v>0</v>
      </c>
      <c r="BR156" s="352">
        <v>0.58729799999999999</v>
      </c>
      <c r="BS156" s="307">
        <v>6.6453480000000003</v>
      </c>
      <c r="BT156" s="307">
        <v>1.1591670000000001</v>
      </c>
      <c r="BU156" s="307">
        <v>4.8821500000000002</v>
      </c>
      <c r="BV156" s="307">
        <v>0</v>
      </c>
      <c r="BW156" s="307">
        <v>0</v>
      </c>
      <c r="BX156" s="307">
        <v>3.911835</v>
      </c>
      <c r="BY156" s="308">
        <v>0</v>
      </c>
      <c r="BZ156" s="308">
        <v>0</v>
      </c>
      <c r="CA156" s="308">
        <v>0</v>
      </c>
      <c r="CB156" s="308">
        <v>0</v>
      </c>
      <c r="CC156" s="2200"/>
      <c r="CD156" s="2200"/>
      <c r="CE156" s="2200"/>
      <c r="CF156" s="2200"/>
      <c r="CG156" s="2200"/>
      <c r="CH156" s="2200"/>
      <c r="CI156" s="2200"/>
      <c r="CJ156" s="2200"/>
      <c r="CK156" s="2200"/>
      <c r="CL156" s="2200"/>
      <c r="CM156" s="2200"/>
      <c r="CN156" s="2200"/>
      <c r="CO156" s="2200"/>
      <c r="CP156" s="2200"/>
      <c r="CQ156" s="2200"/>
      <c r="CR156" s="2200"/>
      <c r="CS156" s="2200"/>
      <c r="CT156" s="2200"/>
      <c r="CU156" s="2200"/>
      <c r="CV156" s="2200"/>
      <c r="CW156" s="2200"/>
      <c r="CX156" s="2200"/>
      <c r="CY156" s="2200"/>
      <c r="CZ156" s="2200"/>
    </row>
    <row r="157" s="399" customFormat="true" ht="15" customHeight="true" x14ac:dyDescent="0.2">
      <c r="A157" s="2482"/>
      <c r="B157" s="1131" t="s">
        <v>185</v>
      </c>
      <c r="C157" s="1009">
        <v>0</v>
      </c>
      <c r="D157" s="1014">
        <v>0</v>
      </c>
      <c r="E157" s="1014">
        <v>9.7057198350600615E-2</v>
      </c>
      <c r="F157" s="1014">
        <v>0</v>
      </c>
      <c r="G157" s="1015">
        <v>0</v>
      </c>
      <c r="H157" s="1016">
        <v>0</v>
      </c>
      <c r="I157" s="1014">
        <v>0</v>
      </c>
      <c r="J157" s="1014">
        <v>0</v>
      </c>
      <c r="K157" s="1014">
        <v>0</v>
      </c>
      <c r="L157" s="1017">
        <v>0.1682378992807245</v>
      </c>
      <c r="M157" s="1018">
        <v>0</v>
      </c>
      <c r="N157" s="1014">
        <v>0</v>
      </c>
      <c r="O157" s="1014">
        <v>0</v>
      </c>
      <c r="P157" s="1014">
        <v>0</v>
      </c>
      <c r="Q157" s="1015">
        <v>0</v>
      </c>
      <c r="R157" s="1016">
        <v>0</v>
      </c>
      <c r="S157" s="1014">
        <v>0</v>
      </c>
      <c r="T157" s="1014">
        <v>0</v>
      </c>
      <c r="U157" s="1014">
        <v>0</v>
      </c>
      <c r="V157" s="1014">
        <v>0</v>
      </c>
      <c r="W157" s="1014">
        <v>0</v>
      </c>
      <c r="X157" s="1014">
        <v>0</v>
      </c>
      <c r="Y157" s="1014">
        <v>0.45454545454545581</v>
      </c>
      <c r="Z157" s="1014">
        <v>0</v>
      </c>
      <c r="AA157" s="1014">
        <v>0</v>
      </c>
      <c r="AB157" s="2149">
        <v>0</v>
      </c>
      <c r="AC157" s="667"/>
      <c r="AD157" s="667"/>
      <c r="AE157" s="667"/>
      <c r="AF157" s="667"/>
      <c r="AG157" s="667"/>
      <c r="AH157" s="667"/>
      <c r="AI157" s="667"/>
      <c r="AJ157" s="667"/>
      <c r="AK157" s="667"/>
      <c r="AL157" s="667"/>
      <c r="AM157" s="667"/>
      <c r="AN157" s="667"/>
      <c r="AO157" s="667"/>
      <c r="AP157" s="667"/>
      <c r="AQ157" s="667"/>
      <c r="AR157" s="667"/>
      <c r="AS157" s="667"/>
      <c r="AT157" s="667"/>
      <c r="AU157" s="667"/>
      <c r="AV157" s="667"/>
      <c r="AW157" s="667"/>
      <c r="AX157" s="667"/>
      <c r="AY157" s="667"/>
      <c r="AZ157" s="216"/>
      <c r="BA157" s="2622"/>
      <c r="BB157" s="1149" t="s">
        <v>185</v>
      </c>
      <c r="BC157" s="341">
        <v>0</v>
      </c>
      <c r="BD157" s="307">
        <v>0</v>
      </c>
      <c r="BE157" s="307">
        <v>5.0962860000000001</v>
      </c>
      <c r="BF157" s="307">
        <v>0</v>
      </c>
      <c r="BG157" s="342">
        <v>0</v>
      </c>
      <c r="BH157" s="352">
        <v>0</v>
      </c>
      <c r="BI157" s="307">
        <v>0</v>
      </c>
      <c r="BJ157" s="307">
        <v>0</v>
      </c>
      <c r="BK157" s="307">
        <v>0</v>
      </c>
      <c r="BL157" s="342">
        <v>5.0962860000000001</v>
      </c>
      <c r="BM157" s="352">
        <v>0</v>
      </c>
      <c r="BN157" s="307">
        <v>0</v>
      </c>
      <c r="BO157" s="307">
        <v>0</v>
      </c>
      <c r="BP157" s="307">
        <v>0</v>
      </c>
      <c r="BQ157" s="342">
        <v>0</v>
      </c>
      <c r="BR157" s="352">
        <v>0</v>
      </c>
      <c r="BS157" s="307">
        <v>0</v>
      </c>
      <c r="BT157" s="307">
        <v>0</v>
      </c>
      <c r="BU157" s="307">
        <v>0</v>
      </c>
      <c r="BV157" s="307">
        <v>0</v>
      </c>
      <c r="BW157" s="307">
        <v>0</v>
      </c>
      <c r="BX157" s="307">
        <v>0</v>
      </c>
      <c r="BY157" s="308">
        <v>5.0962860000000001</v>
      </c>
      <c r="BZ157" s="308">
        <v>0</v>
      </c>
      <c r="CA157" s="308">
        <v>0</v>
      </c>
      <c r="CB157" s="308">
        <v>0</v>
      </c>
      <c r="CC157" s="2200"/>
      <c r="CD157" s="2200"/>
      <c r="CE157" s="2200"/>
      <c r="CF157" s="2200"/>
      <c r="CG157" s="2200"/>
      <c r="CH157" s="2200"/>
      <c r="CI157" s="2200"/>
      <c r="CJ157" s="2200"/>
      <c r="CK157" s="2200"/>
      <c r="CL157" s="2200"/>
      <c r="CM157" s="2200"/>
      <c r="CN157" s="2200"/>
      <c r="CO157" s="2200"/>
      <c r="CP157" s="2200"/>
      <c r="CQ157" s="2200"/>
      <c r="CR157" s="2200"/>
      <c r="CS157" s="2200"/>
      <c r="CT157" s="2200"/>
      <c r="CU157" s="2200"/>
      <c r="CV157" s="2200"/>
      <c r="CW157" s="2200"/>
      <c r="CX157" s="2200"/>
      <c r="CY157" s="2200"/>
      <c r="CZ157" s="2200"/>
    </row>
    <row r="158" s="239" customFormat="true" ht="15" customHeight="true" x14ac:dyDescent="0.2">
      <c r="A158" s="895"/>
      <c r="B158" s="1132"/>
      <c r="C158" s="979"/>
      <c r="D158" s="941"/>
      <c r="E158" s="941"/>
      <c r="F158" s="941"/>
      <c r="G158" s="942"/>
      <c r="H158" s="980"/>
      <c r="I158" s="941"/>
      <c r="J158" s="941"/>
      <c r="K158" s="941"/>
      <c r="L158" s="981"/>
      <c r="M158" s="979"/>
      <c r="N158" s="941"/>
      <c r="O158" s="941"/>
      <c r="P158" s="941"/>
      <c r="Q158" s="942"/>
      <c r="R158" s="980"/>
      <c r="S158" s="941"/>
      <c r="T158" s="941"/>
      <c r="U158" s="941"/>
      <c r="V158" s="941"/>
      <c r="W158" s="941"/>
      <c r="X158" s="941"/>
      <c r="Y158" s="941"/>
      <c r="Z158" s="941"/>
      <c r="AA158" s="941"/>
      <c r="AB158" s="981"/>
      <c r="AC158" s="667"/>
      <c r="AD158" s="667"/>
      <c r="AE158" s="667"/>
      <c r="AF158" s="667"/>
      <c r="AG158" s="667"/>
      <c r="AH158" s="667"/>
      <c r="AI158" s="667"/>
      <c r="AJ158" s="667"/>
      <c r="AK158" s="667"/>
      <c r="AL158" s="667"/>
      <c r="AM158" s="667"/>
      <c r="AN158" s="667"/>
      <c r="AO158" s="667"/>
      <c r="AP158" s="667"/>
      <c r="AQ158" s="667"/>
      <c r="AR158" s="667"/>
      <c r="AS158" s="667"/>
      <c r="AT158" s="667"/>
      <c r="AU158" s="667"/>
      <c r="AV158" s="667"/>
      <c r="AW158" s="667"/>
      <c r="AX158" s="667"/>
      <c r="AY158" s="667"/>
      <c r="AZ158" s="216"/>
      <c r="BA158" s="2623"/>
      <c r="BB158" s="1150" t="s">
        <v>186</v>
      </c>
      <c r="BC158" s="341">
        <v>5367.7090710000521</v>
      </c>
      <c r="BD158" s="307">
        <v>5087.7266120000177</v>
      </c>
      <c r="BE158" s="307">
        <v>5250.8068300000159</v>
      </c>
      <c r="BF158" s="307">
        <v>5245.3709850000232</v>
      </c>
      <c r="BG158" s="342">
        <v>5213.5359689999996</v>
      </c>
      <c r="BH158" s="352">
        <v>3238.6911520000026</v>
      </c>
      <c r="BI158" s="307">
        <v>2815.2375250000023</v>
      </c>
      <c r="BJ158" s="307">
        <v>3025.7018280000011</v>
      </c>
      <c r="BK158" s="307">
        <v>3022.8881150000088</v>
      </c>
      <c r="BL158" s="342">
        <v>3029.2140010000089</v>
      </c>
      <c r="BM158" s="352">
        <v>2263.3167610000046</v>
      </c>
      <c r="BN158" s="307">
        <v>2187.9616900000055</v>
      </c>
      <c r="BO158" s="307">
        <v>2099.4588110000032</v>
      </c>
      <c r="BP158" s="307">
        <v>2259.6279800000052</v>
      </c>
      <c r="BQ158" s="342">
        <v>2223.0516039999952</v>
      </c>
      <c r="BR158" s="352">
        <v>1257.4050179999988</v>
      </c>
      <c r="BS158" s="307">
        <v>2885.1885900000016</v>
      </c>
      <c r="BT158" s="307">
        <v>2320.652333999999</v>
      </c>
      <c r="BU158" s="307">
        <v>2210.6375200000007</v>
      </c>
      <c r="BV158" s="307">
        <v>1847.8466080000017</v>
      </c>
      <c r="BW158" s="307">
        <v>2023.1512980000057</v>
      </c>
      <c r="BX158" s="307">
        <v>2528.3493550000139</v>
      </c>
      <c r="BY158" s="308">
        <v>1121.1829199999968</v>
      </c>
      <c r="BZ158" s="308">
        <v>1258.2790880000007</v>
      </c>
      <c r="CA158" s="308">
        <v>498.08413599999847</v>
      </c>
      <c r="CB158" s="308">
        <v>8214.3725999999442</v>
      </c>
      <c r="CC158" s="2200"/>
      <c r="CD158" s="2200"/>
      <c r="CE158" s="2200"/>
      <c r="CF158" s="2200"/>
      <c r="CG158" s="2200"/>
      <c r="CH158" s="2200"/>
      <c r="CI158" s="2200"/>
      <c r="CJ158" s="2200"/>
      <c r="CK158" s="2200"/>
      <c r="CL158" s="2200"/>
      <c r="CM158" s="2200"/>
      <c r="CN158" s="2200"/>
      <c r="CO158" s="2200"/>
      <c r="CP158" s="2200"/>
      <c r="CQ158" s="2200"/>
      <c r="CR158" s="2200"/>
      <c r="CS158" s="2200"/>
      <c r="CT158" s="2200"/>
      <c r="CU158" s="2200"/>
      <c r="CV158" s="2200"/>
      <c r="CW158" s="2200"/>
      <c r="CX158" s="2200"/>
      <c r="CY158" s="2200"/>
      <c r="CZ158" s="2200"/>
    </row>
    <row r="159" s="239" customFormat="true" ht="15" customHeight="true" x14ac:dyDescent="0.2">
      <c r="A159" s="216"/>
      <c r="B159" s="702"/>
      <c r="C159" s="979"/>
      <c r="D159" s="941"/>
      <c r="E159" s="941"/>
      <c r="F159" s="941"/>
      <c r="G159" s="942"/>
      <c r="H159" s="980"/>
      <c r="I159" s="941"/>
      <c r="J159" s="941"/>
      <c r="K159" s="941"/>
      <c r="L159" s="981"/>
      <c r="M159" s="979"/>
      <c r="N159" s="941"/>
      <c r="O159" s="941"/>
      <c r="P159" s="941"/>
      <c r="Q159" s="942"/>
      <c r="R159" s="980"/>
      <c r="S159" s="941"/>
      <c r="T159" s="941"/>
      <c r="U159" s="941"/>
      <c r="V159" s="941"/>
      <c r="W159" s="941"/>
      <c r="X159" s="941"/>
      <c r="Y159" s="941"/>
      <c r="Z159" s="941"/>
      <c r="AA159" s="941"/>
      <c r="AB159" s="981"/>
      <c r="AC159" s="667"/>
      <c r="AD159" s="667"/>
      <c r="AE159" s="667"/>
      <c r="AF159" s="667"/>
      <c r="AG159" s="667"/>
      <c r="AH159" s="667"/>
      <c r="AI159" s="667"/>
      <c r="AJ159" s="667"/>
      <c r="AK159" s="667"/>
      <c r="AL159" s="667"/>
      <c r="AM159" s="667"/>
      <c r="AN159" s="667"/>
      <c r="AO159" s="667"/>
      <c r="AP159" s="667"/>
      <c r="AQ159" s="667"/>
      <c r="AR159" s="667"/>
      <c r="AS159" s="667"/>
      <c r="AT159" s="667"/>
      <c r="AU159" s="667"/>
      <c r="AV159" s="667"/>
      <c r="AW159" s="667"/>
      <c r="AX159" s="667"/>
      <c r="AY159" s="667"/>
      <c r="AZ159" s="216"/>
      <c r="BA159" s="393"/>
      <c r="BB159" s="159"/>
      <c r="BC159" s="341"/>
      <c r="BD159" s="307"/>
      <c r="BE159" s="307"/>
      <c r="BF159" s="307"/>
      <c r="BG159" s="342"/>
      <c r="BH159" s="352"/>
      <c r="BI159" s="307"/>
      <c r="BJ159" s="307"/>
      <c r="BK159" s="307"/>
      <c r="BL159" s="342"/>
      <c r="BM159" s="352"/>
      <c r="BN159" s="307"/>
      <c r="BO159" s="307"/>
      <c r="BP159" s="307"/>
      <c r="BQ159" s="342"/>
      <c r="BR159" s="352"/>
      <c r="BS159" s="307"/>
      <c r="BT159" s="307"/>
      <c r="BU159" s="307"/>
      <c r="BV159" s="307"/>
      <c r="BW159" s="307"/>
      <c r="BX159" s="307"/>
      <c r="BY159" s="308"/>
      <c r="BZ159" s="308"/>
      <c r="CA159" s="308"/>
      <c r="CB159" s="308"/>
      <c r="CC159" s="2200"/>
      <c r="CD159" s="2200"/>
      <c r="CE159" s="2200"/>
      <c r="CF159" s="2200"/>
      <c r="CG159" s="2200"/>
      <c r="CH159" s="2200"/>
      <c r="CI159" s="2200"/>
      <c r="CJ159" s="2200"/>
      <c r="CK159" s="2200"/>
      <c r="CL159" s="2200"/>
      <c r="CM159" s="2200"/>
      <c r="CN159" s="2200"/>
      <c r="CO159" s="2200"/>
      <c r="CP159" s="2200"/>
      <c r="CQ159" s="2200"/>
      <c r="CR159" s="2200"/>
      <c r="CS159" s="2200"/>
      <c r="CT159" s="2200"/>
      <c r="CU159" s="2200"/>
      <c r="CV159" s="2200"/>
      <c r="CW159" s="2200"/>
      <c r="CX159" s="2200"/>
      <c r="CY159" s="2200"/>
      <c r="CZ159" s="2200"/>
    </row>
    <row r="160" s="399" customFormat="true" ht="15" customHeight="true" x14ac:dyDescent="0.2">
      <c r="A160" s="700"/>
      <c r="B160" s="701"/>
      <c r="C160" s="1019"/>
      <c r="D160" s="1020"/>
      <c r="E160" s="1020"/>
      <c r="F160" s="1020"/>
      <c r="G160" s="1021"/>
      <c r="H160" s="1022"/>
      <c r="I160" s="1020"/>
      <c r="J160" s="1020"/>
      <c r="K160" s="1020"/>
      <c r="L160" s="1023"/>
      <c r="M160" s="1024"/>
      <c r="N160" s="1020"/>
      <c r="O160" s="1020"/>
      <c r="P160" s="1020"/>
      <c r="Q160" s="1021"/>
      <c r="R160" s="1022"/>
      <c r="S160" s="1020"/>
      <c r="T160" s="1020"/>
      <c r="U160" s="1020"/>
      <c r="V160" s="1020"/>
      <c r="W160" s="1020"/>
      <c r="X160" s="1020"/>
      <c r="Y160" s="1020"/>
      <c r="Z160" s="1020"/>
      <c r="AA160" s="1020"/>
      <c r="AB160" s="2150"/>
      <c r="AC160" s="667"/>
      <c r="AD160" s="667"/>
      <c r="AE160" s="667"/>
      <c r="AF160" s="667"/>
      <c r="AG160" s="667"/>
      <c r="AH160" s="667"/>
      <c r="AI160" s="667"/>
      <c r="AJ160" s="667"/>
      <c r="AK160" s="667"/>
      <c r="AL160" s="667"/>
      <c r="AM160" s="667"/>
      <c r="AN160" s="667"/>
      <c r="AO160" s="667"/>
      <c r="AP160" s="667"/>
      <c r="AQ160" s="667"/>
      <c r="AR160" s="667"/>
      <c r="AS160" s="667"/>
      <c r="AT160" s="667"/>
      <c r="AU160" s="667"/>
      <c r="AV160" s="667"/>
      <c r="AW160" s="667"/>
      <c r="AX160" s="667"/>
      <c r="AY160" s="667"/>
      <c r="AZ160" s="216"/>
      <c r="BA160" s="393"/>
      <c r="BB160" s="159"/>
      <c r="BC160" s="341"/>
      <c r="BD160" s="307"/>
      <c r="BE160" s="307"/>
      <c r="BF160" s="307"/>
      <c r="BG160" s="342"/>
      <c r="BH160" s="352"/>
      <c r="BI160" s="307"/>
      <c r="BJ160" s="307"/>
      <c r="BK160" s="307"/>
      <c r="BL160" s="342"/>
      <c r="BM160" s="352"/>
      <c r="BN160" s="307"/>
      <c r="BO160" s="307"/>
      <c r="BP160" s="307"/>
      <c r="BQ160" s="342"/>
      <c r="BR160" s="352"/>
      <c r="BS160" s="307"/>
      <c r="BT160" s="307"/>
      <c r="BU160" s="307"/>
      <c r="BV160" s="307"/>
      <c r="BW160" s="307"/>
      <c r="BX160" s="307"/>
      <c r="BY160" s="308"/>
      <c r="BZ160" s="308"/>
      <c r="CA160" s="308"/>
      <c r="CB160" s="308"/>
      <c r="CC160" s="2200"/>
      <c r="CD160" s="2200"/>
      <c r="CE160" s="2200"/>
      <c r="CF160" s="2200"/>
      <c r="CG160" s="2200"/>
      <c r="CH160" s="2200"/>
      <c r="CI160" s="2200"/>
      <c r="CJ160" s="2200"/>
      <c r="CK160" s="2200"/>
      <c r="CL160" s="2200"/>
      <c r="CM160" s="2200"/>
      <c r="CN160" s="2200"/>
      <c r="CO160" s="2200"/>
      <c r="CP160" s="2200"/>
      <c r="CQ160" s="2200"/>
      <c r="CR160" s="2200"/>
      <c r="CS160" s="2200"/>
      <c r="CT160" s="2200"/>
      <c r="CU160" s="2200"/>
      <c r="CV160" s="2200"/>
      <c r="CW160" s="2200"/>
      <c r="CX160" s="2200"/>
      <c r="CY160" s="2200"/>
      <c r="CZ160" s="2200"/>
    </row>
    <row r="161" s="399" customFormat="true" ht="15" customHeight="true" x14ac:dyDescent="0.2">
      <c r="A161" s="711"/>
      <c r="B161" s="1133"/>
      <c r="C161" s="789"/>
      <c r="D161" s="790"/>
      <c r="E161" s="790"/>
      <c r="F161" s="790"/>
      <c r="G161" s="857"/>
      <c r="H161" s="841"/>
      <c r="I161" s="790"/>
      <c r="J161" s="790"/>
      <c r="K161" s="790"/>
      <c r="L161" s="809"/>
      <c r="M161" s="824"/>
      <c r="N161" s="790"/>
      <c r="O161" s="790"/>
      <c r="P161" s="790"/>
      <c r="Q161" s="857"/>
      <c r="R161" s="841"/>
      <c r="S161" s="790"/>
      <c r="T161" s="790"/>
      <c r="U161" s="790"/>
      <c r="V161" s="790"/>
      <c r="W161" s="790"/>
      <c r="X161" s="790"/>
      <c r="Y161" s="790"/>
      <c r="Z161" s="790"/>
      <c r="AA161" s="790"/>
      <c r="AB161" s="2151"/>
      <c r="AC161" s="667"/>
      <c r="AD161" s="667"/>
      <c r="AE161" s="667"/>
      <c r="AF161" s="667"/>
      <c r="AG161" s="667"/>
      <c r="AH161" s="667"/>
      <c r="AI161" s="667"/>
      <c r="AJ161" s="667"/>
      <c r="AK161" s="667"/>
      <c r="AL161" s="667"/>
      <c r="AM161" s="667"/>
      <c r="AN161" s="667"/>
      <c r="AO161" s="667"/>
      <c r="AP161" s="667"/>
      <c r="AQ161" s="667"/>
      <c r="AR161" s="667"/>
      <c r="AS161" s="667"/>
      <c r="AT161" s="667"/>
      <c r="AU161" s="667"/>
      <c r="AV161" s="667"/>
      <c r="AW161" s="667"/>
      <c r="AX161" s="667"/>
      <c r="AY161" s="667"/>
      <c r="AZ161" s="216"/>
      <c r="BA161" s="393"/>
      <c r="BB161" s="159"/>
      <c r="BC161" s="341"/>
      <c r="BD161" s="307"/>
      <c r="BE161" s="307"/>
      <c r="BF161" s="307"/>
      <c r="BG161" s="342"/>
      <c r="BH161" s="352"/>
      <c r="BI161" s="307"/>
      <c r="BJ161" s="307"/>
      <c r="BK161" s="307"/>
      <c r="BL161" s="342"/>
      <c r="BM161" s="352"/>
      <c r="BN161" s="307"/>
      <c r="BO161" s="307"/>
      <c r="BP161" s="307"/>
      <c r="BQ161" s="342"/>
      <c r="BR161" s="352"/>
      <c r="BS161" s="307"/>
      <c r="BT161" s="307"/>
      <c r="BU161" s="307"/>
      <c r="BV161" s="307"/>
      <c r="BW161" s="307"/>
      <c r="BX161" s="307"/>
      <c r="BY161" s="308"/>
      <c r="BZ161" s="308"/>
      <c r="CA161" s="308"/>
      <c r="CB161" s="308"/>
      <c r="CC161" s="2200"/>
      <c r="CD161" s="2200"/>
      <c r="CE161" s="2200"/>
      <c r="CF161" s="2200"/>
      <c r="CG161" s="2200"/>
      <c r="CH161" s="2200"/>
      <c r="CI161" s="2200"/>
      <c r="CJ161" s="2200"/>
      <c r="CK161" s="2200"/>
      <c r="CL161" s="2200"/>
      <c r="CM161" s="2200"/>
      <c r="CN161" s="2200"/>
      <c r="CO161" s="2200"/>
      <c r="CP161" s="2200"/>
      <c r="CQ161" s="2200"/>
      <c r="CR161" s="2200"/>
      <c r="CS161" s="2200"/>
      <c r="CT161" s="2200"/>
      <c r="CU161" s="2200"/>
      <c r="CV161" s="2200"/>
      <c r="CW161" s="2200"/>
      <c r="CX161" s="2200"/>
      <c r="CY161" s="2200"/>
      <c r="CZ161" s="2200"/>
    </row>
    <row r="162" s="399" customFormat="true" ht="15" customHeight="true" x14ac:dyDescent="0.2">
      <c r="A162" s="892"/>
      <c r="B162" s="1134"/>
      <c r="C162" s="791"/>
      <c r="D162" s="792"/>
      <c r="E162" s="792"/>
      <c r="F162" s="792"/>
      <c r="G162" s="858"/>
      <c r="H162" s="842"/>
      <c r="I162" s="792"/>
      <c r="J162" s="792"/>
      <c r="K162" s="792"/>
      <c r="L162" s="810"/>
      <c r="M162" s="825"/>
      <c r="N162" s="792"/>
      <c r="O162" s="792"/>
      <c r="P162" s="792"/>
      <c r="Q162" s="858"/>
      <c r="R162" s="842"/>
      <c r="S162" s="792"/>
      <c r="T162" s="792"/>
      <c r="U162" s="792"/>
      <c r="V162" s="792"/>
      <c r="W162" s="792"/>
      <c r="X162" s="792"/>
      <c r="Y162" s="792"/>
      <c r="Z162" s="792"/>
      <c r="AA162" s="792"/>
      <c r="AB162" s="2152"/>
      <c r="AC162" s="667"/>
      <c r="AD162" s="667"/>
      <c r="AE162" s="667"/>
      <c r="AF162" s="667"/>
      <c r="AG162" s="667"/>
      <c r="AH162" s="667"/>
      <c r="AI162" s="667"/>
      <c r="AJ162" s="667"/>
      <c r="AK162" s="667"/>
      <c r="AL162" s="667"/>
      <c r="AM162" s="667"/>
      <c r="AN162" s="667"/>
      <c r="AO162" s="667"/>
      <c r="AP162" s="667"/>
      <c r="AQ162" s="667"/>
      <c r="AR162" s="667"/>
      <c r="AS162" s="667"/>
      <c r="AT162" s="667"/>
      <c r="AU162" s="667"/>
      <c r="AV162" s="667"/>
      <c r="AW162" s="667"/>
      <c r="AX162" s="667"/>
      <c r="AY162" s="667"/>
      <c r="AZ162" s="216"/>
      <c r="BA162" s="393"/>
      <c r="BB162" s="159"/>
      <c r="BC162" s="341"/>
      <c r="BD162" s="307"/>
      <c r="BE162" s="307"/>
      <c r="BF162" s="307"/>
      <c r="BG162" s="342"/>
      <c r="BH162" s="352"/>
      <c r="BI162" s="307"/>
      <c r="BJ162" s="307"/>
      <c r="BK162" s="307"/>
      <c r="BL162" s="342"/>
      <c r="BM162" s="352"/>
      <c r="BN162" s="307"/>
      <c r="BO162" s="307"/>
      <c r="BP162" s="307"/>
      <c r="BQ162" s="342"/>
      <c r="BR162" s="352"/>
      <c r="BS162" s="307"/>
      <c r="BT162" s="307"/>
      <c r="BU162" s="307"/>
      <c r="BV162" s="307"/>
      <c r="BW162" s="307"/>
      <c r="BX162" s="307"/>
      <c r="BY162" s="308"/>
      <c r="BZ162" s="308"/>
      <c r="CA162" s="308"/>
      <c r="CB162" s="308"/>
      <c r="CC162" s="2200"/>
      <c r="CD162" s="2200"/>
      <c r="CE162" s="2200"/>
      <c r="CF162" s="2200"/>
      <c r="CG162" s="2200"/>
      <c r="CH162" s="2200"/>
      <c r="CI162" s="2200"/>
      <c r="CJ162" s="2200"/>
      <c r="CK162" s="2200"/>
      <c r="CL162" s="2200"/>
      <c r="CM162" s="2200"/>
      <c r="CN162" s="2200"/>
      <c r="CO162" s="2200"/>
      <c r="CP162" s="2200"/>
      <c r="CQ162" s="2200"/>
      <c r="CR162" s="2200"/>
      <c r="CS162" s="2200"/>
      <c r="CT162" s="2200"/>
      <c r="CU162" s="2200"/>
      <c r="CV162" s="2200"/>
      <c r="CW162" s="2200"/>
      <c r="CX162" s="2200"/>
      <c r="CY162" s="2200"/>
      <c r="CZ162" s="2200"/>
    </row>
    <row r="163" s="399" customFormat="true" ht="15" customHeight="true" x14ac:dyDescent="0.2">
      <c r="A163" s="873"/>
      <c r="B163" s="1135"/>
      <c r="C163" s="1025"/>
      <c r="D163" s="1026"/>
      <c r="E163" s="1026"/>
      <c r="F163" s="1026"/>
      <c r="G163" s="1027"/>
      <c r="H163" s="1028"/>
      <c r="I163" s="1026"/>
      <c r="J163" s="1026"/>
      <c r="K163" s="1026"/>
      <c r="L163" s="1029"/>
      <c r="M163" s="1030"/>
      <c r="N163" s="1026"/>
      <c r="O163" s="1026"/>
      <c r="P163" s="1026"/>
      <c r="Q163" s="1027"/>
      <c r="R163" s="1028"/>
      <c r="S163" s="1026"/>
      <c r="T163" s="1026"/>
      <c r="U163" s="1026"/>
      <c r="V163" s="1026"/>
      <c r="W163" s="1026"/>
      <c r="X163" s="1026"/>
      <c r="Y163" s="1026"/>
      <c r="Z163" s="1026"/>
      <c r="AA163" s="1026"/>
      <c r="AB163" s="2153"/>
      <c r="AC163" s="667"/>
      <c r="AD163" s="667"/>
      <c r="AE163" s="667"/>
      <c r="AF163" s="667"/>
      <c r="AG163" s="667"/>
      <c r="AH163" s="667"/>
      <c r="AI163" s="667"/>
      <c r="AJ163" s="667"/>
      <c r="AK163" s="667"/>
      <c r="AL163" s="667"/>
      <c r="AM163" s="667"/>
      <c r="AN163" s="667"/>
      <c r="AO163" s="667"/>
      <c r="AP163" s="667"/>
      <c r="AQ163" s="667"/>
      <c r="AR163" s="667"/>
      <c r="AS163" s="667"/>
      <c r="AT163" s="667"/>
      <c r="AU163" s="667"/>
      <c r="AV163" s="667"/>
      <c r="AW163" s="667"/>
      <c r="AX163" s="667"/>
      <c r="AY163" s="667"/>
      <c r="AZ163" s="216"/>
      <c r="BA163" s="393"/>
      <c r="BB163" s="159"/>
      <c r="BC163" s="341"/>
      <c r="BD163" s="307"/>
      <c r="BE163" s="307"/>
      <c r="BF163" s="307"/>
      <c r="BG163" s="342"/>
      <c r="BH163" s="352"/>
      <c r="BI163" s="307"/>
      <c r="BJ163" s="307"/>
      <c r="BK163" s="307"/>
      <c r="BL163" s="342"/>
      <c r="BM163" s="352"/>
      <c r="BN163" s="307"/>
      <c r="BO163" s="307"/>
      <c r="BP163" s="307"/>
      <c r="BQ163" s="342"/>
      <c r="BR163" s="352"/>
      <c r="BS163" s="307"/>
      <c r="BT163" s="307"/>
      <c r="BU163" s="307"/>
      <c r="BV163" s="307"/>
      <c r="BW163" s="307"/>
      <c r="BX163" s="307"/>
      <c r="BY163" s="308"/>
      <c r="BZ163" s="308"/>
      <c r="CA163" s="308"/>
      <c r="CB163" s="308"/>
      <c r="CC163" s="2200"/>
      <c r="CD163" s="2200"/>
      <c r="CE163" s="2200"/>
      <c r="CF163" s="2200"/>
      <c r="CG163" s="2200"/>
      <c r="CH163" s="2200"/>
      <c r="CI163" s="2200"/>
      <c r="CJ163" s="2200"/>
      <c r="CK163" s="2200"/>
      <c r="CL163" s="2200"/>
      <c r="CM163" s="2200"/>
      <c r="CN163" s="2200"/>
      <c r="CO163" s="2200"/>
      <c r="CP163" s="2200"/>
      <c r="CQ163" s="2200"/>
      <c r="CR163" s="2200"/>
      <c r="CS163" s="2200"/>
      <c r="CT163" s="2200"/>
      <c r="CU163" s="2200"/>
      <c r="CV163" s="2200"/>
      <c r="CW163" s="2200"/>
      <c r="CX163" s="2200"/>
      <c r="CY163" s="2200"/>
      <c r="CZ163" s="2200"/>
    </row>
    <row r="164" s="399" customFormat="true" ht="15" customHeight="true" x14ac:dyDescent="0.2">
      <c r="A164" s="874"/>
      <c r="B164" s="1136"/>
      <c r="C164" s="1031"/>
      <c r="D164" s="1032"/>
      <c r="E164" s="1032"/>
      <c r="F164" s="1032"/>
      <c r="G164" s="1033"/>
      <c r="H164" s="1034"/>
      <c r="I164" s="1032"/>
      <c r="J164" s="1032"/>
      <c r="K164" s="1032"/>
      <c r="L164" s="1035"/>
      <c r="M164" s="1036"/>
      <c r="N164" s="1032"/>
      <c r="O164" s="1032"/>
      <c r="P164" s="1032"/>
      <c r="Q164" s="1033"/>
      <c r="R164" s="1034"/>
      <c r="S164" s="1032"/>
      <c r="T164" s="1032"/>
      <c r="U164" s="1032"/>
      <c r="V164" s="1032"/>
      <c r="W164" s="1032"/>
      <c r="X164" s="1032"/>
      <c r="Y164" s="1032"/>
      <c r="Z164" s="1032"/>
      <c r="AA164" s="1032"/>
      <c r="AB164" s="2154"/>
      <c r="AC164" s="667"/>
      <c r="AD164" s="667"/>
      <c r="AE164" s="667"/>
      <c r="AF164" s="667"/>
      <c r="AG164" s="667"/>
      <c r="AH164" s="667"/>
      <c r="AI164" s="667"/>
      <c r="AJ164" s="667"/>
      <c r="AK164" s="667"/>
      <c r="AL164" s="667"/>
      <c r="AM164" s="667"/>
      <c r="AN164" s="667"/>
      <c r="AO164" s="667"/>
      <c r="AP164" s="667"/>
      <c r="AQ164" s="667"/>
      <c r="AR164" s="667"/>
      <c r="AS164" s="667"/>
      <c r="AT164" s="667"/>
      <c r="AU164" s="667"/>
      <c r="AV164" s="667"/>
      <c r="AW164" s="667"/>
      <c r="AX164" s="667"/>
      <c r="AY164" s="667"/>
      <c r="AZ164" s="216"/>
      <c r="BA164" s="393"/>
      <c r="BB164" s="159"/>
      <c r="BC164" s="341"/>
      <c r="BD164" s="307"/>
      <c r="BE164" s="307"/>
      <c r="BF164" s="307"/>
      <c r="BG164" s="342"/>
      <c r="BH164" s="352"/>
      <c r="BI164" s="307"/>
      <c r="BJ164" s="307"/>
      <c r="BK164" s="307"/>
      <c r="BL164" s="342"/>
      <c r="BM164" s="352"/>
      <c r="BN164" s="307"/>
      <c r="BO164" s="307"/>
      <c r="BP164" s="307"/>
      <c r="BQ164" s="342"/>
      <c r="BR164" s="352"/>
      <c r="BS164" s="307"/>
      <c r="BT164" s="307"/>
      <c r="BU164" s="307"/>
      <c r="BV164" s="307"/>
      <c r="BW164" s="307"/>
      <c r="BX164" s="307"/>
      <c r="BY164" s="308"/>
      <c r="BZ164" s="308"/>
      <c r="CA164" s="308"/>
      <c r="CB164" s="308"/>
      <c r="CC164" s="2200"/>
      <c r="CD164" s="2200"/>
      <c r="CE164" s="2200"/>
      <c r="CF164" s="2200"/>
      <c r="CG164" s="2200"/>
      <c r="CH164" s="2200"/>
      <c r="CI164" s="2200"/>
      <c r="CJ164" s="2200"/>
      <c r="CK164" s="2200"/>
      <c r="CL164" s="2200"/>
      <c r="CM164" s="2200"/>
      <c r="CN164" s="2200"/>
      <c r="CO164" s="2200"/>
      <c r="CP164" s="2200"/>
      <c r="CQ164" s="2200"/>
      <c r="CR164" s="2200"/>
      <c r="CS164" s="2200"/>
      <c r="CT164" s="2200"/>
      <c r="CU164" s="2200"/>
      <c r="CV164" s="2200"/>
      <c r="CW164" s="2200"/>
      <c r="CX164" s="2200"/>
      <c r="CY164" s="2200"/>
      <c r="CZ164" s="2200"/>
    </row>
    <row r="165" s="399" customFormat="true" ht="15" customHeight="true" x14ac:dyDescent="0.2">
      <c r="A165" s="874"/>
      <c r="B165" s="1136"/>
      <c r="C165" s="1031"/>
      <c r="D165" s="1032"/>
      <c r="E165" s="1032"/>
      <c r="F165" s="1032"/>
      <c r="G165" s="1033"/>
      <c r="H165" s="1034"/>
      <c r="I165" s="1032"/>
      <c r="J165" s="1032"/>
      <c r="K165" s="1032"/>
      <c r="L165" s="1035"/>
      <c r="M165" s="1036"/>
      <c r="N165" s="1032"/>
      <c r="O165" s="1032"/>
      <c r="P165" s="1032"/>
      <c r="Q165" s="1033"/>
      <c r="R165" s="1034"/>
      <c r="S165" s="1032"/>
      <c r="T165" s="1032"/>
      <c r="U165" s="1032"/>
      <c r="V165" s="1032"/>
      <c r="W165" s="1032"/>
      <c r="X165" s="1032"/>
      <c r="Y165" s="1032"/>
      <c r="Z165" s="1032"/>
      <c r="AA165" s="1032"/>
      <c r="AB165" s="2154"/>
      <c r="AC165" s="667"/>
      <c r="AD165" s="667"/>
      <c r="AE165" s="667"/>
      <c r="AF165" s="667"/>
      <c r="AG165" s="667"/>
      <c r="AH165" s="667"/>
      <c r="AI165" s="667"/>
      <c r="AJ165" s="667"/>
      <c r="AK165" s="667"/>
      <c r="AL165" s="667"/>
      <c r="AM165" s="667"/>
      <c r="AN165" s="667"/>
      <c r="AO165" s="667"/>
      <c r="AP165" s="667"/>
      <c r="AQ165" s="667"/>
      <c r="AR165" s="667"/>
      <c r="AS165" s="667"/>
      <c r="AT165" s="667"/>
      <c r="AU165" s="667"/>
      <c r="AV165" s="667"/>
      <c r="AW165" s="667"/>
      <c r="AX165" s="667"/>
      <c r="AY165" s="667"/>
      <c r="AZ165" s="216"/>
      <c r="BA165" s="393"/>
      <c r="BB165" s="159"/>
      <c r="BC165" s="341"/>
      <c r="BD165" s="307"/>
      <c r="BE165" s="307"/>
      <c r="BF165" s="307"/>
      <c r="BG165" s="342"/>
      <c r="BH165" s="352"/>
      <c r="BI165" s="307"/>
      <c r="BJ165" s="307"/>
      <c r="BK165" s="307"/>
      <c r="BL165" s="342"/>
      <c r="BM165" s="352"/>
      <c r="BN165" s="307"/>
      <c r="BO165" s="307"/>
      <c r="BP165" s="307"/>
      <c r="BQ165" s="342"/>
      <c r="BR165" s="352"/>
      <c r="BS165" s="307"/>
      <c r="BT165" s="307"/>
      <c r="BU165" s="307"/>
      <c r="BV165" s="307"/>
      <c r="BW165" s="307"/>
      <c r="BX165" s="307"/>
      <c r="BY165" s="308"/>
      <c r="BZ165" s="308"/>
      <c r="CA165" s="308"/>
      <c r="CB165" s="308"/>
      <c r="CC165" s="2200"/>
      <c r="CD165" s="2200"/>
      <c r="CE165" s="2200"/>
      <c r="CF165" s="2200"/>
      <c r="CG165" s="2200"/>
      <c r="CH165" s="2200"/>
      <c r="CI165" s="2200"/>
      <c r="CJ165" s="2200"/>
      <c r="CK165" s="2200"/>
      <c r="CL165" s="2200"/>
      <c r="CM165" s="2200"/>
      <c r="CN165" s="2200"/>
      <c r="CO165" s="2200"/>
      <c r="CP165" s="2200"/>
      <c r="CQ165" s="2200"/>
      <c r="CR165" s="2200"/>
      <c r="CS165" s="2200"/>
      <c r="CT165" s="2200"/>
      <c r="CU165" s="2200"/>
      <c r="CV165" s="2200"/>
      <c r="CW165" s="2200"/>
      <c r="CX165" s="2200"/>
      <c r="CY165" s="2200"/>
      <c r="CZ165" s="2200"/>
    </row>
    <row r="166" s="399" customFormat="true" ht="15" customHeight="true" x14ac:dyDescent="0.2">
      <c r="A166" s="874"/>
      <c r="B166" s="1136"/>
      <c r="C166" s="1031"/>
      <c r="D166" s="1032"/>
      <c r="E166" s="1032"/>
      <c r="F166" s="1032"/>
      <c r="G166" s="1033"/>
      <c r="H166" s="1034"/>
      <c r="I166" s="1032"/>
      <c r="J166" s="1032"/>
      <c r="K166" s="1032"/>
      <c r="L166" s="1035"/>
      <c r="M166" s="1036"/>
      <c r="N166" s="1032"/>
      <c r="O166" s="1032"/>
      <c r="P166" s="1032"/>
      <c r="Q166" s="1033"/>
      <c r="R166" s="1034"/>
      <c r="S166" s="1032"/>
      <c r="T166" s="1032"/>
      <c r="U166" s="1032"/>
      <c r="V166" s="1032"/>
      <c r="W166" s="1032"/>
      <c r="X166" s="1032"/>
      <c r="Y166" s="1032"/>
      <c r="Z166" s="1032"/>
      <c r="AA166" s="1032"/>
      <c r="AB166" s="2154"/>
      <c r="AC166" s="667"/>
      <c r="AD166" s="667"/>
      <c r="AE166" s="667"/>
      <c r="AF166" s="667"/>
      <c r="AG166" s="667"/>
      <c r="AH166" s="667"/>
      <c r="AI166" s="667"/>
      <c r="AJ166" s="667"/>
      <c r="AK166" s="667"/>
      <c r="AL166" s="667"/>
      <c r="AM166" s="667"/>
      <c r="AN166" s="667"/>
      <c r="AO166" s="667"/>
      <c r="AP166" s="667"/>
      <c r="AQ166" s="667"/>
      <c r="AR166" s="667"/>
      <c r="AS166" s="667"/>
      <c r="AT166" s="667"/>
      <c r="AU166" s="667"/>
      <c r="AV166" s="667"/>
      <c r="AW166" s="667"/>
      <c r="AX166" s="667"/>
      <c r="AY166" s="667"/>
      <c r="AZ166" s="216"/>
      <c r="BA166" s="393"/>
      <c r="BB166" s="159"/>
      <c r="BC166" s="341"/>
      <c r="BD166" s="307"/>
      <c r="BE166" s="307"/>
      <c r="BF166" s="307"/>
      <c r="BG166" s="342"/>
      <c r="BH166" s="352"/>
      <c r="BI166" s="307"/>
      <c r="BJ166" s="307"/>
      <c r="BK166" s="307"/>
      <c r="BL166" s="342"/>
      <c r="BM166" s="352"/>
      <c r="BN166" s="307"/>
      <c r="BO166" s="307"/>
      <c r="BP166" s="307"/>
      <c r="BQ166" s="342"/>
      <c r="BR166" s="352"/>
      <c r="BS166" s="307"/>
      <c r="BT166" s="307"/>
      <c r="BU166" s="307"/>
      <c r="BV166" s="307"/>
      <c r="BW166" s="307"/>
      <c r="BX166" s="307"/>
      <c r="BY166" s="308"/>
      <c r="BZ166" s="308"/>
      <c r="CA166" s="308"/>
      <c r="CB166" s="308"/>
      <c r="CC166" s="2200"/>
      <c r="CD166" s="2200"/>
      <c r="CE166" s="2200"/>
      <c r="CF166" s="2200"/>
      <c r="CG166" s="2200"/>
      <c r="CH166" s="2200"/>
      <c r="CI166" s="2200"/>
      <c r="CJ166" s="2200"/>
      <c r="CK166" s="2200"/>
      <c r="CL166" s="2200"/>
      <c r="CM166" s="2200"/>
      <c r="CN166" s="2200"/>
      <c r="CO166" s="2200"/>
      <c r="CP166" s="2200"/>
      <c r="CQ166" s="2200"/>
      <c r="CR166" s="2200"/>
      <c r="CS166" s="2200"/>
      <c r="CT166" s="2200"/>
      <c r="CU166" s="2200"/>
      <c r="CV166" s="2200"/>
      <c r="CW166" s="2200"/>
      <c r="CX166" s="2200"/>
      <c r="CY166" s="2200"/>
      <c r="CZ166" s="2200"/>
    </row>
    <row r="167" s="399" customFormat="true" ht="15" customHeight="true" x14ac:dyDescent="0.2">
      <c r="A167" s="874"/>
      <c r="B167" s="1136"/>
      <c r="C167" s="1031"/>
      <c r="D167" s="1032"/>
      <c r="E167" s="1032"/>
      <c r="F167" s="1032"/>
      <c r="G167" s="1033"/>
      <c r="H167" s="1034"/>
      <c r="I167" s="1032"/>
      <c r="J167" s="1032"/>
      <c r="K167" s="1032"/>
      <c r="L167" s="1035"/>
      <c r="M167" s="1036"/>
      <c r="N167" s="1032"/>
      <c r="O167" s="1032"/>
      <c r="P167" s="1032"/>
      <c r="Q167" s="1033"/>
      <c r="R167" s="1034"/>
      <c r="S167" s="1032"/>
      <c r="T167" s="1032"/>
      <c r="U167" s="1032"/>
      <c r="V167" s="1032"/>
      <c r="W167" s="1032"/>
      <c r="X167" s="1032"/>
      <c r="Y167" s="1032"/>
      <c r="Z167" s="1032"/>
      <c r="AA167" s="1032"/>
      <c r="AB167" s="2154"/>
      <c r="AC167" s="667"/>
      <c r="AD167" s="667"/>
      <c r="AE167" s="667"/>
      <c r="AF167" s="667"/>
      <c r="AG167" s="667"/>
      <c r="AH167" s="667"/>
      <c r="AI167" s="667"/>
      <c r="AJ167" s="667"/>
      <c r="AK167" s="667"/>
      <c r="AL167" s="667"/>
      <c r="AM167" s="667"/>
      <c r="AN167" s="667"/>
      <c r="AO167" s="667"/>
      <c r="AP167" s="667"/>
      <c r="AQ167" s="667"/>
      <c r="AR167" s="667"/>
      <c r="AS167" s="667"/>
      <c r="AT167" s="667"/>
      <c r="AU167" s="667"/>
      <c r="AV167" s="667"/>
      <c r="AW167" s="667"/>
      <c r="AX167" s="667"/>
      <c r="AY167" s="667"/>
      <c r="AZ167" s="216"/>
      <c r="BA167" s="39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2200"/>
      <c r="CD167" s="2200"/>
      <c r="CE167" s="2200"/>
      <c r="CF167" s="2200"/>
      <c r="CG167" s="2200"/>
      <c r="CH167" s="2200"/>
      <c r="CI167" s="2200"/>
      <c r="CJ167" s="2200"/>
      <c r="CK167" s="2200"/>
      <c r="CL167" s="2200"/>
      <c r="CM167" s="2200"/>
      <c r="CN167" s="2200"/>
      <c r="CO167" s="2200"/>
      <c r="CP167" s="2200"/>
      <c r="CQ167" s="2200"/>
      <c r="CR167" s="2200"/>
      <c r="CS167" s="2200"/>
      <c r="CT167" s="2200"/>
      <c r="CU167" s="2200"/>
      <c r="CV167" s="2200"/>
      <c r="CW167" s="2200"/>
      <c r="CX167" s="2200"/>
      <c r="CY167" s="2200"/>
      <c r="CZ167" s="2200"/>
    </row>
    <row r="168" s="399" customFormat="true" ht="15" customHeight="true" x14ac:dyDescent="0.2">
      <c r="A168" s="875"/>
      <c r="B168" s="1137"/>
      <c r="C168" s="1037"/>
      <c r="D168" s="1038"/>
      <c r="E168" s="1038"/>
      <c r="F168" s="1038"/>
      <c r="G168" s="1039"/>
      <c r="H168" s="1040"/>
      <c r="I168" s="1038"/>
      <c r="J168" s="1038"/>
      <c r="K168" s="1038"/>
      <c r="L168" s="1041"/>
      <c r="M168" s="1042"/>
      <c r="N168" s="1038"/>
      <c r="O168" s="1038"/>
      <c r="P168" s="1038"/>
      <c r="Q168" s="1039"/>
      <c r="R168" s="1040"/>
      <c r="S168" s="1038"/>
      <c r="T168" s="1038"/>
      <c r="U168" s="1038"/>
      <c r="V168" s="1038"/>
      <c r="W168" s="1038"/>
      <c r="X168" s="1038"/>
      <c r="Y168" s="1038"/>
      <c r="Z168" s="1038"/>
      <c r="AA168" s="1038"/>
      <c r="AB168" s="2155"/>
      <c r="AC168" s="667"/>
      <c r="AD168" s="667"/>
      <c r="AE168" s="667"/>
      <c r="AF168" s="667"/>
      <c r="AG168" s="667"/>
      <c r="AH168" s="667"/>
      <c r="AI168" s="667"/>
      <c r="AJ168" s="667"/>
      <c r="AK168" s="667"/>
      <c r="AL168" s="667"/>
      <c r="AM168" s="667"/>
      <c r="AN168" s="667"/>
      <c r="AO168" s="667"/>
      <c r="AP168" s="667"/>
      <c r="AQ168" s="667"/>
      <c r="AR168" s="667"/>
      <c r="AS168" s="667"/>
      <c r="AT168" s="667"/>
      <c r="AU168" s="667"/>
      <c r="AV168" s="667"/>
      <c r="AW168" s="667"/>
      <c r="AX168" s="667"/>
      <c r="AY168" s="667"/>
      <c r="AZ168" s="216"/>
      <c r="BA168" s="39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2200"/>
      <c r="CD168" s="2200"/>
      <c r="CE168" s="2200"/>
      <c r="CF168" s="2200"/>
      <c r="CG168" s="2200"/>
      <c r="CH168" s="2200"/>
      <c r="CI168" s="2200"/>
      <c r="CJ168" s="2200"/>
      <c r="CK168" s="2200"/>
      <c r="CL168" s="2200"/>
      <c r="CM168" s="2200"/>
      <c r="CN168" s="2200"/>
      <c r="CO168" s="2200"/>
      <c r="CP168" s="2200"/>
      <c r="CQ168" s="2200"/>
      <c r="CR168" s="2200"/>
      <c r="CS168" s="2200"/>
      <c r="CT168" s="2200"/>
      <c r="CU168" s="2200"/>
      <c r="CV168" s="2200"/>
      <c r="CW168" s="2200"/>
      <c r="CX168" s="2200"/>
      <c r="CY168" s="2200"/>
      <c r="CZ168" s="2200"/>
    </row>
    <row r="169" s="399" customFormat="true" ht="15" customHeight="true" x14ac:dyDescent="0.2">
      <c r="A169" s="876"/>
      <c r="B169" s="902"/>
      <c r="C169" s="793"/>
      <c r="D169" s="794"/>
      <c r="E169" s="794"/>
      <c r="F169" s="794"/>
      <c r="G169" s="859"/>
      <c r="H169" s="843"/>
      <c r="I169" s="794"/>
      <c r="J169" s="794"/>
      <c r="K169" s="794"/>
      <c r="L169" s="811"/>
      <c r="M169" s="826"/>
      <c r="N169" s="794"/>
      <c r="O169" s="794"/>
      <c r="P169" s="794"/>
      <c r="Q169" s="859"/>
      <c r="R169" s="843"/>
      <c r="S169" s="794"/>
      <c r="T169" s="794"/>
      <c r="U169" s="794"/>
      <c r="V169" s="794"/>
      <c r="W169" s="794"/>
      <c r="X169" s="794"/>
      <c r="Y169" s="794"/>
      <c r="Z169" s="794"/>
      <c r="AA169" s="794"/>
      <c r="AB169" s="2156"/>
      <c r="AC169" s="667"/>
      <c r="AD169" s="667"/>
      <c r="AE169" s="667"/>
      <c r="AF169" s="667"/>
      <c r="AG169" s="667"/>
      <c r="AH169" s="667"/>
      <c r="AI169" s="667"/>
      <c r="AJ169" s="667"/>
      <c r="AK169" s="667"/>
      <c r="AL169" s="667"/>
      <c r="AM169" s="667"/>
      <c r="AN169" s="667"/>
      <c r="AO169" s="667"/>
      <c r="AP169" s="667"/>
      <c r="AQ169" s="667"/>
      <c r="AR169" s="667"/>
      <c r="AS169" s="667"/>
      <c r="AT169" s="667"/>
      <c r="AU169" s="667"/>
      <c r="AV169" s="667"/>
      <c r="AW169" s="667"/>
      <c r="AX169" s="667"/>
      <c r="AY169" s="667"/>
      <c r="AZ169" s="216"/>
      <c r="BA169" s="39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2200"/>
      <c r="CD169" s="2200"/>
      <c r="CE169" s="2200"/>
      <c r="CF169" s="2200"/>
      <c r="CG169" s="2200"/>
      <c r="CH169" s="2200"/>
      <c r="CI169" s="2200"/>
      <c r="CJ169" s="2200"/>
      <c r="CK169" s="2200"/>
      <c r="CL169" s="2200"/>
      <c r="CM169" s="2200"/>
      <c r="CN169" s="2200"/>
      <c r="CO169" s="2200"/>
      <c r="CP169" s="2200"/>
      <c r="CQ169" s="2200"/>
      <c r="CR169" s="2200"/>
      <c r="CS169" s="2200"/>
      <c r="CT169" s="2200"/>
      <c r="CU169" s="2200"/>
      <c r="CV169" s="2200"/>
      <c r="CW169" s="2200"/>
      <c r="CX169" s="2200"/>
      <c r="CY169" s="2200"/>
      <c r="CZ169" s="2200"/>
    </row>
    <row r="170" s="399" customFormat="true" ht="15" customHeight="true" x14ac:dyDescent="0.2">
      <c r="A170" s="877"/>
      <c r="B170" s="903"/>
      <c r="C170" s="795"/>
      <c r="D170" s="796"/>
      <c r="E170" s="796"/>
      <c r="F170" s="796"/>
      <c r="G170" s="860"/>
      <c r="H170" s="844"/>
      <c r="I170" s="796"/>
      <c r="J170" s="796"/>
      <c r="K170" s="796"/>
      <c r="L170" s="812"/>
      <c r="M170" s="827"/>
      <c r="N170" s="796"/>
      <c r="O170" s="796"/>
      <c r="P170" s="796"/>
      <c r="Q170" s="860"/>
      <c r="R170" s="844"/>
      <c r="S170" s="796"/>
      <c r="T170" s="796"/>
      <c r="U170" s="796"/>
      <c r="V170" s="796"/>
      <c r="W170" s="796"/>
      <c r="X170" s="796"/>
      <c r="Y170" s="796"/>
      <c r="Z170" s="796"/>
      <c r="AA170" s="796"/>
      <c r="AB170" s="2157"/>
      <c r="AC170" s="667"/>
      <c r="AD170" s="667"/>
      <c r="AE170" s="667"/>
      <c r="AF170" s="667"/>
      <c r="AG170" s="667"/>
      <c r="AH170" s="667"/>
      <c r="AI170" s="667"/>
      <c r="AJ170" s="667"/>
      <c r="AK170" s="667"/>
      <c r="AL170" s="667"/>
      <c r="AM170" s="667"/>
      <c r="AN170" s="667"/>
      <c r="AO170" s="667"/>
      <c r="AP170" s="667"/>
      <c r="AQ170" s="667"/>
      <c r="AR170" s="667"/>
      <c r="AS170" s="667"/>
      <c r="AT170" s="667"/>
      <c r="AU170" s="667"/>
      <c r="AV170" s="667"/>
      <c r="AW170" s="667"/>
      <c r="AX170" s="667"/>
      <c r="AY170" s="667"/>
      <c r="AZ170" s="216"/>
      <c r="BA170" s="39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2200"/>
      <c r="CD170" s="2200"/>
      <c r="CE170" s="2200"/>
      <c r="CF170" s="2200"/>
      <c r="CG170" s="2200"/>
      <c r="CH170" s="2200"/>
      <c r="CI170" s="2200"/>
      <c r="CJ170" s="2200"/>
      <c r="CK170" s="2200"/>
      <c r="CL170" s="2200"/>
      <c r="CM170" s="2200"/>
      <c r="CN170" s="2200"/>
      <c r="CO170" s="2200"/>
      <c r="CP170" s="2200"/>
      <c r="CQ170" s="2200"/>
      <c r="CR170" s="2200"/>
      <c r="CS170" s="2200"/>
      <c r="CT170" s="2200"/>
      <c r="CU170" s="2200"/>
      <c r="CV170" s="2200"/>
      <c r="CW170" s="2200"/>
      <c r="CX170" s="2200"/>
      <c r="CY170" s="2200"/>
      <c r="CZ170" s="2200"/>
    </row>
    <row r="171" s="399" customFormat="true" ht="15" customHeight="true" x14ac:dyDescent="0.2">
      <c r="A171" s="878"/>
      <c r="B171" s="904"/>
      <c r="C171" s="1043"/>
      <c r="D171" s="1044"/>
      <c r="E171" s="1044"/>
      <c r="F171" s="1044"/>
      <c r="G171" s="1045"/>
      <c r="H171" s="1046"/>
      <c r="I171" s="1044"/>
      <c r="J171" s="1044"/>
      <c r="K171" s="1044"/>
      <c r="L171" s="1047"/>
      <c r="M171" s="1048"/>
      <c r="N171" s="1044"/>
      <c r="O171" s="1044"/>
      <c r="P171" s="1044"/>
      <c r="Q171" s="1045"/>
      <c r="R171" s="1046"/>
      <c r="S171" s="1044"/>
      <c r="T171" s="1044"/>
      <c r="U171" s="1044"/>
      <c r="V171" s="1044"/>
      <c r="W171" s="1044"/>
      <c r="X171" s="1044"/>
      <c r="Y171" s="1044"/>
      <c r="Z171" s="1044"/>
      <c r="AA171" s="1044"/>
      <c r="AB171" s="2158"/>
      <c r="AC171" s="667"/>
      <c r="AD171" s="667"/>
      <c r="AE171" s="667"/>
      <c r="AF171" s="667"/>
      <c r="AG171" s="667"/>
      <c r="AH171" s="667"/>
      <c r="AI171" s="667"/>
      <c r="AJ171" s="667"/>
      <c r="AK171" s="667"/>
      <c r="AL171" s="667"/>
      <c r="AM171" s="667"/>
      <c r="AN171" s="667"/>
      <c r="AO171" s="667"/>
      <c r="AP171" s="667"/>
      <c r="AQ171" s="667"/>
      <c r="AR171" s="667"/>
      <c r="AS171" s="667"/>
      <c r="AT171" s="667"/>
      <c r="AU171" s="667"/>
      <c r="AV171" s="667"/>
      <c r="AW171" s="667"/>
      <c r="AX171" s="667"/>
      <c r="AY171" s="667"/>
      <c r="AZ171" s="216"/>
      <c r="BA171" s="39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2200"/>
      <c r="CD171" s="2200"/>
      <c r="CE171" s="2200"/>
      <c r="CF171" s="2200"/>
      <c r="CG171" s="2200"/>
      <c r="CH171" s="2200"/>
      <c r="CI171" s="2200"/>
      <c r="CJ171" s="2200"/>
      <c r="CK171" s="2200"/>
      <c r="CL171" s="2200"/>
      <c r="CM171" s="2200"/>
      <c r="CN171" s="2200"/>
      <c r="CO171" s="2200"/>
      <c r="CP171" s="2200"/>
      <c r="CQ171" s="2200"/>
      <c r="CR171" s="2200"/>
      <c r="CS171" s="2200"/>
      <c r="CT171" s="2200"/>
      <c r="CU171" s="2200"/>
      <c r="CV171" s="2200"/>
      <c r="CW171" s="2200"/>
      <c r="CX171" s="2200"/>
      <c r="CY171" s="2200"/>
      <c r="CZ171" s="2200"/>
    </row>
    <row r="172" s="399" customFormat="true" ht="15" customHeight="true" x14ac:dyDescent="0.2">
      <c r="A172" s="879"/>
      <c r="B172" s="905"/>
      <c r="C172" s="1049"/>
      <c r="D172" s="1050"/>
      <c r="E172" s="1050"/>
      <c r="F172" s="1050"/>
      <c r="G172" s="1051"/>
      <c r="H172" s="1052"/>
      <c r="I172" s="1050"/>
      <c r="J172" s="1050"/>
      <c r="K172" s="1050"/>
      <c r="L172" s="1053"/>
      <c r="M172" s="1054"/>
      <c r="N172" s="1050"/>
      <c r="O172" s="1050"/>
      <c r="P172" s="1050"/>
      <c r="Q172" s="1051"/>
      <c r="R172" s="1052"/>
      <c r="S172" s="1050"/>
      <c r="T172" s="1050"/>
      <c r="U172" s="1050"/>
      <c r="V172" s="1050"/>
      <c r="W172" s="1050"/>
      <c r="X172" s="1050"/>
      <c r="Y172" s="1050"/>
      <c r="Z172" s="1050"/>
      <c r="AA172" s="1050"/>
      <c r="AB172" s="2159"/>
      <c r="AC172" s="667"/>
      <c r="AD172" s="667"/>
      <c r="AE172" s="667"/>
      <c r="AF172" s="667"/>
      <c r="AG172" s="667"/>
      <c r="AH172" s="667"/>
      <c r="AI172" s="667"/>
      <c r="AJ172" s="667"/>
      <c r="AK172" s="667"/>
      <c r="AL172" s="667"/>
      <c r="AM172" s="667"/>
      <c r="AN172" s="667"/>
      <c r="AO172" s="667"/>
      <c r="AP172" s="667"/>
      <c r="AQ172" s="667"/>
      <c r="AR172" s="667"/>
      <c r="AS172" s="667"/>
      <c r="AT172" s="667"/>
      <c r="AU172" s="667"/>
      <c r="AV172" s="667"/>
      <c r="AW172" s="667"/>
      <c r="AX172" s="667"/>
      <c r="AY172" s="667"/>
      <c r="AZ172" s="216"/>
      <c r="BA172" s="39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2200"/>
      <c r="CD172" s="2200"/>
      <c r="CE172" s="2200"/>
      <c r="CF172" s="2200"/>
      <c r="CG172" s="2200"/>
      <c r="CH172" s="2200"/>
      <c r="CI172" s="2200"/>
      <c r="CJ172" s="2200"/>
      <c r="CK172" s="2200"/>
      <c r="CL172" s="2200"/>
      <c r="CM172" s="2200"/>
      <c r="CN172" s="2200"/>
      <c r="CO172" s="2200"/>
      <c r="CP172" s="2200"/>
      <c r="CQ172" s="2200"/>
      <c r="CR172" s="2200"/>
      <c r="CS172" s="2200"/>
      <c r="CT172" s="2200"/>
      <c r="CU172" s="2200"/>
      <c r="CV172" s="2200"/>
      <c r="CW172" s="2200"/>
      <c r="CX172" s="2200"/>
      <c r="CY172" s="2200"/>
      <c r="CZ172" s="2200"/>
    </row>
    <row r="173" s="399" customFormat="true" ht="15" customHeight="true" x14ac:dyDescent="0.2">
      <c r="A173" s="879"/>
      <c r="B173" s="905"/>
      <c r="C173" s="1049"/>
      <c r="D173" s="1050"/>
      <c r="E173" s="1050"/>
      <c r="F173" s="1050"/>
      <c r="G173" s="1051"/>
      <c r="H173" s="1052"/>
      <c r="I173" s="1050"/>
      <c r="J173" s="1050"/>
      <c r="K173" s="1050"/>
      <c r="L173" s="1053"/>
      <c r="M173" s="1054"/>
      <c r="N173" s="1050"/>
      <c r="O173" s="1050"/>
      <c r="P173" s="1050"/>
      <c r="Q173" s="1051"/>
      <c r="R173" s="1052"/>
      <c r="S173" s="1050"/>
      <c r="T173" s="1050"/>
      <c r="U173" s="1050"/>
      <c r="V173" s="1050"/>
      <c r="W173" s="1050"/>
      <c r="X173" s="1050"/>
      <c r="Y173" s="1050"/>
      <c r="Z173" s="1050"/>
      <c r="AA173" s="1050"/>
      <c r="AB173" s="2159"/>
      <c r="AC173" s="667"/>
      <c r="AD173" s="667"/>
      <c r="AE173" s="667"/>
      <c r="AF173" s="667"/>
      <c r="AG173" s="667"/>
      <c r="AH173" s="667"/>
      <c r="AI173" s="667"/>
      <c r="AJ173" s="667"/>
      <c r="AK173" s="667"/>
      <c r="AL173" s="667"/>
      <c r="AM173" s="667"/>
      <c r="AN173" s="667"/>
      <c r="AO173" s="667"/>
      <c r="AP173" s="667"/>
      <c r="AQ173" s="667"/>
      <c r="AR173" s="667"/>
      <c r="AS173" s="667"/>
      <c r="AT173" s="667"/>
      <c r="AU173" s="667"/>
      <c r="AV173" s="667"/>
      <c r="AW173" s="667"/>
      <c r="AX173" s="667"/>
      <c r="AY173" s="667"/>
      <c r="AZ173" s="216"/>
      <c r="BA173" s="39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2200"/>
      <c r="CD173" s="2200"/>
      <c r="CE173" s="2200"/>
      <c r="CF173" s="2200"/>
      <c r="CG173" s="2200"/>
      <c r="CH173" s="2200"/>
      <c r="CI173" s="2200"/>
      <c r="CJ173" s="2200"/>
      <c r="CK173" s="2200"/>
      <c r="CL173" s="2200"/>
      <c r="CM173" s="2200"/>
      <c r="CN173" s="2200"/>
      <c r="CO173" s="2200"/>
      <c r="CP173" s="2200"/>
      <c r="CQ173" s="2200"/>
      <c r="CR173" s="2200"/>
      <c r="CS173" s="2200"/>
      <c r="CT173" s="2200"/>
      <c r="CU173" s="2200"/>
      <c r="CV173" s="2200"/>
      <c r="CW173" s="2200"/>
      <c r="CX173" s="2200"/>
      <c r="CY173" s="2200"/>
      <c r="CZ173" s="2200"/>
    </row>
    <row r="174" s="399" customFormat="true" ht="15" customHeight="true" x14ac:dyDescent="0.2">
      <c r="A174" s="879"/>
      <c r="B174" s="905"/>
      <c r="C174" s="1049"/>
      <c r="D174" s="1050"/>
      <c r="E174" s="1050"/>
      <c r="F174" s="1050"/>
      <c r="G174" s="1051"/>
      <c r="H174" s="1052"/>
      <c r="I174" s="1050"/>
      <c r="J174" s="1050"/>
      <c r="K174" s="1050"/>
      <c r="L174" s="1053"/>
      <c r="M174" s="1054"/>
      <c r="N174" s="1050"/>
      <c r="O174" s="1050"/>
      <c r="P174" s="1050"/>
      <c r="Q174" s="1051"/>
      <c r="R174" s="1052"/>
      <c r="S174" s="1050"/>
      <c r="T174" s="1050"/>
      <c r="U174" s="1050"/>
      <c r="V174" s="1050"/>
      <c r="W174" s="1050"/>
      <c r="X174" s="1050"/>
      <c r="Y174" s="1050"/>
      <c r="Z174" s="1050"/>
      <c r="AA174" s="1050"/>
      <c r="AB174" s="2159"/>
      <c r="AC174" s="667"/>
      <c r="AD174" s="667"/>
      <c r="AE174" s="667"/>
      <c r="AF174" s="667"/>
      <c r="AG174" s="667"/>
      <c r="AH174" s="667"/>
      <c r="AI174" s="667"/>
      <c r="AJ174" s="667"/>
      <c r="AK174" s="667"/>
      <c r="AL174" s="667"/>
      <c r="AM174" s="667"/>
      <c r="AN174" s="667"/>
      <c r="AO174" s="667"/>
      <c r="AP174" s="667"/>
      <c r="AQ174" s="667"/>
      <c r="AR174" s="667"/>
      <c r="AS174" s="667"/>
      <c r="AT174" s="667"/>
      <c r="AU174" s="667"/>
      <c r="AV174" s="667"/>
      <c r="AW174" s="667"/>
      <c r="AX174" s="667"/>
      <c r="AY174" s="667"/>
      <c r="AZ174" s="216"/>
      <c r="BA174" s="39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2200"/>
      <c r="CD174" s="2200"/>
      <c r="CE174" s="2200"/>
      <c r="CF174" s="2200"/>
      <c r="CG174" s="2200"/>
      <c r="CH174" s="2200"/>
      <c r="CI174" s="2200"/>
      <c r="CJ174" s="2200"/>
      <c r="CK174" s="2200"/>
      <c r="CL174" s="2200"/>
      <c r="CM174" s="2200"/>
      <c r="CN174" s="2200"/>
      <c r="CO174" s="2200"/>
      <c r="CP174" s="2200"/>
      <c r="CQ174" s="2200"/>
      <c r="CR174" s="2200"/>
      <c r="CS174" s="2200"/>
      <c r="CT174" s="2200"/>
      <c r="CU174" s="2200"/>
      <c r="CV174" s="2200"/>
      <c r="CW174" s="2200"/>
      <c r="CX174" s="2200"/>
      <c r="CY174" s="2200"/>
      <c r="CZ174" s="2200"/>
    </row>
    <row r="175" s="399" customFormat="true" ht="15" customHeight="true" x14ac:dyDescent="0.2">
      <c r="A175" s="879"/>
      <c r="B175" s="905"/>
      <c r="C175" s="1049"/>
      <c r="D175" s="1050"/>
      <c r="E175" s="1050"/>
      <c r="F175" s="1050"/>
      <c r="G175" s="1051"/>
      <c r="H175" s="1052"/>
      <c r="I175" s="1050"/>
      <c r="J175" s="1050"/>
      <c r="K175" s="1050"/>
      <c r="L175" s="1053"/>
      <c r="M175" s="1054"/>
      <c r="N175" s="1050"/>
      <c r="O175" s="1050"/>
      <c r="P175" s="1050"/>
      <c r="Q175" s="1051"/>
      <c r="R175" s="1052"/>
      <c r="S175" s="1050"/>
      <c r="T175" s="1050"/>
      <c r="U175" s="1050"/>
      <c r="V175" s="1050"/>
      <c r="W175" s="1050"/>
      <c r="X175" s="1050"/>
      <c r="Y175" s="1050"/>
      <c r="Z175" s="1050"/>
      <c r="AA175" s="1050"/>
      <c r="AB175" s="2159"/>
      <c r="AC175" s="667"/>
      <c r="AD175" s="667"/>
      <c r="AE175" s="667"/>
      <c r="AF175" s="667"/>
      <c r="AG175" s="667"/>
      <c r="AH175" s="667"/>
      <c r="AI175" s="667"/>
      <c r="AJ175" s="667"/>
      <c r="AK175" s="667"/>
      <c r="AL175" s="667"/>
      <c r="AM175" s="667"/>
      <c r="AN175" s="667"/>
      <c r="AO175" s="667"/>
      <c r="AP175" s="667"/>
      <c r="AQ175" s="667"/>
      <c r="AR175" s="667"/>
      <c r="AS175" s="667"/>
      <c r="AT175" s="667"/>
      <c r="AU175" s="667"/>
      <c r="AV175" s="667"/>
      <c r="AW175" s="667"/>
      <c r="AX175" s="667"/>
      <c r="AY175" s="667"/>
      <c r="AZ175" s="216"/>
      <c r="BA175" s="39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2200"/>
      <c r="CD175" s="2200"/>
      <c r="CE175" s="2200"/>
      <c r="CF175" s="2200"/>
      <c r="CG175" s="2200"/>
      <c r="CH175" s="2200"/>
      <c r="CI175" s="2200"/>
      <c r="CJ175" s="2200"/>
      <c r="CK175" s="2200"/>
      <c r="CL175" s="2200"/>
      <c r="CM175" s="2200"/>
      <c r="CN175" s="2200"/>
      <c r="CO175" s="2200"/>
      <c r="CP175" s="2200"/>
      <c r="CQ175" s="2200"/>
      <c r="CR175" s="2200"/>
      <c r="CS175" s="2200"/>
      <c r="CT175" s="2200"/>
      <c r="CU175" s="2200"/>
      <c r="CV175" s="2200"/>
      <c r="CW175" s="2200"/>
      <c r="CX175" s="2200"/>
      <c r="CY175" s="2200"/>
      <c r="CZ175" s="2200"/>
    </row>
    <row r="176" s="399" customFormat="true" ht="15" customHeight="true" x14ac:dyDescent="0.2">
      <c r="A176" s="879"/>
      <c r="B176" s="905"/>
      <c r="C176" s="1049"/>
      <c r="D176" s="1050"/>
      <c r="E176" s="1050"/>
      <c r="F176" s="1050"/>
      <c r="G176" s="1051"/>
      <c r="H176" s="1052"/>
      <c r="I176" s="1050"/>
      <c r="J176" s="1050"/>
      <c r="K176" s="1050"/>
      <c r="L176" s="1053"/>
      <c r="M176" s="1054"/>
      <c r="N176" s="1050"/>
      <c r="O176" s="1050"/>
      <c r="P176" s="1050"/>
      <c r="Q176" s="1051"/>
      <c r="R176" s="1052"/>
      <c r="S176" s="1050"/>
      <c r="T176" s="1050"/>
      <c r="U176" s="1050"/>
      <c r="V176" s="1050"/>
      <c r="W176" s="1050"/>
      <c r="X176" s="1050"/>
      <c r="Y176" s="1050"/>
      <c r="Z176" s="1050"/>
      <c r="AA176" s="1050"/>
      <c r="AB176" s="2159"/>
      <c r="AC176" s="667"/>
      <c r="AD176" s="667"/>
      <c r="AE176" s="667"/>
      <c r="AF176" s="667"/>
      <c r="AG176" s="667"/>
      <c r="AH176" s="667"/>
      <c r="AI176" s="667"/>
      <c r="AJ176" s="667"/>
      <c r="AK176" s="667"/>
      <c r="AL176" s="667"/>
      <c r="AM176" s="667"/>
      <c r="AN176" s="667"/>
      <c r="AO176" s="667"/>
      <c r="AP176" s="667"/>
      <c r="AQ176" s="667"/>
      <c r="AR176" s="667"/>
      <c r="AS176" s="667"/>
      <c r="AT176" s="667"/>
      <c r="AU176" s="667"/>
      <c r="AV176" s="667"/>
      <c r="AW176" s="667"/>
      <c r="AX176" s="667"/>
      <c r="AY176" s="667"/>
      <c r="AZ176" s="216"/>
      <c r="BA176" s="39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2200"/>
      <c r="CD176" s="2200"/>
      <c r="CE176" s="2200"/>
      <c r="CF176" s="2200"/>
      <c r="CG176" s="2200"/>
      <c r="CH176" s="2200"/>
      <c r="CI176" s="2200"/>
      <c r="CJ176" s="2200"/>
      <c r="CK176" s="2200"/>
      <c r="CL176" s="2200"/>
      <c r="CM176" s="2200"/>
      <c r="CN176" s="2200"/>
      <c r="CO176" s="2200"/>
      <c r="CP176" s="2200"/>
      <c r="CQ176" s="2200"/>
      <c r="CR176" s="2200"/>
      <c r="CS176" s="2200"/>
      <c r="CT176" s="2200"/>
      <c r="CU176" s="2200"/>
      <c r="CV176" s="2200"/>
      <c r="CW176" s="2200"/>
      <c r="CX176" s="2200"/>
      <c r="CY176" s="2200"/>
      <c r="CZ176" s="2200"/>
    </row>
    <row r="177" s="399" customFormat="true" ht="15" customHeight="true" x14ac:dyDescent="0.2">
      <c r="A177" s="879"/>
      <c r="B177" s="905"/>
      <c r="C177" s="1049"/>
      <c r="D177" s="1050"/>
      <c r="E177" s="1050"/>
      <c r="F177" s="1050"/>
      <c r="G177" s="1051"/>
      <c r="H177" s="1052"/>
      <c r="I177" s="1050"/>
      <c r="J177" s="1050"/>
      <c r="K177" s="1050"/>
      <c r="L177" s="1053"/>
      <c r="M177" s="1054"/>
      <c r="N177" s="1050"/>
      <c r="O177" s="1050"/>
      <c r="P177" s="1050"/>
      <c r="Q177" s="1051"/>
      <c r="R177" s="1052"/>
      <c r="S177" s="1050"/>
      <c r="T177" s="1050"/>
      <c r="U177" s="1050"/>
      <c r="V177" s="1050"/>
      <c r="W177" s="1050"/>
      <c r="X177" s="1050"/>
      <c r="Y177" s="1050"/>
      <c r="Z177" s="1050"/>
      <c r="AA177" s="1050"/>
      <c r="AB177" s="2159"/>
      <c r="AC177" s="667"/>
      <c r="AD177" s="667"/>
      <c r="AE177" s="667"/>
      <c r="AF177" s="667"/>
      <c r="AG177" s="667"/>
      <c r="AH177" s="667"/>
      <c r="AI177" s="667"/>
      <c r="AJ177" s="667"/>
      <c r="AK177" s="667"/>
      <c r="AL177" s="667"/>
      <c r="AM177" s="667"/>
      <c r="AN177" s="667"/>
      <c r="AO177" s="667"/>
      <c r="AP177" s="667"/>
      <c r="AQ177" s="667"/>
      <c r="AR177" s="667"/>
      <c r="AS177" s="667"/>
      <c r="AT177" s="667"/>
      <c r="AU177" s="667"/>
      <c r="AV177" s="667"/>
      <c r="AW177" s="667"/>
      <c r="AX177" s="667"/>
      <c r="AY177" s="667"/>
      <c r="AZ177" s="216"/>
      <c r="BA177" s="39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2200"/>
      <c r="CD177" s="2200"/>
      <c r="CE177" s="2200"/>
      <c r="CF177" s="2200"/>
      <c r="CG177" s="2200"/>
      <c r="CH177" s="2200"/>
      <c r="CI177" s="2200"/>
      <c r="CJ177" s="2200"/>
      <c r="CK177" s="2200"/>
      <c r="CL177" s="2200"/>
      <c r="CM177" s="2200"/>
      <c r="CN177" s="2200"/>
      <c r="CO177" s="2200"/>
      <c r="CP177" s="2200"/>
      <c r="CQ177" s="2200"/>
      <c r="CR177" s="2200"/>
      <c r="CS177" s="2200"/>
      <c r="CT177" s="2200"/>
      <c r="CU177" s="2200"/>
      <c r="CV177" s="2200"/>
      <c r="CW177" s="2200"/>
      <c r="CX177" s="2200"/>
      <c r="CY177" s="2200"/>
      <c r="CZ177" s="2200"/>
    </row>
    <row r="178" s="399" customFormat="true" ht="15" customHeight="true" x14ac:dyDescent="0.2">
      <c r="A178" s="879"/>
      <c r="B178" s="905"/>
      <c r="C178" s="1049"/>
      <c r="D178" s="1050"/>
      <c r="E178" s="1050"/>
      <c r="F178" s="1050"/>
      <c r="G178" s="1051"/>
      <c r="H178" s="1052"/>
      <c r="I178" s="1050"/>
      <c r="J178" s="1050"/>
      <c r="K178" s="1050"/>
      <c r="L178" s="1053"/>
      <c r="M178" s="1054"/>
      <c r="N178" s="1050"/>
      <c r="O178" s="1050"/>
      <c r="P178" s="1050"/>
      <c r="Q178" s="1051"/>
      <c r="R178" s="1052"/>
      <c r="S178" s="1050"/>
      <c r="T178" s="1050"/>
      <c r="U178" s="1050"/>
      <c r="V178" s="1050"/>
      <c r="W178" s="1050"/>
      <c r="X178" s="1050"/>
      <c r="Y178" s="1050"/>
      <c r="Z178" s="1050"/>
      <c r="AA178" s="1050"/>
      <c r="AB178" s="2159"/>
      <c r="AC178" s="667"/>
      <c r="AD178" s="667"/>
      <c r="AE178" s="667"/>
      <c r="AF178" s="667"/>
      <c r="AG178" s="667"/>
      <c r="AH178" s="667"/>
      <c r="AI178" s="667"/>
      <c r="AJ178" s="667"/>
      <c r="AK178" s="667"/>
      <c r="AL178" s="667"/>
      <c r="AM178" s="667"/>
      <c r="AN178" s="667"/>
      <c r="AO178" s="667"/>
      <c r="AP178" s="667"/>
      <c r="AQ178" s="667"/>
      <c r="AR178" s="667"/>
      <c r="AS178" s="667"/>
      <c r="AT178" s="667"/>
      <c r="AU178" s="667"/>
      <c r="AV178" s="667"/>
      <c r="AW178" s="667"/>
      <c r="AX178" s="667"/>
      <c r="AY178" s="667"/>
      <c r="AZ178" s="216"/>
      <c r="BA178" s="39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2200"/>
      <c r="CD178" s="2200"/>
      <c r="CE178" s="2200"/>
      <c r="CF178" s="2200"/>
      <c r="CG178" s="2200"/>
      <c r="CH178" s="2200"/>
      <c r="CI178" s="2200"/>
      <c r="CJ178" s="2200"/>
      <c r="CK178" s="2200"/>
      <c r="CL178" s="2200"/>
      <c r="CM178" s="2200"/>
      <c r="CN178" s="2200"/>
      <c r="CO178" s="2200"/>
      <c r="CP178" s="2200"/>
      <c r="CQ178" s="2200"/>
      <c r="CR178" s="2200"/>
      <c r="CS178" s="2200"/>
      <c r="CT178" s="2200"/>
      <c r="CU178" s="2200"/>
      <c r="CV178" s="2200"/>
      <c r="CW178" s="2200"/>
      <c r="CX178" s="2200"/>
      <c r="CY178" s="2200"/>
      <c r="CZ178" s="2200"/>
    </row>
    <row r="179" s="399" customFormat="true" ht="15" customHeight="true" x14ac:dyDescent="0.2">
      <c r="A179" s="879"/>
      <c r="B179" s="905"/>
      <c r="C179" s="1049"/>
      <c r="D179" s="1050"/>
      <c r="E179" s="1050"/>
      <c r="F179" s="1050"/>
      <c r="G179" s="1051"/>
      <c r="H179" s="1052"/>
      <c r="I179" s="1050"/>
      <c r="J179" s="1050"/>
      <c r="K179" s="1050"/>
      <c r="L179" s="1053"/>
      <c r="M179" s="1054"/>
      <c r="N179" s="1050"/>
      <c r="O179" s="1050"/>
      <c r="P179" s="1050"/>
      <c r="Q179" s="1051"/>
      <c r="R179" s="1052"/>
      <c r="S179" s="1050"/>
      <c r="T179" s="1050"/>
      <c r="U179" s="1050"/>
      <c r="V179" s="1050"/>
      <c r="W179" s="1050"/>
      <c r="X179" s="1050"/>
      <c r="Y179" s="1050"/>
      <c r="Z179" s="1050"/>
      <c r="AA179" s="1050"/>
      <c r="AB179" s="2159"/>
      <c r="AC179" s="667"/>
      <c r="AD179" s="667"/>
      <c r="AE179" s="667"/>
      <c r="AF179" s="667"/>
      <c r="AG179" s="667"/>
      <c r="AH179" s="667"/>
      <c r="AI179" s="667"/>
      <c r="AJ179" s="667"/>
      <c r="AK179" s="667"/>
      <c r="AL179" s="667"/>
      <c r="AM179" s="667"/>
      <c r="AN179" s="667"/>
      <c r="AO179" s="667"/>
      <c r="AP179" s="667"/>
      <c r="AQ179" s="667"/>
      <c r="AR179" s="667"/>
      <c r="AS179" s="667"/>
      <c r="AT179" s="667"/>
      <c r="AU179" s="667"/>
      <c r="AV179" s="667"/>
      <c r="AW179" s="667"/>
      <c r="AX179" s="667"/>
      <c r="AY179" s="667"/>
      <c r="AZ179" s="216"/>
      <c r="BA179" s="39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2200"/>
      <c r="CD179" s="2200"/>
      <c r="CE179" s="2200"/>
      <c r="CF179" s="2200"/>
      <c r="CG179" s="2200"/>
      <c r="CH179" s="2200"/>
      <c r="CI179" s="2200"/>
      <c r="CJ179" s="2200"/>
      <c r="CK179" s="2200"/>
      <c r="CL179" s="2200"/>
      <c r="CM179" s="2200"/>
      <c r="CN179" s="2200"/>
      <c r="CO179" s="2200"/>
      <c r="CP179" s="2200"/>
      <c r="CQ179" s="2200"/>
      <c r="CR179" s="2200"/>
      <c r="CS179" s="2200"/>
      <c r="CT179" s="2200"/>
      <c r="CU179" s="2200"/>
      <c r="CV179" s="2200"/>
      <c r="CW179" s="2200"/>
      <c r="CX179" s="2200"/>
      <c r="CY179" s="2200"/>
      <c r="CZ179" s="2200"/>
    </row>
    <row r="180" s="399" customFormat="true" ht="15" customHeight="true" x14ac:dyDescent="0.2">
      <c r="A180" s="879"/>
      <c r="B180" s="905"/>
      <c r="C180" s="1049"/>
      <c r="D180" s="1050"/>
      <c r="E180" s="1050"/>
      <c r="F180" s="1050"/>
      <c r="G180" s="1051"/>
      <c r="H180" s="1052"/>
      <c r="I180" s="1050"/>
      <c r="J180" s="1050"/>
      <c r="K180" s="1050"/>
      <c r="L180" s="1053"/>
      <c r="M180" s="1054"/>
      <c r="N180" s="1050"/>
      <c r="O180" s="1050"/>
      <c r="P180" s="1050"/>
      <c r="Q180" s="1051"/>
      <c r="R180" s="1052"/>
      <c r="S180" s="1050"/>
      <c r="T180" s="1050"/>
      <c r="U180" s="1050"/>
      <c r="V180" s="1050"/>
      <c r="W180" s="1050"/>
      <c r="X180" s="1050"/>
      <c r="Y180" s="1050"/>
      <c r="Z180" s="1050"/>
      <c r="AA180" s="1050"/>
      <c r="AB180" s="2159"/>
      <c r="AC180" s="667"/>
      <c r="AD180" s="667"/>
      <c r="AE180" s="667"/>
      <c r="AF180" s="667"/>
      <c r="AG180" s="667"/>
      <c r="AH180" s="667"/>
      <c r="AI180" s="667"/>
      <c r="AJ180" s="667"/>
      <c r="AK180" s="667"/>
      <c r="AL180" s="667"/>
      <c r="AM180" s="667"/>
      <c r="AN180" s="667"/>
      <c r="AO180" s="667"/>
      <c r="AP180" s="667"/>
      <c r="AQ180" s="667"/>
      <c r="AR180" s="667"/>
      <c r="AS180" s="667"/>
      <c r="AT180" s="667"/>
      <c r="AU180" s="667"/>
      <c r="AV180" s="667"/>
      <c r="AW180" s="667"/>
      <c r="AX180" s="667"/>
      <c r="AY180" s="667"/>
      <c r="AZ180" s="216"/>
      <c r="BA180" s="39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2200"/>
      <c r="CD180" s="2200"/>
      <c r="CE180" s="2200"/>
      <c r="CF180" s="2200"/>
      <c r="CG180" s="2200"/>
      <c r="CH180" s="2200"/>
      <c r="CI180" s="2200"/>
      <c r="CJ180" s="2200"/>
      <c r="CK180" s="2200"/>
      <c r="CL180" s="2200"/>
      <c r="CM180" s="2200"/>
      <c r="CN180" s="2200"/>
      <c r="CO180" s="2200"/>
      <c r="CP180" s="2200"/>
      <c r="CQ180" s="2200"/>
      <c r="CR180" s="2200"/>
      <c r="CS180" s="2200"/>
      <c r="CT180" s="2200"/>
      <c r="CU180" s="2200"/>
      <c r="CV180" s="2200"/>
      <c r="CW180" s="2200"/>
      <c r="CX180" s="2200"/>
      <c r="CY180" s="2200"/>
      <c r="CZ180" s="2200"/>
    </row>
    <row r="181" s="399" customFormat="true" ht="15" customHeight="true" x14ac:dyDescent="0.2">
      <c r="A181" s="879"/>
      <c r="B181" s="905"/>
      <c r="C181" s="1049"/>
      <c r="D181" s="1050"/>
      <c r="E181" s="1050"/>
      <c r="F181" s="1050"/>
      <c r="G181" s="1051"/>
      <c r="H181" s="1052"/>
      <c r="I181" s="1050"/>
      <c r="J181" s="1050"/>
      <c r="K181" s="1050"/>
      <c r="L181" s="1053"/>
      <c r="M181" s="1054"/>
      <c r="N181" s="1050"/>
      <c r="O181" s="1050"/>
      <c r="P181" s="1050"/>
      <c r="Q181" s="1051"/>
      <c r="R181" s="1052"/>
      <c r="S181" s="1050"/>
      <c r="T181" s="1050"/>
      <c r="U181" s="1050"/>
      <c r="V181" s="1050"/>
      <c r="W181" s="1050"/>
      <c r="X181" s="1050"/>
      <c r="Y181" s="1050"/>
      <c r="Z181" s="1050"/>
      <c r="AA181" s="1050"/>
      <c r="AB181" s="2159"/>
      <c r="AC181" s="667"/>
      <c r="AD181" s="667"/>
      <c r="AE181" s="667"/>
      <c r="AF181" s="667"/>
      <c r="AG181" s="667"/>
      <c r="AH181" s="667"/>
      <c r="AI181" s="667"/>
      <c r="AJ181" s="667"/>
      <c r="AK181" s="667"/>
      <c r="AL181" s="667"/>
      <c r="AM181" s="667"/>
      <c r="AN181" s="667"/>
      <c r="AO181" s="667"/>
      <c r="AP181" s="667"/>
      <c r="AQ181" s="667"/>
      <c r="AR181" s="667"/>
      <c r="AS181" s="667"/>
      <c r="AT181" s="667"/>
      <c r="AU181" s="667"/>
      <c r="AV181" s="667"/>
      <c r="AW181" s="667"/>
      <c r="AX181" s="667"/>
      <c r="AY181" s="667"/>
      <c r="AZ181" s="216"/>
      <c r="BA181" s="39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2200"/>
      <c r="CD181" s="2200"/>
      <c r="CE181" s="2200"/>
      <c r="CF181" s="2200"/>
      <c r="CG181" s="2200"/>
      <c r="CH181" s="2200"/>
      <c r="CI181" s="2200"/>
      <c r="CJ181" s="2200"/>
      <c r="CK181" s="2200"/>
      <c r="CL181" s="2200"/>
      <c r="CM181" s="2200"/>
      <c r="CN181" s="2200"/>
      <c r="CO181" s="2200"/>
      <c r="CP181" s="2200"/>
      <c r="CQ181" s="2200"/>
      <c r="CR181" s="2200"/>
      <c r="CS181" s="2200"/>
      <c r="CT181" s="2200"/>
      <c r="CU181" s="2200"/>
      <c r="CV181" s="2200"/>
      <c r="CW181" s="2200"/>
      <c r="CX181" s="2200"/>
      <c r="CY181" s="2200"/>
      <c r="CZ181" s="2200"/>
    </row>
    <row r="182" s="399" customFormat="true" ht="15" customHeight="true" x14ac:dyDescent="0.2">
      <c r="A182" s="879"/>
      <c r="B182" s="905"/>
      <c r="C182" s="1049"/>
      <c r="D182" s="1050"/>
      <c r="E182" s="1050"/>
      <c r="F182" s="1050"/>
      <c r="G182" s="1051"/>
      <c r="H182" s="1052"/>
      <c r="I182" s="1050"/>
      <c r="J182" s="1050"/>
      <c r="K182" s="1050"/>
      <c r="L182" s="1053"/>
      <c r="M182" s="1054"/>
      <c r="N182" s="1050"/>
      <c r="O182" s="1050"/>
      <c r="P182" s="1050"/>
      <c r="Q182" s="1051"/>
      <c r="R182" s="1052"/>
      <c r="S182" s="1050"/>
      <c r="T182" s="1050"/>
      <c r="U182" s="1050"/>
      <c r="V182" s="1050"/>
      <c r="W182" s="1050"/>
      <c r="X182" s="1050"/>
      <c r="Y182" s="1050"/>
      <c r="Z182" s="1050"/>
      <c r="AA182" s="1050"/>
      <c r="AB182" s="2159"/>
      <c r="AC182" s="667"/>
      <c r="AD182" s="667"/>
      <c r="AE182" s="667"/>
      <c r="AF182" s="667"/>
      <c r="AG182" s="667"/>
      <c r="AH182" s="667"/>
      <c r="AI182" s="667"/>
      <c r="AJ182" s="667"/>
      <c r="AK182" s="667"/>
      <c r="AL182" s="667"/>
      <c r="AM182" s="667"/>
      <c r="AN182" s="667"/>
      <c r="AO182" s="667"/>
      <c r="AP182" s="667"/>
      <c r="AQ182" s="667"/>
      <c r="AR182" s="667"/>
      <c r="AS182" s="667"/>
      <c r="AT182" s="667"/>
      <c r="AU182" s="667"/>
      <c r="AV182" s="667"/>
      <c r="AW182" s="667"/>
      <c r="AX182" s="667"/>
      <c r="AY182" s="667"/>
      <c r="AZ182" s="216"/>
      <c r="BA182" s="39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2200"/>
      <c r="CD182" s="2200"/>
      <c r="CE182" s="2200"/>
      <c r="CF182" s="2200"/>
      <c r="CG182" s="2200"/>
      <c r="CH182" s="2200"/>
      <c r="CI182" s="2200"/>
      <c r="CJ182" s="2200"/>
      <c r="CK182" s="2200"/>
      <c r="CL182" s="2200"/>
      <c r="CM182" s="2200"/>
      <c r="CN182" s="2200"/>
      <c r="CO182" s="2200"/>
      <c r="CP182" s="2200"/>
      <c r="CQ182" s="2200"/>
      <c r="CR182" s="2200"/>
      <c r="CS182" s="2200"/>
      <c r="CT182" s="2200"/>
      <c r="CU182" s="2200"/>
      <c r="CV182" s="2200"/>
      <c r="CW182" s="2200"/>
      <c r="CX182" s="2200"/>
      <c r="CY182" s="2200"/>
      <c r="CZ182" s="2200"/>
    </row>
    <row r="183" s="399" customFormat="true" ht="15" customHeight="true" x14ac:dyDescent="0.2">
      <c r="A183" s="879"/>
      <c r="B183" s="905"/>
      <c r="C183" s="1049"/>
      <c r="D183" s="1050"/>
      <c r="E183" s="1050"/>
      <c r="F183" s="1050"/>
      <c r="G183" s="1051"/>
      <c r="H183" s="1052"/>
      <c r="I183" s="1050"/>
      <c r="J183" s="1050"/>
      <c r="K183" s="1050"/>
      <c r="L183" s="1053"/>
      <c r="M183" s="1054"/>
      <c r="N183" s="1050"/>
      <c r="O183" s="1050"/>
      <c r="P183" s="1050"/>
      <c r="Q183" s="1051"/>
      <c r="R183" s="1052"/>
      <c r="S183" s="1050"/>
      <c r="T183" s="1050"/>
      <c r="U183" s="1050"/>
      <c r="V183" s="1050"/>
      <c r="W183" s="1050"/>
      <c r="X183" s="1050"/>
      <c r="Y183" s="1050"/>
      <c r="Z183" s="1050"/>
      <c r="AA183" s="1050"/>
      <c r="AB183" s="2159"/>
      <c r="AC183" s="667"/>
      <c r="AD183" s="667"/>
      <c r="AE183" s="667"/>
      <c r="AF183" s="667"/>
      <c r="AG183" s="667"/>
      <c r="AH183" s="667"/>
      <c r="AI183" s="667"/>
      <c r="AJ183" s="667"/>
      <c r="AK183" s="667"/>
      <c r="AL183" s="667"/>
      <c r="AM183" s="667"/>
      <c r="AN183" s="667"/>
      <c r="AO183" s="667"/>
      <c r="AP183" s="667"/>
      <c r="AQ183" s="667"/>
      <c r="AR183" s="667"/>
      <c r="AS183" s="667"/>
      <c r="AT183" s="667"/>
      <c r="AU183" s="667"/>
      <c r="AV183" s="667"/>
      <c r="AW183" s="667"/>
      <c r="AX183" s="667"/>
      <c r="AY183" s="667"/>
      <c r="AZ183" s="216"/>
      <c r="BA183" s="39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2200"/>
      <c r="CD183" s="2200"/>
      <c r="CE183" s="2200"/>
      <c r="CF183" s="2200"/>
      <c r="CG183" s="2200"/>
      <c r="CH183" s="2200"/>
      <c r="CI183" s="2200"/>
      <c r="CJ183" s="2200"/>
      <c r="CK183" s="2200"/>
      <c r="CL183" s="2200"/>
      <c r="CM183" s="2200"/>
      <c r="CN183" s="2200"/>
      <c r="CO183" s="2200"/>
      <c r="CP183" s="2200"/>
      <c r="CQ183" s="2200"/>
      <c r="CR183" s="2200"/>
      <c r="CS183" s="2200"/>
      <c r="CT183" s="2200"/>
      <c r="CU183" s="2200"/>
      <c r="CV183" s="2200"/>
      <c r="CW183" s="2200"/>
      <c r="CX183" s="2200"/>
      <c r="CY183" s="2200"/>
      <c r="CZ183" s="2200"/>
    </row>
    <row r="184" s="399" customFormat="true" ht="15" customHeight="true" x14ac:dyDescent="0.2">
      <c r="A184" s="879"/>
      <c r="B184" s="905"/>
      <c r="C184" s="1049"/>
      <c r="D184" s="1050"/>
      <c r="E184" s="1050"/>
      <c r="F184" s="1050"/>
      <c r="G184" s="1051"/>
      <c r="H184" s="1052"/>
      <c r="I184" s="1050"/>
      <c r="J184" s="1050"/>
      <c r="K184" s="1050"/>
      <c r="L184" s="1053"/>
      <c r="M184" s="1054"/>
      <c r="N184" s="1050"/>
      <c r="O184" s="1050"/>
      <c r="P184" s="1050"/>
      <c r="Q184" s="1051"/>
      <c r="R184" s="1052"/>
      <c r="S184" s="1050"/>
      <c r="T184" s="1050"/>
      <c r="U184" s="1050"/>
      <c r="V184" s="1050"/>
      <c r="W184" s="1050"/>
      <c r="X184" s="1050"/>
      <c r="Y184" s="1050"/>
      <c r="Z184" s="1050"/>
      <c r="AA184" s="1050"/>
      <c r="AB184" s="2159"/>
      <c r="AC184" s="667"/>
      <c r="AD184" s="667"/>
      <c r="AE184" s="667"/>
      <c r="AF184" s="667"/>
      <c r="AG184" s="667"/>
      <c r="AH184" s="667"/>
      <c r="AI184" s="667"/>
      <c r="AJ184" s="667"/>
      <c r="AK184" s="667"/>
      <c r="AL184" s="667"/>
      <c r="AM184" s="667"/>
      <c r="AN184" s="667"/>
      <c r="AO184" s="667"/>
      <c r="AP184" s="667"/>
      <c r="AQ184" s="667"/>
      <c r="AR184" s="667"/>
      <c r="AS184" s="667"/>
      <c r="AT184" s="667"/>
      <c r="AU184" s="667"/>
      <c r="AV184" s="667"/>
      <c r="AW184" s="667"/>
      <c r="AX184" s="667"/>
      <c r="AY184" s="667"/>
      <c r="AZ184" s="216"/>
      <c r="BA184" s="39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2200"/>
      <c r="CD184" s="2200"/>
      <c r="CE184" s="2200"/>
      <c r="CF184" s="2200"/>
      <c r="CG184" s="2200"/>
      <c r="CH184" s="2200"/>
      <c r="CI184" s="2200"/>
      <c r="CJ184" s="2200"/>
      <c r="CK184" s="2200"/>
      <c r="CL184" s="2200"/>
      <c r="CM184" s="2200"/>
      <c r="CN184" s="2200"/>
      <c r="CO184" s="2200"/>
      <c r="CP184" s="2200"/>
      <c r="CQ184" s="2200"/>
      <c r="CR184" s="2200"/>
      <c r="CS184" s="2200"/>
      <c r="CT184" s="2200"/>
      <c r="CU184" s="2200"/>
      <c r="CV184" s="2200"/>
      <c r="CW184" s="2200"/>
      <c r="CX184" s="2200"/>
      <c r="CY184" s="2200"/>
      <c r="CZ184" s="2200"/>
    </row>
    <row r="185" s="399" customFormat="true" ht="15" customHeight="true" x14ac:dyDescent="0.2">
      <c r="A185" s="879"/>
      <c r="B185" s="905"/>
      <c r="C185" s="1049"/>
      <c r="D185" s="1050"/>
      <c r="E185" s="1050"/>
      <c r="F185" s="1050"/>
      <c r="G185" s="1051"/>
      <c r="H185" s="1052"/>
      <c r="I185" s="1050"/>
      <c r="J185" s="1050"/>
      <c r="K185" s="1050"/>
      <c r="L185" s="1053"/>
      <c r="M185" s="1054"/>
      <c r="N185" s="1050"/>
      <c r="O185" s="1050"/>
      <c r="P185" s="1050"/>
      <c r="Q185" s="1051"/>
      <c r="R185" s="1052"/>
      <c r="S185" s="1050"/>
      <c r="T185" s="1050"/>
      <c r="U185" s="1050"/>
      <c r="V185" s="1050"/>
      <c r="W185" s="1050"/>
      <c r="X185" s="1050"/>
      <c r="Y185" s="1050"/>
      <c r="Z185" s="1050"/>
      <c r="AA185" s="1050"/>
      <c r="AB185" s="2159"/>
      <c r="AC185" s="667"/>
      <c r="AD185" s="667"/>
      <c r="AE185" s="667"/>
      <c r="AF185" s="667"/>
      <c r="AG185" s="667"/>
      <c r="AH185" s="667"/>
      <c r="AI185" s="667"/>
      <c r="AJ185" s="667"/>
      <c r="AK185" s="667"/>
      <c r="AL185" s="667"/>
      <c r="AM185" s="667"/>
      <c r="AN185" s="667"/>
      <c r="AO185" s="667"/>
      <c r="AP185" s="667"/>
      <c r="AQ185" s="667"/>
      <c r="AR185" s="667"/>
      <c r="AS185" s="667"/>
      <c r="AT185" s="667"/>
      <c r="AU185" s="667"/>
      <c r="AV185" s="667"/>
      <c r="AW185" s="667"/>
      <c r="AX185" s="667"/>
      <c r="AY185" s="667"/>
      <c r="AZ185" s="216"/>
      <c r="BA185" s="39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2200"/>
      <c r="CD185" s="2200"/>
      <c r="CE185" s="2200"/>
      <c r="CF185" s="2200"/>
      <c r="CG185" s="2200"/>
      <c r="CH185" s="2200"/>
      <c r="CI185" s="2200"/>
      <c r="CJ185" s="2200"/>
      <c r="CK185" s="2200"/>
      <c r="CL185" s="2200"/>
      <c r="CM185" s="2200"/>
      <c r="CN185" s="2200"/>
      <c r="CO185" s="2200"/>
      <c r="CP185" s="2200"/>
      <c r="CQ185" s="2200"/>
      <c r="CR185" s="2200"/>
      <c r="CS185" s="2200"/>
      <c r="CT185" s="2200"/>
      <c r="CU185" s="2200"/>
      <c r="CV185" s="2200"/>
      <c r="CW185" s="2200"/>
      <c r="CX185" s="2200"/>
      <c r="CY185" s="2200"/>
      <c r="CZ185" s="2200"/>
    </row>
    <row r="186" s="399" customFormat="true" ht="15" customHeight="true" x14ac:dyDescent="0.2">
      <c r="A186" s="879"/>
      <c r="B186" s="905"/>
      <c r="C186" s="1049"/>
      <c r="D186" s="1050"/>
      <c r="E186" s="1050"/>
      <c r="F186" s="1050"/>
      <c r="G186" s="1051"/>
      <c r="H186" s="1052"/>
      <c r="I186" s="1050"/>
      <c r="J186" s="1050"/>
      <c r="K186" s="1050"/>
      <c r="L186" s="1053"/>
      <c r="M186" s="1054"/>
      <c r="N186" s="1050"/>
      <c r="O186" s="1050"/>
      <c r="P186" s="1050"/>
      <c r="Q186" s="1051"/>
      <c r="R186" s="1052"/>
      <c r="S186" s="1050"/>
      <c r="T186" s="1050"/>
      <c r="U186" s="1050"/>
      <c r="V186" s="1050"/>
      <c r="W186" s="1050"/>
      <c r="X186" s="1050"/>
      <c r="Y186" s="1050"/>
      <c r="Z186" s="1050"/>
      <c r="AA186" s="1050"/>
      <c r="AB186" s="2159"/>
      <c r="AC186" s="667"/>
      <c r="AD186" s="667"/>
      <c r="AE186" s="667"/>
      <c r="AF186" s="667"/>
      <c r="AG186" s="667"/>
      <c r="AH186" s="667"/>
      <c r="AI186" s="667"/>
      <c r="AJ186" s="667"/>
      <c r="AK186" s="667"/>
      <c r="AL186" s="667"/>
      <c r="AM186" s="667"/>
      <c r="AN186" s="667"/>
      <c r="AO186" s="667"/>
      <c r="AP186" s="667"/>
      <c r="AQ186" s="667"/>
      <c r="AR186" s="667"/>
      <c r="AS186" s="667"/>
      <c r="AT186" s="667"/>
      <c r="AU186" s="667"/>
      <c r="AV186" s="667"/>
      <c r="AW186" s="667"/>
      <c r="AX186" s="667"/>
      <c r="AY186" s="667"/>
      <c r="AZ186" s="216"/>
      <c r="BA186" s="39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2200"/>
      <c r="CD186" s="2200"/>
      <c r="CE186" s="2200"/>
      <c r="CF186" s="2200"/>
      <c r="CG186" s="2200"/>
      <c r="CH186" s="2200"/>
      <c r="CI186" s="2200"/>
      <c r="CJ186" s="2200"/>
      <c r="CK186" s="2200"/>
      <c r="CL186" s="2200"/>
      <c r="CM186" s="2200"/>
      <c r="CN186" s="2200"/>
      <c r="CO186" s="2200"/>
      <c r="CP186" s="2200"/>
      <c r="CQ186" s="2200"/>
      <c r="CR186" s="2200"/>
      <c r="CS186" s="2200"/>
      <c r="CT186" s="2200"/>
      <c r="CU186" s="2200"/>
      <c r="CV186" s="2200"/>
      <c r="CW186" s="2200"/>
      <c r="CX186" s="2200"/>
      <c r="CY186" s="2200"/>
      <c r="CZ186" s="2200"/>
    </row>
    <row r="187" s="399" customFormat="true" ht="15" customHeight="true" x14ac:dyDescent="0.2">
      <c r="A187" s="879"/>
      <c r="B187" s="905"/>
      <c r="C187" s="1049"/>
      <c r="D187" s="1050"/>
      <c r="E187" s="1050"/>
      <c r="F187" s="1050"/>
      <c r="G187" s="1051"/>
      <c r="H187" s="1052"/>
      <c r="I187" s="1050"/>
      <c r="J187" s="1050"/>
      <c r="K187" s="1050"/>
      <c r="L187" s="1053"/>
      <c r="M187" s="1054"/>
      <c r="N187" s="1050"/>
      <c r="O187" s="1050"/>
      <c r="P187" s="1050"/>
      <c r="Q187" s="1051"/>
      <c r="R187" s="1052"/>
      <c r="S187" s="1050"/>
      <c r="T187" s="1050"/>
      <c r="U187" s="1050"/>
      <c r="V187" s="1050"/>
      <c r="W187" s="1050"/>
      <c r="X187" s="1050"/>
      <c r="Y187" s="1050"/>
      <c r="Z187" s="1050"/>
      <c r="AA187" s="1050"/>
      <c r="AB187" s="2159"/>
      <c r="AC187" s="667"/>
      <c r="AD187" s="667"/>
      <c r="AE187" s="667"/>
      <c r="AF187" s="667"/>
      <c r="AG187" s="667"/>
      <c r="AH187" s="667"/>
      <c r="AI187" s="667"/>
      <c r="AJ187" s="667"/>
      <c r="AK187" s="667"/>
      <c r="AL187" s="667"/>
      <c r="AM187" s="667"/>
      <c r="AN187" s="667"/>
      <c r="AO187" s="667"/>
      <c r="AP187" s="667"/>
      <c r="AQ187" s="667"/>
      <c r="AR187" s="667"/>
      <c r="AS187" s="667"/>
      <c r="AT187" s="667"/>
      <c r="AU187" s="667"/>
      <c r="AV187" s="667"/>
      <c r="AW187" s="667"/>
      <c r="AX187" s="667"/>
      <c r="AY187" s="667"/>
      <c r="AZ187" s="216"/>
      <c r="BA187" s="39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2200"/>
      <c r="CD187" s="2200"/>
      <c r="CE187" s="2200"/>
      <c r="CF187" s="2200"/>
      <c r="CG187" s="2200"/>
      <c r="CH187" s="2200"/>
      <c r="CI187" s="2200"/>
      <c r="CJ187" s="2200"/>
      <c r="CK187" s="2200"/>
      <c r="CL187" s="2200"/>
      <c r="CM187" s="2200"/>
      <c r="CN187" s="2200"/>
      <c r="CO187" s="2200"/>
      <c r="CP187" s="2200"/>
      <c r="CQ187" s="2200"/>
      <c r="CR187" s="2200"/>
      <c r="CS187" s="2200"/>
      <c r="CT187" s="2200"/>
      <c r="CU187" s="2200"/>
      <c r="CV187" s="2200"/>
      <c r="CW187" s="2200"/>
      <c r="CX187" s="2200"/>
      <c r="CY187" s="2200"/>
      <c r="CZ187" s="2200"/>
    </row>
    <row r="188" s="399" customFormat="true" ht="15" customHeight="true" x14ac:dyDescent="0.2">
      <c r="A188" s="879"/>
      <c r="B188" s="905"/>
      <c r="C188" s="1049"/>
      <c r="D188" s="1050"/>
      <c r="E188" s="1050"/>
      <c r="F188" s="1050"/>
      <c r="G188" s="1051"/>
      <c r="H188" s="1052"/>
      <c r="I188" s="1050"/>
      <c r="J188" s="1050"/>
      <c r="K188" s="1050"/>
      <c r="L188" s="1053"/>
      <c r="M188" s="1054"/>
      <c r="N188" s="1050"/>
      <c r="O188" s="1050"/>
      <c r="P188" s="1050"/>
      <c r="Q188" s="1051"/>
      <c r="R188" s="1052"/>
      <c r="S188" s="1050"/>
      <c r="T188" s="1050"/>
      <c r="U188" s="1050"/>
      <c r="V188" s="1050"/>
      <c r="W188" s="1050"/>
      <c r="X188" s="1050"/>
      <c r="Y188" s="1050"/>
      <c r="Z188" s="1050"/>
      <c r="AA188" s="1050"/>
      <c r="AB188" s="2159"/>
      <c r="AC188" s="667"/>
      <c r="AD188" s="667"/>
      <c r="AE188" s="667"/>
      <c r="AF188" s="667"/>
      <c r="AG188" s="667"/>
      <c r="AH188" s="667"/>
      <c r="AI188" s="667"/>
      <c r="AJ188" s="667"/>
      <c r="AK188" s="667"/>
      <c r="AL188" s="667"/>
      <c r="AM188" s="667"/>
      <c r="AN188" s="667"/>
      <c r="AO188" s="667"/>
      <c r="AP188" s="667"/>
      <c r="AQ188" s="667"/>
      <c r="AR188" s="667"/>
      <c r="AS188" s="667"/>
      <c r="AT188" s="667"/>
      <c r="AU188" s="667"/>
      <c r="AV188" s="667"/>
      <c r="AW188" s="667"/>
      <c r="AX188" s="667"/>
      <c r="AY188" s="667"/>
      <c r="AZ188" s="216"/>
      <c r="BA188" s="39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2200"/>
      <c r="CD188" s="2200"/>
      <c r="CE188" s="2200"/>
      <c r="CF188" s="2200"/>
      <c r="CG188" s="2200"/>
      <c r="CH188" s="2200"/>
      <c r="CI188" s="2200"/>
      <c r="CJ188" s="2200"/>
      <c r="CK188" s="2200"/>
      <c r="CL188" s="2200"/>
      <c r="CM188" s="2200"/>
      <c r="CN188" s="2200"/>
      <c r="CO188" s="2200"/>
      <c r="CP188" s="2200"/>
      <c r="CQ188" s="2200"/>
      <c r="CR188" s="2200"/>
      <c r="CS188" s="2200"/>
      <c r="CT188" s="2200"/>
      <c r="CU188" s="2200"/>
      <c r="CV188" s="2200"/>
      <c r="CW188" s="2200"/>
      <c r="CX188" s="2200"/>
      <c r="CY188" s="2200"/>
      <c r="CZ188" s="2200"/>
    </row>
    <row r="189" s="399" customFormat="true" ht="15" customHeight="true" x14ac:dyDescent="0.2">
      <c r="A189" s="879"/>
      <c r="B189" s="905"/>
      <c r="C189" s="1049"/>
      <c r="D189" s="1050"/>
      <c r="E189" s="1050"/>
      <c r="F189" s="1050"/>
      <c r="G189" s="1051"/>
      <c r="H189" s="1052"/>
      <c r="I189" s="1050"/>
      <c r="J189" s="1050"/>
      <c r="K189" s="1050"/>
      <c r="L189" s="1053"/>
      <c r="M189" s="1054"/>
      <c r="N189" s="1050"/>
      <c r="O189" s="1050"/>
      <c r="P189" s="1050"/>
      <c r="Q189" s="1051"/>
      <c r="R189" s="1052"/>
      <c r="S189" s="1050"/>
      <c r="T189" s="1050"/>
      <c r="U189" s="1050"/>
      <c r="V189" s="1050"/>
      <c r="W189" s="1050"/>
      <c r="X189" s="1050"/>
      <c r="Y189" s="1050"/>
      <c r="Z189" s="1050"/>
      <c r="AA189" s="1050"/>
      <c r="AB189" s="2159"/>
      <c r="AC189" s="667"/>
      <c r="AD189" s="667"/>
      <c r="AE189" s="667"/>
      <c r="AF189" s="667"/>
      <c r="AG189" s="667"/>
      <c r="AH189" s="667"/>
      <c r="AI189" s="667"/>
      <c r="AJ189" s="667"/>
      <c r="AK189" s="667"/>
      <c r="AL189" s="667"/>
      <c r="AM189" s="667"/>
      <c r="AN189" s="667"/>
      <c r="AO189" s="667"/>
      <c r="AP189" s="667"/>
      <c r="AQ189" s="667"/>
      <c r="AR189" s="667"/>
      <c r="AS189" s="667"/>
      <c r="AT189" s="667"/>
      <c r="AU189" s="667"/>
      <c r="AV189" s="667"/>
      <c r="AW189" s="667"/>
      <c r="AX189" s="667"/>
      <c r="AY189" s="667"/>
      <c r="AZ189" s="216"/>
      <c r="BA189" s="39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2200"/>
      <c r="CD189" s="2200"/>
      <c r="CE189" s="2200"/>
      <c r="CF189" s="2200"/>
      <c r="CG189" s="2200"/>
      <c r="CH189" s="2200"/>
      <c r="CI189" s="2200"/>
      <c r="CJ189" s="2200"/>
      <c r="CK189" s="2200"/>
      <c r="CL189" s="2200"/>
      <c r="CM189" s="2200"/>
      <c r="CN189" s="2200"/>
      <c r="CO189" s="2200"/>
      <c r="CP189" s="2200"/>
      <c r="CQ189" s="2200"/>
      <c r="CR189" s="2200"/>
      <c r="CS189" s="2200"/>
      <c r="CT189" s="2200"/>
      <c r="CU189" s="2200"/>
      <c r="CV189" s="2200"/>
      <c r="CW189" s="2200"/>
      <c r="CX189" s="2200"/>
      <c r="CY189" s="2200"/>
      <c r="CZ189" s="2200"/>
    </row>
    <row r="190" s="399" customFormat="true" ht="15" customHeight="true" x14ac:dyDescent="0.2">
      <c r="A190" s="879"/>
      <c r="B190" s="905"/>
      <c r="C190" s="1049"/>
      <c r="D190" s="1050"/>
      <c r="E190" s="1050"/>
      <c r="F190" s="1050"/>
      <c r="G190" s="1051"/>
      <c r="H190" s="1052"/>
      <c r="I190" s="1050"/>
      <c r="J190" s="1050"/>
      <c r="K190" s="1050"/>
      <c r="L190" s="1053"/>
      <c r="M190" s="1054"/>
      <c r="N190" s="1050"/>
      <c r="O190" s="1050"/>
      <c r="P190" s="1050"/>
      <c r="Q190" s="1051"/>
      <c r="R190" s="1052"/>
      <c r="S190" s="1050"/>
      <c r="T190" s="1050"/>
      <c r="U190" s="1050"/>
      <c r="V190" s="1050"/>
      <c r="W190" s="1050"/>
      <c r="X190" s="1050"/>
      <c r="Y190" s="1050"/>
      <c r="Z190" s="1050"/>
      <c r="AA190" s="1050"/>
      <c r="AB190" s="2159"/>
      <c r="AC190" s="667"/>
      <c r="AD190" s="667"/>
      <c r="AE190" s="667"/>
      <c r="AF190" s="667"/>
      <c r="AG190" s="667"/>
      <c r="AH190" s="667"/>
      <c r="AI190" s="667"/>
      <c r="AJ190" s="667"/>
      <c r="AK190" s="667"/>
      <c r="AL190" s="667"/>
      <c r="AM190" s="667"/>
      <c r="AN190" s="667"/>
      <c r="AO190" s="667"/>
      <c r="AP190" s="667"/>
      <c r="AQ190" s="667"/>
      <c r="AR190" s="667"/>
      <c r="AS190" s="667"/>
      <c r="AT190" s="667"/>
      <c r="AU190" s="667"/>
      <c r="AV190" s="667"/>
      <c r="AW190" s="667"/>
      <c r="AX190" s="667"/>
      <c r="AY190" s="667"/>
      <c r="AZ190" s="216"/>
      <c r="BA190" s="39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2200"/>
      <c r="CD190" s="2200"/>
      <c r="CE190" s="2200"/>
      <c r="CF190" s="2200"/>
      <c r="CG190" s="2200"/>
      <c r="CH190" s="2200"/>
      <c r="CI190" s="2200"/>
      <c r="CJ190" s="2200"/>
      <c r="CK190" s="2200"/>
      <c r="CL190" s="2200"/>
      <c r="CM190" s="2200"/>
      <c r="CN190" s="2200"/>
      <c r="CO190" s="2200"/>
      <c r="CP190" s="2200"/>
      <c r="CQ190" s="2200"/>
      <c r="CR190" s="2200"/>
      <c r="CS190" s="2200"/>
      <c r="CT190" s="2200"/>
      <c r="CU190" s="2200"/>
      <c r="CV190" s="2200"/>
      <c r="CW190" s="2200"/>
      <c r="CX190" s="2200"/>
      <c r="CY190" s="2200"/>
      <c r="CZ190" s="2200"/>
    </row>
    <row r="191" s="399" customFormat="true" ht="15" customHeight="true" x14ac:dyDescent="0.2">
      <c r="A191" s="879"/>
      <c r="B191" s="905"/>
      <c r="C191" s="1049"/>
      <c r="D191" s="1050"/>
      <c r="E191" s="1050"/>
      <c r="F191" s="1050"/>
      <c r="G191" s="1051"/>
      <c r="H191" s="1052"/>
      <c r="I191" s="1050"/>
      <c r="J191" s="1050"/>
      <c r="K191" s="1050"/>
      <c r="L191" s="1053"/>
      <c r="M191" s="1054"/>
      <c r="N191" s="1050"/>
      <c r="O191" s="1050"/>
      <c r="P191" s="1050"/>
      <c r="Q191" s="1051"/>
      <c r="R191" s="1052"/>
      <c r="S191" s="1050"/>
      <c r="T191" s="1050"/>
      <c r="U191" s="1050"/>
      <c r="V191" s="1050"/>
      <c r="W191" s="1050"/>
      <c r="X191" s="1050"/>
      <c r="Y191" s="1050"/>
      <c r="Z191" s="1050"/>
      <c r="AA191" s="1050"/>
      <c r="AB191" s="2159"/>
      <c r="AC191" s="667"/>
      <c r="AD191" s="667"/>
      <c r="AE191" s="667"/>
      <c r="AF191" s="667"/>
      <c r="AG191" s="667"/>
      <c r="AH191" s="667"/>
      <c r="AI191" s="667"/>
      <c r="AJ191" s="667"/>
      <c r="AK191" s="667"/>
      <c r="AL191" s="667"/>
      <c r="AM191" s="667"/>
      <c r="AN191" s="667"/>
      <c r="AO191" s="667"/>
      <c r="AP191" s="667"/>
      <c r="AQ191" s="667"/>
      <c r="AR191" s="667"/>
      <c r="AS191" s="667"/>
      <c r="AT191" s="667"/>
      <c r="AU191" s="667"/>
      <c r="AV191" s="667"/>
      <c r="AW191" s="667"/>
      <c r="AX191" s="667"/>
      <c r="AY191" s="667"/>
      <c r="AZ191" s="216"/>
      <c r="BA191" s="39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2200"/>
      <c r="CD191" s="2200"/>
      <c r="CE191" s="2200"/>
      <c r="CF191" s="2200"/>
      <c r="CG191" s="2200"/>
      <c r="CH191" s="2200"/>
      <c r="CI191" s="2200"/>
      <c r="CJ191" s="2200"/>
      <c r="CK191" s="2200"/>
      <c r="CL191" s="2200"/>
      <c r="CM191" s="2200"/>
      <c r="CN191" s="2200"/>
      <c r="CO191" s="2200"/>
      <c r="CP191" s="2200"/>
      <c r="CQ191" s="2200"/>
      <c r="CR191" s="2200"/>
      <c r="CS191" s="2200"/>
      <c r="CT191" s="2200"/>
      <c r="CU191" s="2200"/>
      <c r="CV191" s="2200"/>
      <c r="CW191" s="2200"/>
      <c r="CX191" s="2200"/>
      <c r="CY191" s="2200"/>
      <c r="CZ191" s="2200"/>
    </row>
    <row r="192" s="399" customFormat="true" ht="15" customHeight="true" x14ac:dyDescent="0.2">
      <c r="A192" s="880"/>
      <c r="B192" s="906"/>
      <c r="C192" s="1055"/>
      <c r="D192" s="1056"/>
      <c r="E192" s="1056"/>
      <c r="F192" s="1056"/>
      <c r="G192" s="1057"/>
      <c r="H192" s="1058"/>
      <c r="I192" s="1056"/>
      <c r="J192" s="1056"/>
      <c r="K192" s="1056"/>
      <c r="L192" s="1059"/>
      <c r="M192" s="1060"/>
      <c r="N192" s="1056"/>
      <c r="O192" s="1056"/>
      <c r="P192" s="1056"/>
      <c r="Q192" s="1057"/>
      <c r="R192" s="1058"/>
      <c r="S192" s="1056"/>
      <c r="T192" s="1056"/>
      <c r="U192" s="1056"/>
      <c r="V192" s="1056"/>
      <c r="W192" s="1056"/>
      <c r="X192" s="1056"/>
      <c r="Y192" s="1056"/>
      <c r="Z192" s="1056"/>
      <c r="AA192" s="1056"/>
      <c r="AB192" s="2160"/>
      <c r="AC192" s="667"/>
      <c r="AD192" s="667"/>
      <c r="AE192" s="667"/>
      <c r="AF192" s="667"/>
      <c r="AG192" s="667"/>
      <c r="AH192" s="667"/>
      <c r="AI192" s="667"/>
      <c r="AJ192" s="667"/>
      <c r="AK192" s="667"/>
      <c r="AL192" s="667"/>
      <c r="AM192" s="667"/>
      <c r="AN192" s="667"/>
      <c r="AO192" s="667"/>
      <c r="AP192" s="667"/>
      <c r="AQ192" s="667"/>
      <c r="AR192" s="667"/>
      <c r="AS192" s="667"/>
      <c r="AT192" s="667"/>
      <c r="AU192" s="667"/>
      <c r="AV192" s="667"/>
      <c r="AW192" s="667"/>
      <c r="AX192" s="667"/>
      <c r="AY192" s="667"/>
      <c r="AZ192" s="216"/>
      <c r="BA192" s="39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2200"/>
      <c r="CD192" s="2200"/>
      <c r="CE192" s="2200"/>
      <c r="CF192" s="2200"/>
      <c r="CG192" s="2200"/>
      <c r="CH192" s="2200"/>
      <c r="CI192" s="2200"/>
      <c r="CJ192" s="2200"/>
      <c r="CK192" s="2200"/>
      <c r="CL192" s="2200"/>
      <c r="CM192" s="2200"/>
      <c r="CN192" s="2200"/>
      <c r="CO192" s="2200"/>
      <c r="CP192" s="2200"/>
      <c r="CQ192" s="2200"/>
      <c r="CR192" s="2200"/>
      <c r="CS192" s="2200"/>
      <c r="CT192" s="2200"/>
      <c r="CU192" s="2200"/>
      <c r="CV192" s="2200"/>
      <c r="CW192" s="2200"/>
      <c r="CX192" s="2200"/>
      <c r="CY192" s="2200"/>
      <c r="CZ192" s="2200"/>
    </row>
    <row r="193" s="399" customFormat="true" ht="15" customHeight="true" x14ac:dyDescent="0.2">
      <c r="A193" s="776"/>
      <c r="B193" s="907"/>
      <c r="C193" s="979"/>
      <c r="D193" s="941"/>
      <c r="E193" s="941"/>
      <c r="F193" s="941"/>
      <c r="G193" s="942"/>
      <c r="H193" s="980"/>
      <c r="I193" s="941"/>
      <c r="J193" s="941"/>
      <c r="K193" s="941"/>
      <c r="L193" s="981"/>
      <c r="M193" s="979"/>
      <c r="N193" s="941"/>
      <c r="O193" s="941"/>
      <c r="P193" s="941"/>
      <c r="Q193" s="942"/>
      <c r="R193" s="980"/>
      <c r="S193" s="941"/>
      <c r="T193" s="941"/>
      <c r="U193" s="941"/>
      <c r="V193" s="941"/>
      <c r="W193" s="941"/>
      <c r="X193" s="941"/>
      <c r="Y193" s="941"/>
      <c r="Z193" s="941"/>
      <c r="AA193" s="941"/>
      <c r="AB193" s="981"/>
      <c r="AC193" s="667"/>
      <c r="AD193" s="667"/>
      <c r="AE193" s="667"/>
      <c r="AF193" s="667"/>
      <c r="AG193" s="667"/>
      <c r="AH193" s="667"/>
      <c r="AI193" s="667"/>
      <c r="AJ193" s="667"/>
      <c r="AK193" s="667"/>
      <c r="AL193" s="667"/>
      <c r="AM193" s="667"/>
      <c r="AN193" s="667"/>
      <c r="AO193" s="667"/>
      <c r="AP193" s="667"/>
      <c r="AQ193" s="667"/>
      <c r="AR193" s="667"/>
      <c r="AS193" s="667"/>
      <c r="AT193" s="667"/>
      <c r="AU193" s="667"/>
      <c r="AV193" s="667"/>
      <c r="AW193" s="667"/>
      <c r="AX193" s="667"/>
      <c r="AY193" s="667"/>
      <c r="AZ193" s="216"/>
      <c r="BA193" s="39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2200"/>
      <c r="CD193" s="2200"/>
      <c r="CE193" s="2200"/>
      <c r="CF193" s="2200"/>
      <c r="CG193" s="2200"/>
      <c r="CH193" s="2200"/>
      <c r="CI193" s="2200"/>
      <c r="CJ193" s="2200"/>
      <c r="CK193" s="2200"/>
      <c r="CL193" s="2200"/>
      <c r="CM193" s="2200"/>
      <c r="CN193" s="2200"/>
      <c r="CO193" s="2200"/>
      <c r="CP193" s="2200"/>
      <c r="CQ193" s="2200"/>
      <c r="CR193" s="2200"/>
      <c r="CS193" s="2200"/>
      <c r="CT193" s="2200"/>
      <c r="CU193" s="2200"/>
      <c r="CV193" s="2200"/>
      <c r="CW193" s="2200"/>
      <c r="CX193" s="2200"/>
      <c r="CY193" s="2200"/>
      <c r="CZ193" s="2200"/>
    </row>
    <row r="194" s="131" customFormat="true" ht="15" customHeight="true" x14ac:dyDescent="0.2">
      <c r="A194" s="777"/>
      <c r="B194" s="908"/>
      <c r="C194" s="979"/>
      <c r="D194" s="941"/>
      <c r="E194" s="941"/>
      <c r="F194" s="941"/>
      <c r="G194" s="942"/>
      <c r="H194" s="980"/>
      <c r="I194" s="941"/>
      <c r="J194" s="941"/>
      <c r="K194" s="941"/>
      <c r="L194" s="981"/>
      <c r="M194" s="979"/>
      <c r="N194" s="941"/>
      <c r="O194" s="941"/>
      <c r="P194" s="941"/>
      <c r="Q194" s="942"/>
      <c r="R194" s="980"/>
      <c r="S194" s="941"/>
      <c r="T194" s="941"/>
      <c r="U194" s="941"/>
      <c r="V194" s="941"/>
      <c r="W194" s="941"/>
      <c r="X194" s="941"/>
      <c r="Y194" s="941"/>
      <c r="Z194" s="941"/>
      <c r="AA194" s="941"/>
      <c r="AB194" s="981"/>
      <c r="AC194" s="667"/>
      <c r="AD194" s="667"/>
      <c r="AE194" s="667"/>
      <c r="AF194" s="667"/>
      <c r="AG194" s="667"/>
      <c r="AH194" s="667"/>
      <c r="AI194" s="667"/>
      <c r="AJ194" s="667"/>
      <c r="AK194" s="667"/>
      <c r="AL194" s="667"/>
      <c r="AM194" s="667"/>
      <c r="AN194" s="667"/>
      <c r="AO194" s="667"/>
      <c r="AP194" s="667"/>
      <c r="AQ194" s="667"/>
      <c r="AR194" s="667"/>
      <c r="AS194" s="667"/>
      <c r="AT194" s="667"/>
      <c r="AU194" s="667"/>
      <c r="AV194" s="667"/>
      <c r="AW194" s="667"/>
      <c r="AX194" s="667"/>
      <c r="AY194" s="667"/>
      <c r="AZ194" s="216"/>
      <c r="BA194" s="39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2200"/>
      <c r="CD194" s="2200"/>
      <c r="CE194" s="2200"/>
      <c r="CF194" s="2200"/>
      <c r="CG194" s="2200"/>
      <c r="CH194" s="2200"/>
      <c r="CI194" s="2200"/>
      <c r="CJ194" s="2200"/>
      <c r="CK194" s="2200"/>
      <c r="CL194" s="2200"/>
      <c r="CM194" s="2200"/>
      <c r="CN194" s="2200"/>
      <c r="CO194" s="2200"/>
      <c r="CP194" s="2200"/>
      <c r="CQ194" s="2200"/>
      <c r="CR194" s="2200"/>
      <c r="CS194" s="2200"/>
      <c r="CT194" s="2200"/>
      <c r="CU194" s="2200"/>
      <c r="CV194" s="2200"/>
      <c r="CW194" s="2200"/>
      <c r="CX194" s="2200"/>
      <c r="CY194" s="2200"/>
      <c r="CZ194" s="2200"/>
    </row>
    <row r="195" s="131" customFormat="true" ht="15" customHeight="true" x14ac:dyDescent="0.2">
      <c r="A195" s="777"/>
      <c r="B195" s="908"/>
      <c r="C195" s="979"/>
      <c r="D195" s="941"/>
      <c r="E195" s="941"/>
      <c r="F195" s="941"/>
      <c r="G195" s="942"/>
      <c r="H195" s="980"/>
      <c r="I195" s="941"/>
      <c r="J195" s="941"/>
      <c r="K195" s="941"/>
      <c r="L195" s="981"/>
      <c r="M195" s="979"/>
      <c r="N195" s="941"/>
      <c r="O195" s="941"/>
      <c r="P195" s="941"/>
      <c r="Q195" s="942"/>
      <c r="R195" s="980"/>
      <c r="S195" s="941"/>
      <c r="T195" s="941"/>
      <c r="U195" s="941"/>
      <c r="V195" s="941"/>
      <c r="W195" s="941"/>
      <c r="X195" s="941"/>
      <c r="Y195" s="941"/>
      <c r="Z195" s="941"/>
      <c r="AA195" s="941"/>
      <c r="AB195" s="981"/>
      <c r="AC195" s="667"/>
      <c r="AD195" s="667"/>
      <c r="AE195" s="667"/>
      <c r="AF195" s="667"/>
      <c r="AG195" s="667"/>
      <c r="AH195" s="667"/>
      <c r="AI195" s="667"/>
      <c r="AJ195" s="667"/>
      <c r="AK195" s="667"/>
      <c r="AL195" s="667"/>
      <c r="AM195" s="667"/>
      <c r="AN195" s="667"/>
      <c r="AO195" s="667"/>
      <c r="AP195" s="667"/>
      <c r="AQ195" s="667"/>
      <c r="AR195" s="667"/>
      <c r="AS195" s="667"/>
      <c r="AT195" s="667"/>
      <c r="AU195" s="667"/>
      <c r="AV195" s="667"/>
      <c r="AW195" s="667"/>
      <c r="AX195" s="667"/>
      <c r="AY195" s="667"/>
      <c r="AZ195" s="216"/>
      <c r="BA195" s="39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2200"/>
      <c r="CD195" s="2200"/>
      <c r="CE195" s="2200"/>
      <c r="CF195" s="2200"/>
      <c r="CG195" s="2200"/>
      <c r="CH195" s="2200"/>
      <c r="CI195" s="2200"/>
      <c r="CJ195" s="2200"/>
      <c r="CK195" s="2200"/>
      <c r="CL195" s="2200"/>
      <c r="CM195" s="2200"/>
      <c r="CN195" s="2200"/>
      <c r="CO195" s="2200"/>
      <c r="CP195" s="2200"/>
      <c r="CQ195" s="2200"/>
      <c r="CR195" s="2200"/>
      <c r="CS195" s="2200"/>
      <c r="CT195" s="2200"/>
      <c r="CU195" s="2200"/>
      <c r="CV195" s="2200"/>
      <c r="CW195" s="2200"/>
      <c r="CX195" s="2200"/>
      <c r="CY195" s="2200"/>
      <c r="CZ195" s="2200"/>
    </row>
    <row r="196" s="131" customFormat="true" ht="15" customHeight="true" x14ac:dyDescent="0.2">
      <c r="A196" s="777"/>
      <c r="B196" s="908"/>
      <c r="C196" s="979"/>
      <c r="D196" s="941"/>
      <c r="E196" s="941"/>
      <c r="F196" s="941"/>
      <c r="G196" s="942"/>
      <c r="H196" s="980"/>
      <c r="I196" s="941"/>
      <c r="J196" s="941"/>
      <c r="K196" s="941"/>
      <c r="L196" s="981"/>
      <c r="M196" s="979"/>
      <c r="N196" s="941"/>
      <c r="O196" s="941"/>
      <c r="P196" s="941"/>
      <c r="Q196" s="942"/>
      <c r="R196" s="980"/>
      <c r="S196" s="941"/>
      <c r="T196" s="941"/>
      <c r="U196" s="941"/>
      <c r="V196" s="941"/>
      <c r="W196" s="941"/>
      <c r="X196" s="941"/>
      <c r="Y196" s="941"/>
      <c r="Z196" s="941"/>
      <c r="AA196" s="941"/>
      <c r="AB196" s="981"/>
      <c r="AC196" s="667"/>
      <c r="AD196" s="667"/>
      <c r="AE196" s="667"/>
      <c r="AF196" s="667"/>
      <c r="AG196" s="667"/>
      <c r="AH196" s="667"/>
      <c r="AI196" s="667"/>
      <c r="AJ196" s="667"/>
      <c r="AK196" s="667"/>
      <c r="AL196" s="667"/>
      <c r="AM196" s="667"/>
      <c r="AN196" s="667"/>
      <c r="AO196" s="667"/>
      <c r="AP196" s="667"/>
      <c r="AQ196" s="667"/>
      <c r="AR196" s="667"/>
      <c r="AS196" s="667"/>
      <c r="AT196" s="667"/>
      <c r="AU196" s="667"/>
      <c r="AV196" s="667"/>
      <c r="AW196" s="667"/>
      <c r="AX196" s="667"/>
      <c r="AY196" s="667"/>
      <c r="AZ196" s="216"/>
      <c r="BA196" s="39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2200"/>
      <c r="CD196" s="2200"/>
      <c r="CE196" s="2200"/>
      <c r="CF196" s="2200"/>
      <c r="CG196" s="2200"/>
      <c r="CH196" s="2200"/>
      <c r="CI196" s="2200"/>
      <c r="CJ196" s="2200"/>
      <c r="CK196" s="2200"/>
      <c r="CL196" s="2200"/>
      <c r="CM196" s="2200"/>
      <c r="CN196" s="2200"/>
      <c r="CO196" s="2200"/>
      <c r="CP196" s="2200"/>
      <c r="CQ196" s="2200"/>
      <c r="CR196" s="2200"/>
      <c r="CS196" s="2200"/>
      <c r="CT196" s="2200"/>
      <c r="CU196" s="2200"/>
      <c r="CV196" s="2200"/>
      <c r="CW196" s="2200"/>
      <c r="CX196" s="2200"/>
      <c r="CY196" s="2200"/>
      <c r="CZ196" s="2200"/>
    </row>
    <row r="197" s="131" customFormat="true" ht="15" customHeight="true" x14ac:dyDescent="0.2">
      <c r="A197" s="777"/>
      <c r="B197" s="908"/>
      <c r="C197" s="979"/>
      <c r="D197" s="941"/>
      <c r="E197" s="941"/>
      <c r="F197" s="941"/>
      <c r="G197" s="942"/>
      <c r="H197" s="980"/>
      <c r="I197" s="941"/>
      <c r="J197" s="941"/>
      <c r="K197" s="941"/>
      <c r="L197" s="981"/>
      <c r="M197" s="979"/>
      <c r="N197" s="941"/>
      <c r="O197" s="941"/>
      <c r="P197" s="941"/>
      <c r="Q197" s="942"/>
      <c r="R197" s="980"/>
      <c r="S197" s="941"/>
      <c r="T197" s="941"/>
      <c r="U197" s="941"/>
      <c r="V197" s="941"/>
      <c r="W197" s="941"/>
      <c r="X197" s="941"/>
      <c r="Y197" s="941"/>
      <c r="Z197" s="941"/>
      <c r="AA197" s="941"/>
      <c r="AB197" s="981"/>
      <c r="AC197" s="667"/>
      <c r="AD197" s="667"/>
      <c r="AE197" s="667"/>
      <c r="AF197" s="667"/>
      <c r="AG197" s="667"/>
      <c r="AH197" s="667"/>
      <c r="AI197" s="667"/>
      <c r="AJ197" s="667"/>
      <c r="AK197" s="667"/>
      <c r="AL197" s="667"/>
      <c r="AM197" s="667"/>
      <c r="AN197" s="667"/>
      <c r="AO197" s="667"/>
      <c r="AP197" s="667"/>
      <c r="AQ197" s="667"/>
      <c r="AR197" s="667"/>
      <c r="AS197" s="667"/>
      <c r="AT197" s="667"/>
      <c r="AU197" s="667"/>
      <c r="AV197" s="667"/>
      <c r="AW197" s="667"/>
      <c r="AX197" s="667"/>
      <c r="AY197" s="667"/>
      <c r="AZ197" s="216"/>
      <c r="BA197" s="39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2200"/>
      <c r="CD197" s="2200"/>
      <c r="CE197" s="2200"/>
      <c r="CF197" s="2200"/>
      <c r="CG197" s="2200"/>
      <c r="CH197" s="2200"/>
      <c r="CI197" s="2200"/>
      <c r="CJ197" s="2200"/>
      <c r="CK197" s="2200"/>
      <c r="CL197" s="2200"/>
      <c r="CM197" s="2200"/>
      <c r="CN197" s="2200"/>
      <c r="CO197" s="2200"/>
      <c r="CP197" s="2200"/>
      <c r="CQ197" s="2200"/>
      <c r="CR197" s="2200"/>
      <c r="CS197" s="2200"/>
      <c r="CT197" s="2200"/>
      <c r="CU197" s="2200"/>
      <c r="CV197" s="2200"/>
      <c r="CW197" s="2200"/>
      <c r="CX197" s="2200"/>
      <c r="CY197" s="2200"/>
      <c r="CZ197" s="2200"/>
    </row>
    <row r="198" s="131" customFormat="true" ht="15" customHeight="true" x14ac:dyDescent="0.2">
      <c r="A198" s="777"/>
      <c r="B198" s="908"/>
      <c r="C198" s="979"/>
      <c r="D198" s="941"/>
      <c r="E198" s="941"/>
      <c r="F198" s="941"/>
      <c r="G198" s="942"/>
      <c r="H198" s="980"/>
      <c r="I198" s="941"/>
      <c r="J198" s="941"/>
      <c r="K198" s="941"/>
      <c r="L198" s="981"/>
      <c r="M198" s="979"/>
      <c r="N198" s="941"/>
      <c r="O198" s="941"/>
      <c r="P198" s="941"/>
      <c r="Q198" s="942"/>
      <c r="R198" s="980"/>
      <c r="S198" s="941"/>
      <c r="T198" s="941"/>
      <c r="U198" s="941"/>
      <c r="V198" s="941"/>
      <c r="W198" s="941"/>
      <c r="X198" s="941"/>
      <c r="Y198" s="941"/>
      <c r="Z198" s="941"/>
      <c r="AA198" s="941"/>
      <c r="AB198" s="981"/>
      <c r="AC198" s="667"/>
      <c r="AD198" s="667"/>
      <c r="AE198" s="667"/>
      <c r="AF198" s="667"/>
      <c r="AG198" s="667"/>
      <c r="AH198" s="667"/>
      <c r="AI198" s="667"/>
      <c r="AJ198" s="667"/>
      <c r="AK198" s="667"/>
      <c r="AL198" s="667"/>
      <c r="AM198" s="667"/>
      <c r="AN198" s="667"/>
      <c r="AO198" s="667"/>
      <c r="AP198" s="667"/>
      <c r="AQ198" s="667"/>
      <c r="AR198" s="667"/>
      <c r="AS198" s="667"/>
      <c r="AT198" s="667"/>
      <c r="AU198" s="667"/>
      <c r="AV198" s="667"/>
      <c r="AW198" s="667"/>
      <c r="AX198" s="667"/>
      <c r="AY198" s="667"/>
      <c r="AZ198" s="216"/>
      <c r="BA198" s="39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2200"/>
      <c r="CD198" s="2200"/>
      <c r="CE198" s="2200"/>
      <c r="CF198" s="2200"/>
      <c r="CG198" s="2200"/>
      <c r="CH198" s="2200"/>
      <c r="CI198" s="2200"/>
      <c r="CJ198" s="2200"/>
      <c r="CK198" s="2200"/>
      <c r="CL198" s="2200"/>
      <c r="CM198" s="2200"/>
      <c r="CN198" s="2200"/>
      <c r="CO198" s="2200"/>
      <c r="CP198" s="2200"/>
      <c r="CQ198" s="2200"/>
      <c r="CR198" s="2200"/>
      <c r="CS198" s="2200"/>
      <c r="CT198" s="2200"/>
      <c r="CU198" s="2200"/>
      <c r="CV198" s="2200"/>
      <c r="CW198" s="2200"/>
      <c r="CX198" s="2200"/>
      <c r="CY198" s="2200"/>
      <c r="CZ198" s="2200"/>
    </row>
    <row r="199" s="131" customFormat="true" ht="15" customHeight="true" x14ac:dyDescent="0.2">
      <c r="A199" s="777"/>
      <c r="B199" s="908"/>
      <c r="C199" s="979"/>
      <c r="D199" s="941"/>
      <c r="E199" s="941"/>
      <c r="F199" s="941"/>
      <c r="G199" s="942"/>
      <c r="H199" s="980"/>
      <c r="I199" s="941"/>
      <c r="J199" s="941"/>
      <c r="K199" s="941"/>
      <c r="L199" s="981"/>
      <c r="M199" s="979"/>
      <c r="N199" s="941"/>
      <c r="O199" s="941"/>
      <c r="P199" s="941"/>
      <c r="Q199" s="942"/>
      <c r="R199" s="980"/>
      <c r="S199" s="941"/>
      <c r="T199" s="941"/>
      <c r="U199" s="941"/>
      <c r="V199" s="941"/>
      <c r="W199" s="941"/>
      <c r="X199" s="941"/>
      <c r="Y199" s="941"/>
      <c r="Z199" s="941"/>
      <c r="AA199" s="941"/>
      <c r="AB199" s="981"/>
      <c r="AC199" s="667"/>
      <c r="AD199" s="667"/>
      <c r="AE199" s="667"/>
      <c r="AF199" s="667"/>
      <c r="AG199" s="667"/>
      <c r="AH199" s="667"/>
      <c r="AI199" s="667"/>
      <c r="AJ199" s="667"/>
      <c r="AK199" s="667"/>
      <c r="AL199" s="667"/>
      <c r="AM199" s="667"/>
      <c r="AN199" s="667"/>
      <c r="AO199" s="667"/>
      <c r="AP199" s="667"/>
      <c r="AQ199" s="667"/>
      <c r="AR199" s="667"/>
      <c r="AS199" s="667"/>
      <c r="AT199" s="667"/>
      <c r="AU199" s="667"/>
      <c r="AV199" s="667"/>
      <c r="AW199" s="667"/>
      <c r="AX199" s="667"/>
      <c r="AY199" s="667"/>
      <c r="AZ199" s="216"/>
      <c r="BA199" s="39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2200"/>
      <c r="CD199" s="2200"/>
      <c r="CE199" s="2200"/>
      <c r="CF199" s="2200"/>
      <c r="CG199" s="2200"/>
      <c r="CH199" s="2200"/>
      <c r="CI199" s="2200"/>
      <c r="CJ199" s="2200"/>
      <c r="CK199" s="2200"/>
      <c r="CL199" s="2200"/>
      <c r="CM199" s="2200"/>
      <c r="CN199" s="2200"/>
      <c r="CO199" s="2200"/>
      <c r="CP199" s="2200"/>
      <c r="CQ199" s="2200"/>
      <c r="CR199" s="2200"/>
      <c r="CS199" s="2200"/>
      <c r="CT199" s="2200"/>
      <c r="CU199" s="2200"/>
      <c r="CV199" s="2200"/>
      <c r="CW199" s="2200"/>
      <c r="CX199" s="2200"/>
      <c r="CY199" s="2200"/>
      <c r="CZ199" s="2200"/>
    </row>
    <row r="200" s="131" customFormat="true" ht="15" customHeight="true" x14ac:dyDescent="0.2">
      <c r="A200" s="777"/>
      <c r="B200" s="908"/>
      <c r="C200" s="979"/>
      <c r="D200" s="941"/>
      <c r="E200" s="941"/>
      <c r="F200" s="941"/>
      <c r="G200" s="942"/>
      <c r="H200" s="980"/>
      <c r="I200" s="941"/>
      <c r="J200" s="941"/>
      <c r="K200" s="941"/>
      <c r="L200" s="981"/>
      <c r="M200" s="979"/>
      <c r="N200" s="941"/>
      <c r="O200" s="941"/>
      <c r="P200" s="941"/>
      <c r="Q200" s="942"/>
      <c r="R200" s="980"/>
      <c r="S200" s="941"/>
      <c r="T200" s="941"/>
      <c r="U200" s="941"/>
      <c r="V200" s="941"/>
      <c r="W200" s="941"/>
      <c r="X200" s="941"/>
      <c r="Y200" s="941"/>
      <c r="Z200" s="941"/>
      <c r="AA200" s="941"/>
      <c r="AB200" s="981"/>
      <c r="AC200" s="667"/>
      <c r="AD200" s="667"/>
      <c r="AE200" s="667"/>
      <c r="AF200" s="667"/>
      <c r="AG200" s="667"/>
      <c r="AH200" s="667"/>
      <c r="AI200" s="667"/>
      <c r="AJ200" s="667"/>
      <c r="AK200" s="667"/>
      <c r="AL200" s="667"/>
      <c r="AM200" s="667"/>
      <c r="AN200" s="667"/>
      <c r="AO200" s="667"/>
      <c r="AP200" s="667"/>
      <c r="AQ200" s="667"/>
      <c r="AR200" s="667"/>
      <c r="AS200" s="667"/>
      <c r="AT200" s="667"/>
      <c r="AU200" s="667"/>
      <c r="AV200" s="667"/>
      <c r="AW200" s="667"/>
      <c r="AX200" s="667"/>
      <c r="AY200" s="667"/>
      <c r="AZ200" s="216"/>
      <c r="BA200" s="39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2200"/>
      <c r="CD200" s="2200"/>
      <c r="CE200" s="2200"/>
      <c r="CF200" s="2200"/>
      <c r="CG200" s="2200"/>
      <c r="CH200" s="2200"/>
      <c r="CI200" s="2200"/>
      <c r="CJ200" s="2200"/>
      <c r="CK200" s="2200"/>
      <c r="CL200" s="2200"/>
      <c r="CM200" s="2200"/>
      <c r="CN200" s="2200"/>
      <c r="CO200" s="2200"/>
      <c r="CP200" s="2200"/>
      <c r="CQ200" s="2200"/>
      <c r="CR200" s="2200"/>
      <c r="CS200" s="2200"/>
      <c r="CT200" s="2200"/>
      <c r="CU200" s="2200"/>
      <c r="CV200" s="2200"/>
      <c r="CW200" s="2200"/>
      <c r="CX200" s="2200"/>
      <c r="CY200" s="2200"/>
      <c r="CZ200" s="2200"/>
    </row>
    <row r="201" s="131" customFormat="true" ht="15" customHeight="true" x14ac:dyDescent="0.2">
      <c r="A201" s="777"/>
      <c r="B201" s="908"/>
      <c r="C201" s="979"/>
      <c r="D201" s="941"/>
      <c r="E201" s="941"/>
      <c r="F201" s="941"/>
      <c r="G201" s="942"/>
      <c r="H201" s="980"/>
      <c r="I201" s="941"/>
      <c r="J201" s="941"/>
      <c r="K201" s="941"/>
      <c r="L201" s="981"/>
      <c r="M201" s="979"/>
      <c r="N201" s="941"/>
      <c r="O201" s="941"/>
      <c r="P201" s="941"/>
      <c r="Q201" s="942"/>
      <c r="R201" s="980"/>
      <c r="S201" s="941"/>
      <c r="T201" s="941"/>
      <c r="U201" s="941"/>
      <c r="V201" s="941"/>
      <c r="W201" s="941"/>
      <c r="X201" s="941"/>
      <c r="Y201" s="941"/>
      <c r="Z201" s="941"/>
      <c r="AA201" s="941"/>
      <c r="AB201" s="981"/>
      <c r="AC201" s="667"/>
      <c r="AD201" s="667"/>
      <c r="AE201" s="667"/>
      <c r="AF201" s="667"/>
      <c r="AG201" s="667"/>
      <c r="AH201" s="667"/>
      <c r="AI201" s="667"/>
      <c r="AJ201" s="667"/>
      <c r="AK201" s="667"/>
      <c r="AL201" s="667"/>
      <c r="AM201" s="667"/>
      <c r="AN201" s="667"/>
      <c r="AO201" s="667"/>
      <c r="AP201" s="667"/>
      <c r="AQ201" s="667"/>
      <c r="AR201" s="667"/>
      <c r="AS201" s="667"/>
      <c r="AT201" s="667"/>
      <c r="AU201" s="667"/>
      <c r="AV201" s="667"/>
      <c r="AW201" s="667"/>
      <c r="AX201" s="667"/>
      <c r="AY201" s="667"/>
      <c r="AZ201" s="216"/>
      <c r="BA201" s="39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2200"/>
      <c r="CD201" s="2200"/>
      <c r="CE201" s="2200"/>
      <c r="CF201" s="2200"/>
      <c r="CG201" s="2200"/>
      <c r="CH201" s="2200"/>
      <c r="CI201" s="2200"/>
      <c r="CJ201" s="2200"/>
      <c r="CK201" s="2200"/>
      <c r="CL201" s="2200"/>
      <c r="CM201" s="2200"/>
      <c r="CN201" s="2200"/>
      <c r="CO201" s="2200"/>
      <c r="CP201" s="2200"/>
      <c r="CQ201" s="2200"/>
      <c r="CR201" s="2200"/>
      <c r="CS201" s="2200"/>
      <c r="CT201" s="2200"/>
      <c r="CU201" s="2200"/>
      <c r="CV201" s="2200"/>
      <c r="CW201" s="2200"/>
      <c r="CX201" s="2200"/>
      <c r="CY201" s="2200"/>
      <c r="CZ201" s="2200"/>
    </row>
    <row r="202" s="699" customFormat="true" ht="15" customHeight="true" x14ac:dyDescent="0.2">
      <c r="A202" s="2483"/>
      <c r="B202" s="1138"/>
      <c r="C202" s="1009"/>
      <c r="D202" s="1014"/>
      <c r="E202" s="1014"/>
      <c r="F202" s="1014"/>
      <c r="G202" s="1015"/>
      <c r="H202" s="1016"/>
      <c r="I202" s="1014"/>
      <c r="J202" s="1014"/>
      <c r="K202" s="1014"/>
      <c r="L202" s="1017"/>
      <c r="M202" s="1018"/>
      <c r="N202" s="1014"/>
      <c r="O202" s="1014"/>
      <c r="P202" s="1014"/>
      <c r="Q202" s="1015"/>
      <c r="R202" s="1016"/>
      <c r="S202" s="1014"/>
      <c r="T202" s="1014"/>
      <c r="U202" s="1014"/>
      <c r="V202" s="1014"/>
      <c r="W202" s="1014"/>
      <c r="X202" s="1014"/>
      <c r="Y202" s="1014"/>
      <c r="Z202" s="1014"/>
      <c r="AA202" s="1014"/>
      <c r="AB202" s="2149"/>
      <c r="AC202" s="667"/>
      <c r="AD202" s="667"/>
      <c r="AE202" s="667"/>
      <c r="AF202" s="667"/>
      <c r="AG202" s="667"/>
      <c r="AH202" s="667"/>
      <c r="AI202" s="667"/>
      <c r="AJ202" s="667"/>
      <c r="AK202" s="667"/>
      <c r="AL202" s="667"/>
      <c r="AM202" s="667"/>
      <c r="AN202" s="667"/>
      <c r="AO202" s="667"/>
      <c r="AP202" s="667"/>
      <c r="AQ202" s="667"/>
      <c r="AR202" s="667"/>
      <c r="AS202" s="667"/>
      <c r="AT202" s="667"/>
      <c r="AU202" s="667"/>
      <c r="AV202" s="667"/>
      <c r="AW202" s="667"/>
      <c r="AX202" s="667"/>
      <c r="AY202" s="667"/>
      <c r="AZ202" s="216"/>
      <c r="BA202" s="39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2200"/>
      <c r="CD202" s="2200"/>
      <c r="CE202" s="2200"/>
      <c r="CF202" s="2200"/>
      <c r="CG202" s="2200"/>
      <c r="CH202" s="2200"/>
      <c r="CI202" s="2200"/>
      <c r="CJ202" s="2200"/>
      <c r="CK202" s="2200"/>
      <c r="CL202" s="2200"/>
      <c r="CM202" s="2200"/>
      <c r="CN202" s="2200"/>
      <c r="CO202" s="2200"/>
      <c r="CP202" s="2200"/>
      <c r="CQ202" s="2200"/>
      <c r="CR202" s="2200"/>
      <c r="CS202" s="2200"/>
      <c r="CT202" s="2200"/>
      <c r="CU202" s="2200"/>
      <c r="CV202" s="2200"/>
      <c r="CW202" s="2200"/>
      <c r="CX202" s="2200"/>
      <c r="CY202" s="2200"/>
      <c r="CZ202" s="2200"/>
    </row>
    <row r="203" s="699" customFormat="true" ht="15" customHeight="true" x14ac:dyDescent="0.2">
      <c r="A203" s="2484"/>
      <c r="B203" s="1139"/>
      <c r="C203" s="1061"/>
      <c r="D203" s="1062"/>
      <c r="E203" s="1062"/>
      <c r="F203" s="1062"/>
      <c r="G203" s="1063"/>
      <c r="H203" s="1064"/>
      <c r="I203" s="1062"/>
      <c r="J203" s="1062"/>
      <c r="K203" s="1062"/>
      <c r="L203" s="1065"/>
      <c r="M203" s="1066"/>
      <c r="N203" s="1062"/>
      <c r="O203" s="1062"/>
      <c r="P203" s="1062"/>
      <c r="Q203" s="1063"/>
      <c r="R203" s="1064"/>
      <c r="S203" s="1062"/>
      <c r="T203" s="1062"/>
      <c r="U203" s="1062"/>
      <c r="V203" s="1062"/>
      <c r="W203" s="1062"/>
      <c r="X203" s="1062"/>
      <c r="Y203" s="1062"/>
      <c r="Z203" s="1062"/>
      <c r="AA203" s="1062"/>
      <c r="AB203" s="2161"/>
      <c r="AC203" s="667"/>
      <c r="AD203" s="667"/>
      <c r="AE203" s="667"/>
      <c r="AF203" s="667"/>
      <c r="AG203" s="667"/>
      <c r="AH203" s="667"/>
      <c r="AI203" s="667"/>
      <c r="AJ203" s="667"/>
      <c r="AK203" s="667"/>
      <c r="AL203" s="667"/>
      <c r="AM203" s="667"/>
      <c r="AN203" s="667"/>
      <c r="AO203" s="667"/>
      <c r="AP203" s="667"/>
      <c r="AQ203" s="667"/>
      <c r="AR203" s="667"/>
      <c r="AS203" s="667"/>
      <c r="AT203" s="667"/>
      <c r="AU203" s="667"/>
      <c r="AV203" s="667"/>
      <c r="AW203" s="667"/>
      <c r="AX203" s="667"/>
      <c r="AY203" s="667"/>
      <c r="AZ203" s="216"/>
      <c r="BA203" s="39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2200"/>
      <c r="CD203" s="2200"/>
      <c r="CE203" s="2200"/>
      <c r="CF203" s="2200"/>
      <c r="CG203" s="2200"/>
      <c r="CH203" s="2200"/>
      <c r="CI203" s="2200"/>
      <c r="CJ203" s="2200"/>
      <c r="CK203" s="2200"/>
      <c r="CL203" s="2200"/>
      <c r="CM203" s="2200"/>
      <c r="CN203" s="2200"/>
      <c r="CO203" s="2200"/>
      <c r="CP203" s="2200"/>
      <c r="CQ203" s="2200"/>
      <c r="CR203" s="2200"/>
      <c r="CS203" s="2200"/>
      <c r="CT203" s="2200"/>
      <c r="CU203" s="2200"/>
      <c r="CV203" s="2200"/>
      <c r="CW203" s="2200"/>
      <c r="CX203" s="2200"/>
      <c r="CY203" s="2200"/>
      <c r="CZ203" s="2200"/>
    </row>
    <row r="204" s="699" customFormat="true" ht="15" customHeight="true" x14ac:dyDescent="0.2">
      <c r="A204" s="881"/>
      <c r="B204" s="909"/>
      <c r="C204" s="1067"/>
      <c r="D204" s="1068"/>
      <c r="E204" s="1068"/>
      <c r="F204" s="1068"/>
      <c r="G204" s="1069"/>
      <c r="H204" s="1070"/>
      <c r="I204" s="1068"/>
      <c r="J204" s="1068"/>
      <c r="K204" s="1068"/>
      <c r="L204" s="1071"/>
      <c r="M204" s="1067"/>
      <c r="N204" s="1068"/>
      <c r="O204" s="1068"/>
      <c r="P204" s="1068"/>
      <c r="Q204" s="1069"/>
      <c r="R204" s="1070"/>
      <c r="S204" s="1068"/>
      <c r="T204" s="1068"/>
      <c r="U204" s="1068"/>
      <c r="V204" s="941"/>
      <c r="W204" s="941"/>
      <c r="X204" s="941"/>
      <c r="Y204" s="941"/>
      <c r="Z204" s="941"/>
      <c r="AA204" s="941"/>
      <c r="AB204" s="981"/>
      <c r="AC204" s="667"/>
      <c r="AD204" s="667"/>
      <c r="AE204" s="667"/>
      <c r="AF204" s="667"/>
      <c r="AG204" s="667"/>
      <c r="AH204" s="667"/>
      <c r="AI204" s="667"/>
      <c r="AJ204" s="667"/>
      <c r="AK204" s="667"/>
      <c r="AL204" s="667"/>
      <c r="AM204" s="667"/>
      <c r="AN204" s="667"/>
      <c r="AO204" s="667"/>
      <c r="AP204" s="667"/>
      <c r="AQ204" s="667"/>
      <c r="AR204" s="667"/>
      <c r="AS204" s="667"/>
      <c r="AT204" s="667"/>
      <c r="AU204" s="667"/>
      <c r="AV204" s="667"/>
      <c r="AW204" s="667"/>
      <c r="AX204" s="667"/>
      <c r="AY204" s="667"/>
      <c r="AZ204" s="216"/>
      <c r="BA204" s="39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2200"/>
      <c r="CD204" s="2200"/>
      <c r="CE204" s="2200"/>
      <c r="CF204" s="2200"/>
      <c r="CG204" s="2200"/>
      <c r="CH204" s="2200"/>
      <c r="CI204" s="2200"/>
      <c r="CJ204" s="2200"/>
      <c r="CK204" s="2200"/>
      <c r="CL204" s="2200"/>
      <c r="CM204" s="2200"/>
      <c r="CN204" s="2200"/>
      <c r="CO204" s="2200"/>
      <c r="CP204" s="2200"/>
      <c r="CQ204" s="2200"/>
      <c r="CR204" s="2200"/>
      <c r="CS204" s="2200"/>
      <c r="CT204" s="2200"/>
      <c r="CU204" s="2200"/>
      <c r="CV204" s="2200"/>
      <c r="CW204" s="2200"/>
      <c r="CX204" s="2200"/>
      <c r="CY204" s="2200"/>
      <c r="CZ204" s="2200"/>
    </row>
    <row r="205" s="131" customFormat="true" ht="15" customHeight="true" x14ac:dyDescent="0.2">
      <c r="A205" s="778"/>
      <c r="B205" s="910"/>
      <c r="C205" s="1072"/>
      <c r="D205" s="992"/>
      <c r="E205" s="992"/>
      <c r="F205" s="992"/>
      <c r="G205" s="993"/>
      <c r="H205" s="1073"/>
      <c r="I205" s="992"/>
      <c r="J205" s="992"/>
      <c r="K205" s="992"/>
      <c r="L205" s="1074"/>
      <c r="M205" s="1072"/>
      <c r="N205" s="992"/>
      <c r="O205" s="992"/>
      <c r="P205" s="992"/>
      <c r="Q205" s="993"/>
      <c r="R205" s="1073"/>
      <c r="S205" s="992"/>
      <c r="T205" s="992"/>
      <c r="U205" s="992"/>
      <c r="V205" s="992"/>
      <c r="W205" s="992"/>
      <c r="X205" s="992"/>
      <c r="Y205" s="992"/>
      <c r="Z205" s="992"/>
      <c r="AA205" s="992"/>
      <c r="AB205" s="1074"/>
      <c r="AC205" s="667"/>
      <c r="AD205" s="667"/>
      <c r="AE205" s="667"/>
      <c r="AF205" s="667"/>
      <c r="AG205" s="667"/>
      <c r="AH205" s="667"/>
      <c r="AI205" s="667"/>
      <c r="AJ205" s="667"/>
      <c r="AK205" s="667"/>
      <c r="AL205" s="667"/>
      <c r="AM205" s="667"/>
      <c r="AN205" s="667"/>
      <c r="AO205" s="667"/>
      <c r="AP205" s="667"/>
      <c r="AQ205" s="667"/>
      <c r="AR205" s="667"/>
      <c r="AS205" s="667"/>
      <c r="AT205" s="667"/>
      <c r="AU205" s="667"/>
      <c r="AV205" s="667"/>
      <c r="AW205" s="667"/>
      <c r="AX205" s="667"/>
      <c r="AY205" s="667"/>
      <c r="AZ205" s="216"/>
      <c r="BA205" s="39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2200"/>
      <c r="CD205" s="2200"/>
      <c r="CE205" s="2200"/>
      <c r="CF205" s="2200"/>
      <c r="CG205" s="2200"/>
      <c r="CH205" s="2200"/>
      <c r="CI205" s="2200"/>
      <c r="CJ205" s="2200"/>
      <c r="CK205" s="2200"/>
      <c r="CL205" s="2200"/>
      <c r="CM205" s="2200"/>
      <c r="CN205" s="2200"/>
      <c r="CO205" s="2200"/>
      <c r="CP205" s="2200"/>
      <c r="CQ205" s="2200"/>
      <c r="CR205" s="2200"/>
      <c r="CS205" s="2200"/>
      <c r="CT205" s="2200"/>
      <c r="CU205" s="2200"/>
      <c r="CV205" s="2200"/>
      <c r="CW205" s="2200"/>
      <c r="CX205" s="2200"/>
      <c r="CY205" s="2200"/>
      <c r="CZ205" s="2200"/>
    </row>
    <row r="206" s="131" customFormat="true" ht="250.15" customHeight="true" x14ac:dyDescent="0.2">
      <c r="B206" s="133"/>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485" t="str">
        <f>A1026</f>
        <v>Armenia</v>
      </c>
      <c r="B208" s="2486"/>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2000</v>
      </c>
      <c r="B209" s="139"/>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4" t="s">
        <v>111</v>
      </c>
      <c r="B210" s="14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5" t="s">
        <v>97</v>
      </c>
      <c r="B212" s="222"/>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DHS00</v>
      </c>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706"/>
      <c r="B216" s="704"/>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706"/>
      <c r="B217" s="705"/>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706"/>
      <c r="B218" s="704"/>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07"/>
      <c r="B219" s="708"/>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399" customFormat="true" ht="15" customHeight="true" x14ac:dyDescent="0.2">
      <c r="A220" s="114" t="s">
        <v>86</v>
      </c>
      <c r="B220" s="206"/>
      <c r="C220" s="2487" t="s">
        <v>114</v>
      </c>
      <c r="D220" s="2488"/>
      <c r="E220" s="2488"/>
      <c r="F220" s="2488"/>
      <c r="G220" s="2489"/>
      <c r="H220" s="2490" t="s">
        <v>38</v>
      </c>
      <c r="I220" s="2491"/>
      <c r="J220" s="2491"/>
      <c r="K220" s="2491"/>
      <c r="L220" s="2492"/>
      <c r="M220" s="2468" t="s">
        <v>37</v>
      </c>
      <c r="N220" s="2469"/>
      <c r="O220" s="2469"/>
      <c r="P220" s="2469"/>
      <c r="Q220" s="2470"/>
      <c r="R220" s="2094" t="s">
        <v>137</v>
      </c>
      <c r="S220" s="2134"/>
      <c r="T220" s="2134"/>
      <c r="U220" s="2134"/>
      <c r="V220" s="2134"/>
      <c r="W220" s="2134"/>
      <c r="X220" s="2134"/>
      <c r="Y220" s="2134"/>
      <c r="Z220" s="2134"/>
      <c r="AA220" s="2134"/>
      <c r="AB220" s="2135"/>
      <c r="AC220" s="667"/>
      <c r="AD220" s="667"/>
      <c r="AE220" s="667"/>
      <c r="AF220" s="667"/>
      <c r="AG220" s="667"/>
      <c r="AH220" s="667"/>
      <c r="AI220" s="667"/>
      <c r="AJ220" s="667"/>
      <c r="AK220" s="667"/>
      <c r="AL220" s="667"/>
      <c r="AM220" s="667"/>
      <c r="AN220" s="667"/>
      <c r="AO220" s="667"/>
      <c r="AP220" s="667"/>
      <c r="AQ220" s="667"/>
      <c r="AR220" s="667"/>
      <c r="AS220" s="667"/>
      <c r="AT220" s="667"/>
      <c r="AU220" s="667"/>
      <c r="AV220" s="667"/>
      <c r="AW220" s="667"/>
      <c r="AX220" s="667"/>
      <c r="AY220" s="667"/>
      <c r="AZ220" s="216"/>
      <c r="BA220" s="217" t="s">
        <v>128</v>
      </c>
      <c r="BB220" s="114" t="s">
        <v>86</v>
      </c>
      <c r="BC220" s="2599" t="s">
        <v>114</v>
      </c>
      <c r="BD220" s="2600"/>
      <c r="BE220" s="2600"/>
      <c r="BF220" s="2600"/>
      <c r="BG220" s="2601"/>
      <c r="BH220" s="2602" t="s">
        <v>38</v>
      </c>
      <c r="BI220" s="2600"/>
      <c r="BJ220" s="2600"/>
      <c r="BK220" s="2600"/>
      <c r="BL220" s="2601"/>
      <c r="BM220" s="2602" t="s">
        <v>37</v>
      </c>
      <c r="BN220" s="2600"/>
      <c r="BO220" s="2600"/>
      <c r="BP220" s="2600"/>
      <c r="BQ220" s="2603"/>
      <c r="BR220" s="2115" t="s">
        <v>137</v>
      </c>
      <c r="BS220" s="2116"/>
      <c r="BT220" s="2116"/>
      <c r="BU220" s="2116"/>
      <c r="BV220" s="2116"/>
      <c r="BW220" s="2116"/>
      <c r="BX220" s="2116"/>
      <c r="BY220" s="2117"/>
      <c r="BZ220" s="313"/>
      <c r="CA220" s="313"/>
      <c r="CB220" s="313"/>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399" customFormat="true" ht="12.75" x14ac:dyDescent="0.2">
      <c r="A221" s="190" t="s">
        <v>87</v>
      </c>
      <c r="B221" s="247"/>
      <c r="C221" s="285" t="s">
        <v>0</v>
      </c>
      <c r="D221" s="286" t="s">
        <v>1</v>
      </c>
      <c r="E221" s="286" t="s">
        <v>2</v>
      </c>
      <c r="F221" s="286" t="s">
        <v>3</v>
      </c>
      <c r="G221" s="287" t="s">
        <v>4</v>
      </c>
      <c r="H221" s="845" t="s">
        <v>0</v>
      </c>
      <c r="I221" s="771" t="s">
        <v>1</v>
      </c>
      <c r="J221" s="771" t="s">
        <v>2</v>
      </c>
      <c r="K221" s="771" t="s">
        <v>3</v>
      </c>
      <c r="L221" s="772" t="s">
        <v>4</v>
      </c>
      <c r="M221" s="828" t="s">
        <v>0</v>
      </c>
      <c r="N221" s="771" t="s">
        <v>1</v>
      </c>
      <c r="O221" s="771" t="s">
        <v>2</v>
      </c>
      <c r="P221" s="771" t="s">
        <v>3</v>
      </c>
      <c r="Q221" s="867" t="s">
        <v>4</v>
      </c>
      <c r="R221" s="845" t="s">
        <v>150</v>
      </c>
      <c r="S221" s="771" t="s">
        <v>151</v>
      </c>
      <c r="T221" s="771" t="s">
        <v>152</v>
      </c>
      <c r="U221" s="771" t="s">
        <v>153</v>
      </c>
      <c r="V221" s="771" t="s">
        <v>154</v>
      </c>
      <c r="W221" s="771" t="s">
        <v>155</v>
      </c>
      <c r="X221" s="771" t="s">
        <v>156</v>
      </c>
      <c r="Y221" s="771" t="s">
        <v>157</v>
      </c>
      <c r="Z221" s="771" t="s">
        <v>158</v>
      </c>
      <c r="AA221" s="771" t="s">
        <v>159</v>
      </c>
      <c r="AB221" s="773" t="s">
        <v>160</v>
      </c>
      <c r="AC221" s="667"/>
      <c r="AD221" s="667"/>
      <c r="AE221" s="667"/>
      <c r="AF221" s="667"/>
      <c r="AG221" s="667"/>
      <c r="AH221" s="667"/>
      <c r="AI221" s="667"/>
      <c r="AJ221" s="667"/>
      <c r="AK221" s="667"/>
      <c r="AL221" s="667"/>
      <c r="AM221" s="667"/>
      <c r="AN221" s="667"/>
      <c r="AO221" s="667"/>
      <c r="AP221" s="667"/>
      <c r="AQ221" s="667"/>
      <c r="AR221" s="667"/>
      <c r="AS221" s="667"/>
      <c r="AT221" s="667"/>
      <c r="AU221" s="667"/>
      <c r="AV221" s="667"/>
      <c r="AW221" s="667"/>
      <c r="AX221" s="667"/>
      <c r="AY221" s="667"/>
      <c r="AZ221" s="216"/>
      <c r="BA221" s="202" t="s">
        <v>117</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150</v>
      </c>
      <c r="BS221" s="176" t="s">
        <v>151</v>
      </c>
      <c r="BT221" s="176" t="s">
        <v>152</v>
      </c>
      <c r="BU221" s="176" t="s">
        <v>153</v>
      </c>
      <c r="BV221" s="176" t="s">
        <v>154</v>
      </c>
      <c r="BW221" s="176" t="s">
        <v>155</v>
      </c>
      <c r="BX221" s="176" t="s">
        <v>156</v>
      </c>
      <c r="BY221" s="177" t="s">
        <v>157</v>
      </c>
      <c r="BZ221" s="177" t="s">
        <v>158</v>
      </c>
      <c r="CA221" s="177" t="s">
        <v>159</v>
      </c>
      <c r="CB221" s="177" t="s">
        <v>160</v>
      </c>
      <c r="CC221" s="2201"/>
      <c r="CD221" s="2201"/>
      <c r="CE221" s="2201"/>
      <c r="CF221" s="2201"/>
      <c r="CG221" s="2201"/>
      <c r="CH221" s="2201"/>
      <c r="CI221" s="2201"/>
      <c r="CJ221" s="2201"/>
      <c r="CK221" s="2201"/>
      <c r="CL221" s="2201"/>
      <c r="CM221" s="2201"/>
      <c r="CN221" s="2201"/>
      <c r="CO221" s="2201"/>
      <c r="CP221" s="2201"/>
      <c r="CQ221" s="2201"/>
      <c r="CR221" s="2201"/>
      <c r="CS221" s="2201"/>
      <c r="CT221" s="2201"/>
      <c r="CU221" s="2201"/>
      <c r="CV221" s="2201"/>
      <c r="CW221" s="2201"/>
      <c r="CX221" s="2201"/>
      <c r="CY221" s="2201"/>
      <c r="CZ221" s="2201"/>
    </row>
    <row r="222" s="399" customFormat="true" ht="15" customHeight="true" x14ac:dyDescent="0.2">
      <c r="A222" s="2471" t="s">
        <v>36</v>
      </c>
      <c r="B222" s="1140" t="s">
        <v>15</v>
      </c>
      <c r="C222" s="1158" t="s">
        <v>35</v>
      </c>
      <c r="D222" s="1168" t="s">
        <v>35</v>
      </c>
      <c r="E222" s="1168" t="s">
        <v>35</v>
      </c>
      <c r="F222" s="1168" t="s">
        <v>35</v>
      </c>
      <c r="G222" s="1178" t="s">
        <v>35</v>
      </c>
      <c r="H222" s="1188" t="s">
        <v>35</v>
      </c>
      <c r="I222" s="1168" t="s">
        <v>35</v>
      </c>
      <c r="J222" s="1168" t="s">
        <v>35</v>
      </c>
      <c r="K222" s="1168" t="s">
        <v>35</v>
      </c>
      <c r="L222" s="1198" t="s">
        <v>35</v>
      </c>
      <c r="M222" s="1204" t="s">
        <v>35</v>
      </c>
      <c r="N222" s="1168" t="s">
        <v>35</v>
      </c>
      <c r="O222" s="1168" t="s">
        <v>35</v>
      </c>
      <c r="P222" s="1168" t="s">
        <v>35</v>
      </c>
      <c r="Q222" s="1178" t="s">
        <v>35</v>
      </c>
      <c r="R222" s="1188" t="s">
        <v>35</v>
      </c>
      <c r="S222" s="1168" t="s">
        <v>35</v>
      </c>
      <c r="T222" s="1168" t="s">
        <v>35</v>
      </c>
      <c r="U222" s="1168" t="s">
        <v>35</v>
      </c>
      <c r="V222" s="1168" t="s">
        <v>35</v>
      </c>
      <c r="W222" s="1168" t="s">
        <v>35</v>
      </c>
      <c r="X222" s="1168" t="s">
        <v>35</v>
      </c>
      <c r="Y222" s="1168" t="s">
        <v>35</v>
      </c>
      <c r="Z222" s="1168" t="s">
        <v>35</v>
      </c>
      <c r="AA222" s="1168" t="s">
        <v>35</v>
      </c>
      <c r="AB222" s="2162" t="s">
        <v>35</v>
      </c>
      <c r="AC222" s="667"/>
      <c r="AD222" s="667"/>
      <c r="AE222" s="667"/>
      <c r="AF222" s="667"/>
      <c r="AG222" s="667"/>
      <c r="AH222" s="667"/>
      <c r="AI222" s="667"/>
      <c r="AJ222" s="667"/>
      <c r="AK222" s="667"/>
      <c r="AL222" s="667"/>
      <c r="AM222" s="667"/>
      <c r="AN222" s="667"/>
      <c r="AO222" s="667"/>
      <c r="AP222" s="667"/>
      <c r="AQ222" s="667"/>
      <c r="AR222" s="667"/>
      <c r="AS222" s="667"/>
      <c r="AT222" s="667"/>
      <c r="AU222" s="667"/>
      <c r="AV222" s="667"/>
      <c r="AW222" s="667"/>
      <c r="AX222" s="667"/>
      <c r="AY222" s="667"/>
      <c r="AZ222" s="216"/>
      <c r="BA222" s="2611" t="s">
        <v>36</v>
      </c>
      <c r="BB222" s="160" t="s">
        <v>15</v>
      </c>
      <c r="BC222" s="1221" t="s">
        <v>35</v>
      </c>
      <c r="BD222" s="1241" t="s">
        <v>35</v>
      </c>
      <c r="BE222" s="1241" t="s">
        <v>35</v>
      </c>
      <c r="BF222" s="1241" t="s">
        <v>35</v>
      </c>
      <c r="BG222" s="1262" t="s">
        <v>35</v>
      </c>
      <c r="BH222" s="1283" t="s">
        <v>35</v>
      </c>
      <c r="BI222" s="1241" t="s">
        <v>35</v>
      </c>
      <c r="BJ222" s="1241" t="s">
        <v>35</v>
      </c>
      <c r="BK222" s="1241" t="s">
        <v>35</v>
      </c>
      <c r="BL222" s="1262" t="s">
        <v>35</v>
      </c>
      <c r="BM222" s="1283" t="s">
        <v>35</v>
      </c>
      <c r="BN222" s="1241" t="s">
        <v>35</v>
      </c>
      <c r="BO222" s="1241" t="s">
        <v>35</v>
      </c>
      <c r="BP222" s="1241" t="s">
        <v>35</v>
      </c>
      <c r="BQ222" s="1262" t="s">
        <v>35</v>
      </c>
      <c r="BR222" s="1283" t="s">
        <v>35</v>
      </c>
      <c r="BS222" s="1241" t="s">
        <v>35</v>
      </c>
      <c r="BT222" s="1241" t="s">
        <v>35</v>
      </c>
      <c r="BU222" s="1241" t="s">
        <v>35</v>
      </c>
      <c r="BV222" s="1241" t="s">
        <v>35</v>
      </c>
      <c r="BW222" s="1241" t="s">
        <v>35</v>
      </c>
      <c r="BX222" s="1241" t="s">
        <v>35</v>
      </c>
      <c r="BY222" s="1302" t="s">
        <v>35</v>
      </c>
      <c r="BZ222" s="1302" t="s">
        <v>35</v>
      </c>
      <c r="CA222" s="1302" t="s">
        <v>35</v>
      </c>
      <c r="CB222" s="1302" t="s">
        <v>35</v>
      </c>
      <c r="CC222" s="2202"/>
      <c r="CD222" s="2202"/>
      <c r="CE222" s="2202"/>
      <c r="CF222" s="2202"/>
      <c r="CG222" s="2202"/>
      <c r="CH222" s="2202"/>
      <c r="CI222" s="2202"/>
      <c r="CJ222" s="2202"/>
      <c r="CK222" s="2202"/>
      <c r="CL222" s="2202"/>
      <c r="CM222" s="2202"/>
      <c r="CN222" s="2202"/>
      <c r="CO222" s="2202"/>
      <c r="CP222" s="2202"/>
      <c r="CQ222" s="2202"/>
      <c r="CR222" s="2202"/>
      <c r="CS222" s="2202"/>
      <c r="CT222" s="2202"/>
      <c r="CU222" s="2202"/>
      <c r="CV222" s="2202"/>
      <c r="CW222" s="2202"/>
      <c r="CX222" s="2202"/>
      <c r="CY222" s="2202"/>
      <c r="CZ222" s="2203"/>
    </row>
    <row r="223" s="399" customFormat="true" ht="15" customHeight="true" x14ac:dyDescent="0.2">
      <c r="A223" s="2472"/>
      <c r="B223" s="1141" t="s">
        <v>16</v>
      </c>
      <c r="C223" s="1159" t="s">
        <v>35</v>
      </c>
      <c r="D223" s="1169" t="s">
        <v>35</v>
      </c>
      <c r="E223" s="1169" t="s">
        <v>35</v>
      </c>
      <c r="F223" s="1169" t="s">
        <v>35</v>
      </c>
      <c r="G223" s="1179" t="s">
        <v>35</v>
      </c>
      <c r="H223" s="1189" t="s">
        <v>35</v>
      </c>
      <c r="I223" s="1169" t="s">
        <v>35</v>
      </c>
      <c r="J223" s="1169" t="s">
        <v>35</v>
      </c>
      <c r="K223" s="1169" t="s">
        <v>35</v>
      </c>
      <c r="L223" s="1199" t="s">
        <v>35</v>
      </c>
      <c r="M223" s="1205" t="s">
        <v>35</v>
      </c>
      <c r="N223" s="1169" t="s">
        <v>35</v>
      </c>
      <c r="O223" s="1169" t="s">
        <v>35</v>
      </c>
      <c r="P223" s="1169" t="s">
        <v>35</v>
      </c>
      <c r="Q223" s="1179" t="s">
        <v>35</v>
      </c>
      <c r="R223" s="1189" t="s">
        <v>35</v>
      </c>
      <c r="S223" s="1169" t="s">
        <v>35</v>
      </c>
      <c r="T223" s="1169" t="s">
        <v>35</v>
      </c>
      <c r="U223" s="1169" t="s">
        <v>35</v>
      </c>
      <c r="V223" s="1169" t="s">
        <v>35</v>
      </c>
      <c r="W223" s="1169" t="s">
        <v>35</v>
      </c>
      <c r="X223" s="1169" t="s">
        <v>35</v>
      </c>
      <c r="Y223" s="1169" t="s">
        <v>35</v>
      </c>
      <c r="Z223" s="1169" t="s">
        <v>35</v>
      </c>
      <c r="AA223" s="1169" t="s">
        <v>35</v>
      </c>
      <c r="AB223" s="2163" t="s">
        <v>35</v>
      </c>
      <c r="AC223" s="667"/>
      <c r="AD223" s="667"/>
      <c r="AE223" s="667"/>
      <c r="AF223" s="667"/>
      <c r="AG223" s="667"/>
      <c r="AH223" s="667"/>
      <c r="AI223" s="667"/>
      <c r="AJ223" s="667"/>
      <c r="AK223" s="667"/>
      <c r="AL223" s="667"/>
      <c r="AM223" s="667"/>
      <c r="AN223" s="667"/>
      <c r="AO223" s="667"/>
      <c r="AP223" s="667"/>
      <c r="AQ223" s="667"/>
      <c r="AR223" s="667"/>
      <c r="AS223" s="667"/>
      <c r="AT223" s="667"/>
      <c r="AU223" s="667"/>
      <c r="AV223" s="667"/>
      <c r="AW223" s="667"/>
      <c r="AX223" s="667"/>
      <c r="AY223" s="667"/>
      <c r="AZ223" s="216"/>
      <c r="BA223" s="2612"/>
      <c r="BB223" s="161" t="s">
        <v>16</v>
      </c>
      <c r="BC223" s="1222" t="s">
        <v>35</v>
      </c>
      <c r="BD223" s="1242" t="s">
        <v>35</v>
      </c>
      <c r="BE223" s="1242" t="s">
        <v>35</v>
      </c>
      <c r="BF223" s="1242" t="s">
        <v>35</v>
      </c>
      <c r="BG223" s="1263" t="s">
        <v>35</v>
      </c>
      <c r="BH223" s="1284" t="s">
        <v>35</v>
      </c>
      <c r="BI223" s="1242" t="s">
        <v>35</v>
      </c>
      <c r="BJ223" s="1242" t="s">
        <v>35</v>
      </c>
      <c r="BK223" s="1242" t="s">
        <v>35</v>
      </c>
      <c r="BL223" s="1263" t="s">
        <v>35</v>
      </c>
      <c r="BM223" s="1284" t="s">
        <v>35</v>
      </c>
      <c r="BN223" s="1242" t="s">
        <v>35</v>
      </c>
      <c r="BO223" s="1242" t="s">
        <v>35</v>
      </c>
      <c r="BP223" s="1242" t="s">
        <v>35</v>
      </c>
      <c r="BQ223" s="1263" t="s">
        <v>35</v>
      </c>
      <c r="BR223" s="1284" t="s">
        <v>35</v>
      </c>
      <c r="BS223" s="1242" t="s">
        <v>35</v>
      </c>
      <c r="BT223" s="1242" t="s">
        <v>35</v>
      </c>
      <c r="BU223" s="1242" t="s">
        <v>35</v>
      </c>
      <c r="BV223" s="1242" t="s">
        <v>35</v>
      </c>
      <c r="BW223" s="1242" t="s">
        <v>35</v>
      </c>
      <c r="BX223" s="1242" t="s">
        <v>35</v>
      </c>
      <c r="BY223" s="1303" t="s">
        <v>35</v>
      </c>
      <c r="BZ223" s="1303" t="s">
        <v>35</v>
      </c>
      <c r="CA223" s="1303" t="s">
        <v>35</v>
      </c>
      <c r="CB223" s="1303" t="s">
        <v>35</v>
      </c>
      <c r="CC223" s="2204"/>
      <c r="CD223" s="2204"/>
      <c r="CE223" s="2204"/>
      <c r="CF223" s="2204"/>
      <c r="CG223" s="2204"/>
      <c r="CH223" s="2204"/>
      <c r="CI223" s="2204"/>
      <c r="CJ223" s="2204"/>
      <c r="CK223" s="2204"/>
      <c r="CL223" s="2204"/>
      <c r="CM223" s="2204"/>
      <c r="CN223" s="2204"/>
      <c r="CO223" s="2204"/>
      <c r="CP223" s="2204"/>
      <c r="CQ223" s="2204"/>
      <c r="CR223" s="2204"/>
      <c r="CS223" s="2204"/>
      <c r="CT223" s="2204"/>
      <c r="CU223" s="2204"/>
      <c r="CV223" s="2204"/>
      <c r="CW223" s="2204"/>
      <c r="CX223" s="2204"/>
      <c r="CY223" s="2204"/>
      <c r="CZ223" s="2205"/>
    </row>
    <row r="224" s="399" customFormat="true" ht="15" customHeight="true" x14ac:dyDescent="0.2">
      <c r="A224" s="2473"/>
      <c r="B224" s="1142" t="s">
        <v>20</v>
      </c>
      <c r="C224" s="1160" t="s">
        <v>35</v>
      </c>
      <c r="D224" s="1170" t="s">
        <v>35</v>
      </c>
      <c r="E224" s="1170" t="s">
        <v>35</v>
      </c>
      <c r="F224" s="1170" t="s">
        <v>35</v>
      </c>
      <c r="G224" s="1180" t="s">
        <v>35</v>
      </c>
      <c r="H224" s="1190" t="s">
        <v>35</v>
      </c>
      <c r="I224" s="1170" t="s">
        <v>35</v>
      </c>
      <c r="J224" s="1170" t="s">
        <v>35</v>
      </c>
      <c r="K224" s="1170" t="s">
        <v>35</v>
      </c>
      <c r="L224" s="1200" t="s">
        <v>35</v>
      </c>
      <c r="M224" s="1206" t="s">
        <v>35</v>
      </c>
      <c r="N224" s="1170" t="s">
        <v>35</v>
      </c>
      <c r="O224" s="1170" t="s">
        <v>35</v>
      </c>
      <c r="P224" s="1170" t="s">
        <v>35</v>
      </c>
      <c r="Q224" s="1180" t="s">
        <v>35</v>
      </c>
      <c r="R224" s="1190" t="s">
        <v>35</v>
      </c>
      <c r="S224" s="1170" t="s">
        <v>35</v>
      </c>
      <c r="T224" s="1170" t="s">
        <v>35</v>
      </c>
      <c r="U224" s="1170" t="s">
        <v>35</v>
      </c>
      <c r="V224" s="1170" t="s">
        <v>35</v>
      </c>
      <c r="W224" s="1170" t="s">
        <v>35</v>
      </c>
      <c r="X224" s="1170" t="s">
        <v>35</v>
      </c>
      <c r="Y224" s="1170" t="s">
        <v>35</v>
      </c>
      <c r="Z224" s="1170" t="s">
        <v>35</v>
      </c>
      <c r="AA224" s="1170" t="s">
        <v>35</v>
      </c>
      <c r="AB224" s="2164" t="s">
        <v>35</v>
      </c>
      <c r="AC224" s="667"/>
      <c r="AD224" s="667"/>
      <c r="AE224" s="667"/>
      <c r="AF224" s="667"/>
      <c r="AG224" s="667"/>
      <c r="AH224" s="667"/>
      <c r="AI224" s="667"/>
      <c r="AJ224" s="667"/>
      <c r="AK224" s="667"/>
      <c r="AL224" s="667"/>
      <c r="AM224" s="667"/>
      <c r="AN224" s="667"/>
      <c r="AO224" s="667"/>
      <c r="AP224" s="667"/>
      <c r="AQ224" s="667"/>
      <c r="AR224" s="667"/>
      <c r="AS224" s="667"/>
      <c r="AT224" s="667"/>
      <c r="AU224" s="667"/>
      <c r="AV224" s="667"/>
      <c r="AW224" s="667"/>
      <c r="AX224" s="667"/>
      <c r="AY224" s="667"/>
      <c r="AZ224" s="216"/>
      <c r="BA224" s="2612"/>
      <c r="BB224" s="161" t="s">
        <v>20</v>
      </c>
      <c r="BC224" s="1222" t="s">
        <v>35</v>
      </c>
      <c r="BD224" s="1242" t="s">
        <v>35</v>
      </c>
      <c r="BE224" s="1242" t="s">
        <v>35</v>
      </c>
      <c r="BF224" s="1242" t="s">
        <v>35</v>
      </c>
      <c r="BG224" s="1263" t="s">
        <v>35</v>
      </c>
      <c r="BH224" s="1284" t="s">
        <v>35</v>
      </c>
      <c r="BI224" s="1242" t="s">
        <v>35</v>
      </c>
      <c r="BJ224" s="1242" t="s">
        <v>35</v>
      </c>
      <c r="BK224" s="1242" t="s">
        <v>35</v>
      </c>
      <c r="BL224" s="1263" t="s">
        <v>35</v>
      </c>
      <c r="BM224" s="1284" t="s">
        <v>35</v>
      </c>
      <c r="BN224" s="1242" t="s">
        <v>35</v>
      </c>
      <c r="BO224" s="1242" t="s">
        <v>35</v>
      </c>
      <c r="BP224" s="1242" t="s">
        <v>35</v>
      </c>
      <c r="BQ224" s="1263" t="s">
        <v>35</v>
      </c>
      <c r="BR224" s="1284" t="s">
        <v>35</v>
      </c>
      <c r="BS224" s="1242" t="s">
        <v>35</v>
      </c>
      <c r="BT224" s="1242" t="s">
        <v>35</v>
      </c>
      <c r="BU224" s="1242" t="s">
        <v>35</v>
      </c>
      <c r="BV224" s="1242" t="s">
        <v>35</v>
      </c>
      <c r="BW224" s="1242" t="s">
        <v>35</v>
      </c>
      <c r="BX224" s="1242" t="s">
        <v>35</v>
      </c>
      <c r="BY224" s="1303" t="s">
        <v>35</v>
      </c>
      <c r="BZ224" s="1303" t="s">
        <v>35</v>
      </c>
      <c r="CA224" s="1303" t="s">
        <v>35</v>
      </c>
      <c r="CB224" s="1303" t="s">
        <v>35</v>
      </c>
      <c r="CC224" s="2204"/>
      <c r="CD224" s="2204"/>
      <c r="CE224" s="2204"/>
      <c r="CF224" s="2204"/>
      <c r="CG224" s="2204"/>
      <c r="CH224" s="2204"/>
      <c r="CI224" s="2204"/>
      <c r="CJ224" s="2204"/>
      <c r="CK224" s="2204"/>
      <c r="CL224" s="2204"/>
      <c r="CM224" s="2204"/>
      <c r="CN224" s="2204"/>
      <c r="CO224" s="2204"/>
      <c r="CP224" s="2204"/>
      <c r="CQ224" s="2204"/>
      <c r="CR224" s="2204"/>
      <c r="CS224" s="2204"/>
      <c r="CT224" s="2204"/>
      <c r="CU224" s="2204"/>
      <c r="CV224" s="2204"/>
      <c r="CW224" s="2204"/>
      <c r="CX224" s="2204"/>
      <c r="CY224" s="2204"/>
      <c r="CZ224" s="2205"/>
    </row>
    <row r="225" s="399" customFormat="true" ht="15" customHeight="true" x14ac:dyDescent="0.2">
      <c r="A225" s="893"/>
      <c r="B225" s="911"/>
      <c r="C225" s="1075"/>
      <c r="D225" s="1076"/>
      <c r="E225" s="1076"/>
      <c r="F225" s="1076"/>
      <c r="G225" s="1077"/>
      <c r="H225" s="1078"/>
      <c r="I225" s="1076"/>
      <c r="J225" s="1076"/>
      <c r="K225" s="1076"/>
      <c r="L225" s="1079"/>
      <c r="M225" s="1080"/>
      <c r="N225" s="1076"/>
      <c r="O225" s="1076"/>
      <c r="P225" s="1076"/>
      <c r="Q225" s="1077"/>
      <c r="R225" s="1078"/>
      <c r="S225" s="1076"/>
      <c r="T225" s="1076"/>
      <c r="U225" s="1076"/>
      <c r="V225" s="1076"/>
      <c r="W225" s="1076"/>
      <c r="X225" s="1076"/>
      <c r="Y225" s="1076"/>
      <c r="Z225" s="1076"/>
      <c r="AA225" s="1076"/>
      <c r="AB225" s="2165"/>
      <c r="AC225" s="667"/>
      <c r="AD225" s="667"/>
      <c r="AE225" s="667"/>
      <c r="AF225" s="667"/>
      <c r="AG225" s="667"/>
      <c r="AH225" s="667"/>
      <c r="AI225" s="667"/>
      <c r="AJ225" s="667"/>
      <c r="AK225" s="667"/>
      <c r="AL225" s="667"/>
      <c r="AM225" s="667"/>
      <c r="AN225" s="667"/>
      <c r="AO225" s="667"/>
      <c r="AP225" s="667"/>
      <c r="AQ225" s="667"/>
      <c r="AR225" s="667"/>
      <c r="AS225" s="667"/>
      <c r="AT225" s="667"/>
      <c r="AU225" s="667"/>
      <c r="AV225" s="667"/>
      <c r="AW225" s="667"/>
      <c r="AX225" s="667"/>
      <c r="AY225" s="667"/>
      <c r="AZ225" s="216"/>
      <c r="BA225" s="2612" t="s">
        <v>70</v>
      </c>
      <c r="BB225" s="161" t="s">
        <v>71</v>
      </c>
      <c r="BC225" s="1222" t="s">
        <v>35</v>
      </c>
      <c r="BD225" s="1242" t="s">
        <v>35</v>
      </c>
      <c r="BE225" s="1242" t="s">
        <v>35</v>
      </c>
      <c r="BF225" s="1242" t="s">
        <v>35</v>
      </c>
      <c r="BG225" s="1263" t="s">
        <v>35</v>
      </c>
      <c r="BH225" s="1284" t="s">
        <v>35</v>
      </c>
      <c r="BI225" s="1242" t="s">
        <v>35</v>
      </c>
      <c r="BJ225" s="1242" t="s">
        <v>35</v>
      </c>
      <c r="BK225" s="1242" t="s">
        <v>35</v>
      </c>
      <c r="BL225" s="1263" t="s">
        <v>35</v>
      </c>
      <c r="BM225" s="1284" t="s">
        <v>35</v>
      </c>
      <c r="BN225" s="1242" t="s">
        <v>35</v>
      </c>
      <c r="BO225" s="1242" t="s">
        <v>35</v>
      </c>
      <c r="BP225" s="1242" t="s">
        <v>35</v>
      </c>
      <c r="BQ225" s="1263" t="s">
        <v>35</v>
      </c>
      <c r="BR225" s="1284" t="s">
        <v>35</v>
      </c>
      <c r="BS225" s="1242" t="s">
        <v>35</v>
      </c>
      <c r="BT225" s="1242" t="s">
        <v>35</v>
      </c>
      <c r="BU225" s="1242" t="s">
        <v>35</v>
      </c>
      <c r="BV225" s="1242" t="s">
        <v>35</v>
      </c>
      <c r="BW225" s="1242" t="s">
        <v>35</v>
      </c>
      <c r="BX225" s="1242" t="s">
        <v>35</v>
      </c>
      <c r="BY225" s="1303" t="s">
        <v>35</v>
      </c>
      <c r="BZ225" s="1303" t="s">
        <v>35</v>
      </c>
      <c r="CA225" s="1303" t="s">
        <v>35</v>
      </c>
      <c r="CB225" s="1303" t="s">
        <v>35</v>
      </c>
      <c r="CC225" s="2205"/>
      <c r="CD225" s="2205"/>
      <c r="CE225" s="2205"/>
      <c r="CF225" s="2205"/>
      <c r="CG225" s="2205"/>
      <c r="CH225" s="2205"/>
      <c r="CI225" s="2205"/>
      <c r="CJ225" s="2205"/>
      <c r="CK225" s="2205"/>
      <c r="CL225" s="2205"/>
      <c r="CM225" s="2205"/>
      <c r="CN225" s="2205"/>
      <c r="CO225" s="2205"/>
      <c r="CP225" s="2205"/>
      <c r="CQ225" s="2205"/>
      <c r="CR225" s="2205"/>
      <c r="CS225" s="2205"/>
      <c r="CT225" s="2205"/>
      <c r="CU225" s="2205"/>
      <c r="CV225" s="2205"/>
      <c r="CW225" s="2205"/>
      <c r="CX225" s="2205"/>
      <c r="CY225" s="2205"/>
      <c r="CZ225" s="2205"/>
    </row>
    <row r="226" s="399" customFormat="true" ht="15" customHeight="true" x14ac:dyDescent="0.2">
      <c r="A226" s="882"/>
      <c r="B226" s="1143"/>
      <c r="C226" s="797"/>
      <c r="D226" s="798"/>
      <c r="E226" s="798"/>
      <c r="F226" s="798"/>
      <c r="G226" s="863"/>
      <c r="H226" s="846"/>
      <c r="I226" s="798"/>
      <c r="J226" s="798"/>
      <c r="K226" s="798"/>
      <c r="L226" s="813"/>
      <c r="M226" s="829"/>
      <c r="N226" s="798"/>
      <c r="O226" s="798"/>
      <c r="P226" s="798"/>
      <c r="Q226" s="863"/>
      <c r="R226" s="846"/>
      <c r="S226" s="798"/>
      <c r="T226" s="798"/>
      <c r="U226" s="798"/>
      <c r="V226" s="798"/>
      <c r="W226" s="798"/>
      <c r="X226" s="798"/>
      <c r="Y226" s="798"/>
      <c r="Z226" s="798"/>
      <c r="AA226" s="798"/>
      <c r="AB226" s="2166"/>
      <c r="AC226" s="667"/>
      <c r="AD226" s="667"/>
      <c r="AE226" s="667"/>
      <c r="AF226" s="667"/>
      <c r="AG226" s="667"/>
      <c r="AH226" s="667"/>
      <c r="AI226" s="667"/>
      <c r="AJ226" s="667"/>
      <c r="AK226" s="667"/>
      <c r="AL226" s="667"/>
      <c r="AM226" s="667"/>
      <c r="AN226" s="667"/>
      <c r="AO226" s="667"/>
      <c r="AP226" s="667"/>
      <c r="AQ226" s="667"/>
      <c r="AR226" s="667"/>
      <c r="AS226" s="667"/>
      <c r="AT226" s="667"/>
      <c r="AU226" s="667"/>
      <c r="AV226" s="667"/>
      <c r="AW226" s="667"/>
      <c r="AX226" s="667"/>
      <c r="AY226" s="667"/>
      <c r="AZ226" s="216"/>
      <c r="BA226" s="2612"/>
      <c r="BB226" s="161" t="s">
        <v>72</v>
      </c>
      <c r="BC226" s="1222" t="s">
        <v>35</v>
      </c>
      <c r="BD226" s="1242" t="s">
        <v>35</v>
      </c>
      <c r="BE226" s="1242" t="s">
        <v>35</v>
      </c>
      <c r="BF226" s="1242" t="s">
        <v>35</v>
      </c>
      <c r="BG226" s="1263" t="s">
        <v>35</v>
      </c>
      <c r="BH226" s="1284" t="s">
        <v>35</v>
      </c>
      <c r="BI226" s="1242" t="s">
        <v>35</v>
      </c>
      <c r="BJ226" s="1242" t="s">
        <v>35</v>
      </c>
      <c r="BK226" s="1242" t="s">
        <v>35</v>
      </c>
      <c r="BL226" s="1263" t="s">
        <v>35</v>
      </c>
      <c r="BM226" s="1284" t="s">
        <v>35</v>
      </c>
      <c r="BN226" s="1242" t="s">
        <v>35</v>
      </c>
      <c r="BO226" s="1242" t="s">
        <v>35</v>
      </c>
      <c r="BP226" s="1242" t="s">
        <v>35</v>
      </c>
      <c r="BQ226" s="1263" t="s">
        <v>35</v>
      </c>
      <c r="BR226" s="1284" t="s">
        <v>35</v>
      </c>
      <c r="BS226" s="1242" t="s">
        <v>35</v>
      </c>
      <c r="BT226" s="1242" t="s">
        <v>35</v>
      </c>
      <c r="BU226" s="1242" t="s">
        <v>35</v>
      </c>
      <c r="BV226" s="1242" t="s">
        <v>35</v>
      </c>
      <c r="BW226" s="1242" t="s">
        <v>35</v>
      </c>
      <c r="BX226" s="1242" t="s">
        <v>35</v>
      </c>
      <c r="BY226" s="1303" t="s">
        <v>35</v>
      </c>
      <c r="BZ226" s="1303" t="s">
        <v>35</v>
      </c>
      <c r="CA226" s="1303" t="s">
        <v>35</v>
      </c>
      <c r="CB226" s="1303" t="s">
        <v>35</v>
      </c>
      <c r="CC226" s="2205"/>
      <c r="CD226" s="2205"/>
      <c r="CE226" s="2205"/>
      <c r="CF226" s="2205"/>
      <c r="CG226" s="2205"/>
      <c r="CH226" s="2205"/>
      <c r="CI226" s="2205"/>
      <c r="CJ226" s="2205"/>
      <c r="CK226" s="2205"/>
      <c r="CL226" s="2205"/>
      <c r="CM226" s="2205"/>
      <c r="CN226" s="2205"/>
      <c r="CO226" s="2205"/>
      <c r="CP226" s="2205"/>
      <c r="CQ226" s="2205"/>
      <c r="CR226" s="2205"/>
      <c r="CS226" s="2205"/>
      <c r="CT226" s="2205"/>
      <c r="CU226" s="2205"/>
      <c r="CV226" s="2205"/>
      <c r="CW226" s="2205"/>
      <c r="CX226" s="2205"/>
      <c r="CY226" s="2205"/>
      <c r="CZ226" s="2205"/>
    </row>
    <row r="227" s="399" customFormat="true" ht="15" customHeight="true" x14ac:dyDescent="0.2">
      <c r="A227" s="883"/>
      <c r="B227" s="1144"/>
      <c r="C227" s="799"/>
      <c r="D227" s="800"/>
      <c r="E227" s="800"/>
      <c r="F227" s="800"/>
      <c r="G227" s="864"/>
      <c r="H227" s="847"/>
      <c r="I227" s="800"/>
      <c r="J227" s="800"/>
      <c r="K227" s="800"/>
      <c r="L227" s="814"/>
      <c r="M227" s="830"/>
      <c r="N227" s="800"/>
      <c r="O227" s="800"/>
      <c r="P227" s="800"/>
      <c r="Q227" s="864"/>
      <c r="R227" s="847"/>
      <c r="S227" s="800"/>
      <c r="T227" s="800"/>
      <c r="U227" s="800"/>
      <c r="V227" s="800"/>
      <c r="W227" s="800"/>
      <c r="X227" s="800"/>
      <c r="Y227" s="800"/>
      <c r="Z227" s="800"/>
      <c r="AA227" s="800"/>
      <c r="AB227" s="2167"/>
      <c r="AC227" s="667"/>
      <c r="AD227" s="667"/>
      <c r="AE227" s="667"/>
      <c r="AF227" s="667"/>
      <c r="AG227" s="667"/>
      <c r="AH227" s="667"/>
      <c r="AI227" s="667"/>
      <c r="AJ227" s="667"/>
      <c r="AK227" s="667"/>
      <c r="AL227" s="667"/>
      <c r="AM227" s="667"/>
      <c r="AN227" s="667"/>
      <c r="AO227" s="667"/>
      <c r="AP227" s="667"/>
      <c r="AQ227" s="667"/>
      <c r="AR227" s="667"/>
      <c r="AS227" s="667"/>
      <c r="AT227" s="667"/>
      <c r="AU227" s="667"/>
      <c r="AV227" s="667"/>
      <c r="AW227" s="667"/>
      <c r="AX227" s="667"/>
      <c r="AY227" s="667"/>
      <c r="AZ227" s="216"/>
      <c r="BA227" s="2612" t="s">
        <v>94</v>
      </c>
      <c r="BB227" s="161" t="s">
        <v>61</v>
      </c>
      <c r="BC227" s="1222" t="s">
        <v>35</v>
      </c>
      <c r="BD227" s="1242" t="s">
        <v>35</v>
      </c>
      <c r="BE227" s="1242" t="s">
        <v>35</v>
      </c>
      <c r="BF227" s="1242" t="s">
        <v>35</v>
      </c>
      <c r="BG227" s="1263" t="s">
        <v>35</v>
      </c>
      <c r="BH227" s="1284" t="s">
        <v>35</v>
      </c>
      <c r="BI227" s="1242" t="s">
        <v>35</v>
      </c>
      <c r="BJ227" s="1242" t="s">
        <v>35</v>
      </c>
      <c r="BK227" s="1242" t="s">
        <v>35</v>
      </c>
      <c r="BL227" s="1263" t="s">
        <v>35</v>
      </c>
      <c r="BM227" s="1284" t="s">
        <v>35</v>
      </c>
      <c r="BN227" s="1242" t="s">
        <v>35</v>
      </c>
      <c r="BO227" s="1242" t="s">
        <v>35</v>
      </c>
      <c r="BP227" s="1242" t="s">
        <v>35</v>
      </c>
      <c r="BQ227" s="1263" t="s">
        <v>35</v>
      </c>
      <c r="BR227" s="1284" t="s">
        <v>35</v>
      </c>
      <c r="BS227" s="1242" t="s">
        <v>35</v>
      </c>
      <c r="BT227" s="1242" t="s">
        <v>35</v>
      </c>
      <c r="BU227" s="1242" t="s">
        <v>35</v>
      </c>
      <c r="BV227" s="1242" t="s">
        <v>35</v>
      </c>
      <c r="BW227" s="1242" t="s">
        <v>35</v>
      </c>
      <c r="BX227" s="1242" t="s">
        <v>35</v>
      </c>
      <c r="BY227" s="1303" t="s">
        <v>35</v>
      </c>
      <c r="BZ227" s="1303" t="s">
        <v>35</v>
      </c>
      <c r="CA227" s="1303" t="s">
        <v>35</v>
      </c>
      <c r="CB227" s="1303" t="s">
        <v>35</v>
      </c>
      <c r="CC227" s="2205"/>
      <c r="CD227" s="2205"/>
      <c r="CE227" s="2205"/>
      <c r="CF227" s="2205"/>
      <c r="CG227" s="2205"/>
      <c r="CH227" s="2205"/>
      <c r="CI227" s="2205"/>
      <c r="CJ227" s="2205"/>
      <c r="CK227" s="2205"/>
      <c r="CL227" s="2205"/>
      <c r="CM227" s="2205"/>
      <c r="CN227" s="2205"/>
      <c r="CO227" s="2205"/>
      <c r="CP227" s="2205"/>
      <c r="CQ227" s="2205"/>
      <c r="CR227" s="2205"/>
      <c r="CS227" s="2205"/>
      <c r="CT227" s="2205"/>
      <c r="CU227" s="2205"/>
      <c r="CV227" s="2205"/>
      <c r="CW227" s="2205"/>
      <c r="CX227" s="2205"/>
      <c r="CY227" s="2205"/>
      <c r="CZ227" s="2205"/>
    </row>
    <row r="228" s="399" customFormat="true" ht="15" customHeight="true" x14ac:dyDescent="0.2">
      <c r="A228" s="884"/>
      <c r="B228" s="1145"/>
      <c r="C228" s="1081"/>
      <c r="D228" s="1082"/>
      <c r="E228" s="1082"/>
      <c r="F228" s="1082"/>
      <c r="G228" s="1083"/>
      <c r="H228" s="1084"/>
      <c r="I228" s="1082"/>
      <c r="J228" s="1082"/>
      <c r="K228" s="1082"/>
      <c r="L228" s="1085"/>
      <c r="M228" s="1086"/>
      <c r="N228" s="1082"/>
      <c r="O228" s="1082"/>
      <c r="P228" s="1082"/>
      <c r="Q228" s="1083"/>
      <c r="R228" s="1084"/>
      <c r="S228" s="1082"/>
      <c r="T228" s="1082"/>
      <c r="U228" s="1082"/>
      <c r="V228" s="1082"/>
      <c r="W228" s="1082"/>
      <c r="X228" s="1082"/>
      <c r="Y228" s="1082"/>
      <c r="Z228" s="1082"/>
      <c r="AA228" s="1082"/>
      <c r="AB228" s="2168"/>
      <c r="AC228" s="667"/>
      <c r="AD228" s="667"/>
      <c r="AE228" s="667"/>
      <c r="AF228" s="667"/>
      <c r="AG228" s="667"/>
      <c r="AH228" s="667"/>
      <c r="AI228" s="667"/>
      <c r="AJ228" s="667"/>
      <c r="AK228" s="667"/>
      <c r="AL228" s="667"/>
      <c r="AM228" s="667"/>
      <c r="AN228" s="667"/>
      <c r="AO228" s="667"/>
      <c r="AP228" s="667"/>
      <c r="AQ228" s="667"/>
      <c r="AR228" s="667"/>
      <c r="AS228" s="667"/>
      <c r="AT228" s="667"/>
      <c r="AU228" s="667"/>
      <c r="AV228" s="667"/>
      <c r="AW228" s="667"/>
      <c r="AX228" s="667"/>
      <c r="AY228" s="667"/>
      <c r="AZ228" s="216"/>
      <c r="BA228" s="2612"/>
      <c r="BB228" s="161" t="s">
        <v>91</v>
      </c>
      <c r="BC228" s="1222" t="s">
        <v>35</v>
      </c>
      <c r="BD228" s="1242" t="s">
        <v>35</v>
      </c>
      <c r="BE228" s="1242" t="s">
        <v>35</v>
      </c>
      <c r="BF228" s="1242" t="s">
        <v>35</v>
      </c>
      <c r="BG228" s="1263" t="s">
        <v>35</v>
      </c>
      <c r="BH228" s="1284" t="s">
        <v>35</v>
      </c>
      <c r="BI228" s="1242" t="s">
        <v>35</v>
      </c>
      <c r="BJ228" s="1242" t="s">
        <v>35</v>
      </c>
      <c r="BK228" s="1242" t="s">
        <v>35</v>
      </c>
      <c r="BL228" s="1263" t="s">
        <v>35</v>
      </c>
      <c r="BM228" s="1284" t="s">
        <v>35</v>
      </c>
      <c r="BN228" s="1242" t="s">
        <v>35</v>
      </c>
      <c r="BO228" s="1242" t="s">
        <v>35</v>
      </c>
      <c r="BP228" s="1242" t="s">
        <v>35</v>
      </c>
      <c r="BQ228" s="1263" t="s">
        <v>35</v>
      </c>
      <c r="BR228" s="1284" t="s">
        <v>35</v>
      </c>
      <c r="BS228" s="1242" t="s">
        <v>35</v>
      </c>
      <c r="BT228" s="1242" t="s">
        <v>35</v>
      </c>
      <c r="BU228" s="1242" t="s">
        <v>35</v>
      </c>
      <c r="BV228" s="1242" t="s">
        <v>35</v>
      </c>
      <c r="BW228" s="1242" t="s">
        <v>35</v>
      </c>
      <c r="BX228" s="1242" t="s">
        <v>35</v>
      </c>
      <c r="BY228" s="1303" t="s">
        <v>35</v>
      </c>
      <c r="BZ228" s="1303" t="s">
        <v>35</v>
      </c>
      <c r="CA228" s="1303" t="s">
        <v>35</v>
      </c>
      <c r="CB228" s="1303" t="s">
        <v>35</v>
      </c>
      <c r="CC228" s="2205"/>
      <c r="CD228" s="2205"/>
      <c r="CE228" s="2205"/>
      <c r="CF228" s="2205"/>
      <c r="CG228" s="2205"/>
      <c r="CH228" s="2205"/>
      <c r="CI228" s="2205"/>
      <c r="CJ228" s="2205"/>
      <c r="CK228" s="2205"/>
      <c r="CL228" s="2205"/>
      <c r="CM228" s="2205"/>
      <c r="CN228" s="2205"/>
      <c r="CO228" s="2205"/>
      <c r="CP228" s="2205"/>
      <c r="CQ228" s="2205"/>
      <c r="CR228" s="2205"/>
      <c r="CS228" s="2205"/>
      <c r="CT228" s="2205"/>
      <c r="CU228" s="2205"/>
      <c r="CV228" s="2205"/>
      <c r="CW228" s="2205"/>
      <c r="CX228" s="2205"/>
      <c r="CY228" s="2205"/>
      <c r="CZ228" s="2205"/>
    </row>
    <row r="229" s="399" customFormat="true" ht="15" customHeight="true" x14ac:dyDescent="0.2">
      <c r="A229" s="885"/>
      <c r="B229" s="1146"/>
      <c r="C229" s="1087"/>
      <c r="D229" s="1088"/>
      <c r="E229" s="1088"/>
      <c r="F229" s="1088"/>
      <c r="G229" s="1089"/>
      <c r="H229" s="1090"/>
      <c r="I229" s="1088"/>
      <c r="J229" s="1088"/>
      <c r="K229" s="1088"/>
      <c r="L229" s="1091"/>
      <c r="M229" s="1092"/>
      <c r="N229" s="1088"/>
      <c r="O229" s="1088"/>
      <c r="P229" s="1088"/>
      <c r="Q229" s="1089"/>
      <c r="R229" s="1090"/>
      <c r="S229" s="1088"/>
      <c r="T229" s="1088"/>
      <c r="U229" s="1088"/>
      <c r="V229" s="1088"/>
      <c r="W229" s="1088"/>
      <c r="X229" s="1088"/>
      <c r="Y229" s="1088"/>
      <c r="Z229" s="1088"/>
      <c r="AA229" s="1088"/>
      <c r="AB229" s="2169"/>
      <c r="AC229" s="667"/>
      <c r="AD229" s="667"/>
      <c r="AE229" s="667"/>
      <c r="AF229" s="667"/>
      <c r="AG229" s="667"/>
      <c r="AH229" s="667"/>
      <c r="AI229" s="667"/>
      <c r="AJ229" s="667"/>
      <c r="AK229" s="667"/>
      <c r="AL229" s="667"/>
      <c r="AM229" s="667"/>
      <c r="AN229" s="667"/>
      <c r="AO229" s="667"/>
      <c r="AP229" s="667"/>
      <c r="AQ229" s="667"/>
      <c r="AR229" s="667"/>
      <c r="AS229" s="667"/>
      <c r="AT229" s="667"/>
      <c r="AU229" s="667"/>
      <c r="AV229" s="667"/>
      <c r="AW229" s="667"/>
      <c r="AX229" s="667"/>
      <c r="AY229" s="667"/>
      <c r="AZ229" s="216"/>
      <c r="BA229" s="2612"/>
      <c r="BB229" s="161" t="s">
        <v>92</v>
      </c>
      <c r="BC229" s="1222" t="s">
        <v>35</v>
      </c>
      <c r="BD229" s="1242" t="s">
        <v>35</v>
      </c>
      <c r="BE229" s="1242" t="s">
        <v>35</v>
      </c>
      <c r="BF229" s="1242" t="s">
        <v>35</v>
      </c>
      <c r="BG229" s="1263" t="s">
        <v>35</v>
      </c>
      <c r="BH229" s="1284" t="s">
        <v>35</v>
      </c>
      <c r="BI229" s="1242" t="s">
        <v>35</v>
      </c>
      <c r="BJ229" s="1242" t="s">
        <v>35</v>
      </c>
      <c r="BK229" s="1242" t="s">
        <v>35</v>
      </c>
      <c r="BL229" s="1263" t="s">
        <v>35</v>
      </c>
      <c r="BM229" s="1284" t="s">
        <v>35</v>
      </c>
      <c r="BN229" s="1242" t="s">
        <v>35</v>
      </c>
      <c r="BO229" s="1242" t="s">
        <v>35</v>
      </c>
      <c r="BP229" s="1242" t="s">
        <v>35</v>
      </c>
      <c r="BQ229" s="1263" t="s">
        <v>35</v>
      </c>
      <c r="BR229" s="1284" t="s">
        <v>35</v>
      </c>
      <c r="BS229" s="1242" t="s">
        <v>35</v>
      </c>
      <c r="BT229" s="1242" t="s">
        <v>35</v>
      </c>
      <c r="BU229" s="1242" t="s">
        <v>35</v>
      </c>
      <c r="BV229" s="1242" t="s">
        <v>35</v>
      </c>
      <c r="BW229" s="1242" t="s">
        <v>35</v>
      </c>
      <c r="BX229" s="1242" t="s">
        <v>35</v>
      </c>
      <c r="BY229" s="1303" t="s">
        <v>35</v>
      </c>
      <c r="BZ229" s="1303" t="s">
        <v>35</v>
      </c>
      <c r="CA229" s="1303" t="s">
        <v>35</v>
      </c>
      <c r="CB229" s="1303" t="s">
        <v>35</v>
      </c>
      <c r="CC229" s="2205"/>
      <c r="CD229" s="2205"/>
      <c r="CE229" s="2205"/>
      <c r="CF229" s="2205"/>
      <c r="CG229" s="2205"/>
      <c r="CH229" s="2205"/>
      <c r="CI229" s="2205"/>
      <c r="CJ229" s="2205"/>
      <c r="CK229" s="2205"/>
      <c r="CL229" s="2205"/>
      <c r="CM229" s="2205"/>
      <c r="CN229" s="2205"/>
      <c r="CO229" s="2205"/>
      <c r="CP229" s="2205"/>
      <c r="CQ229" s="2205"/>
      <c r="CR229" s="2205"/>
      <c r="CS229" s="2205"/>
      <c r="CT229" s="2205"/>
      <c r="CU229" s="2205"/>
      <c r="CV229" s="2205"/>
      <c r="CW229" s="2205"/>
      <c r="CX229" s="2205"/>
      <c r="CY229" s="2205"/>
      <c r="CZ229" s="2205"/>
    </row>
    <row r="230" s="399" customFormat="true" ht="15" customHeight="true" x14ac:dyDescent="0.2">
      <c r="A230" s="886"/>
      <c r="B230" s="1147"/>
      <c r="C230" s="1093"/>
      <c r="D230" s="1094"/>
      <c r="E230" s="1094"/>
      <c r="F230" s="1094"/>
      <c r="G230" s="1095"/>
      <c r="H230" s="1096"/>
      <c r="I230" s="1094"/>
      <c r="J230" s="1094"/>
      <c r="K230" s="1094"/>
      <c r="L230" s="1097"/>
      <c r="M230" s="1098"/>
      <c r="N230" s="1094"/>
      <c r="O230" s="1094"/>
      <c r="P230" s="1094"/>
      <c r="Q230" s="1095"/>
      <c r="R230" s="1096"/>
      <c r="S230" s="1094"/>
      <c r="T230" s="1094"/>
      <c r="U230" s="1094"/>
      <c r="V230" s="1094"/>
      <c r="W230" s="1094"/>
      <c r="X230" s="1094"/>
      <c r="Y230" s="1094"/>
      <c r="Z230" s="1094"/>
      <c r="AA230" s="1094"/>
      <c r="AB230" s="2170"/>
      <c r="AC230" s="667"/>
      <c r="AD230" s="667"/>
      <c r="AE230" s="667"/>
      <c r="AF230" s="667"/>
      <c r="AG230" s="667"/>
      <c r="AH230" s="667"/>
      <c r="AI230" s="667"/>
      <c r="AJ230" s="667"/>
      <c r="AK230" s="667"/>
      <c r="AL230" s="667"/>
      <c r="AM230" s="667"/>
      <c r="AN230" s="667"/>
      <c r="AO230" s="667"/>
      <c r="AP230" s="667"/>
      <c r="AQ230" s="667"/>
      <c r="AR230" s="667"/>
      <c r="AS230" s="667"/>
      <c r="AT230" s="667"/>
      <c r="AU230" s="667"/>
      <c r="AV230" s="667"/>
      <c r="AW230" s="667"/>
      <c r="AX230" s="667"/>
      <c r="AY230" s="667"/>
      <c r="AZ230" s="216"/>
      <c r="BA230" s="2612"/>
      <c r="BB230" s="161" t="s">
        <v>93</v>
      </c>
      <c r="BC230" s="1222" t="s">
        <v>35</v>
      </c>
      <c r="BD230" s="1242" t="s">
        <v>35</v>
      </c>
      <c r="BE230" s="1242" t="s">
        <v>35</v>
      </c>
      <c r="BF230" s="1242" t="s">
        <v>35</v>
      </c>
      <c r="BG230" s="1263" t="s">
        <v>35</v>
      </c>
      <c r="BH230" s="1284" t="s">
        <v>35</v>
      </c>
      <c r="BI230" s="1242" t="s">
        <v>35</v>
      </c>
      <c r="BJ230" s="1242" t="s">
        <v>35</v>
      </c>
      <c r="BK230" s="1242" t="s">
        <v>35</v>
      </c>
      <c r="BL230" s="1263" t="s">
        <v>35</v>
      </c>
      <c r="BM230" s="1284" t="s">
        <v>35</v>
      </c>
      <c r="BN230" s="1242" t="s">
        <v>35</v>
      </c>
      <c r="BO230" s="1242" t="s">
        <v>35</v>
      </c>
      <c r="BP230" s="1242" t="s">
        <v>35</v>
      </c>
      <c r="BQ230" s="1263" t="s">
        <v>35</v>
      </c>
      <c r="BR230" s="1284" t="s">
        <v>35</v>
      </c>
      <c r="BS230" s="1242" t="s">
        <v>35</v>
      </c>
      <c r="BT230" s="1242" t="s">
        <v>35</v>
      </c>
      <c r="BU230" s="1242" t="s">
        <v>35</v>
      </c>
      <c r="BV230" s="1242" t="s">
        <v>35</v>
      </c>
      <c r="BW230" s="1242" t="s">
        <v>35</v>
      </c>
      <c r="BX230" s="1242" t="s">
        <v>35</v>
      </c>
      <c r="BY230" s="1303" t="s">
        <v>35</v>
      </c>
      <c r="BZ230" s="1303" t="s">
        <v>35</v>
      </c>
      <c r="CA230" s="1303" t="s">
        <v>35</v>
      </c>
      <c r="CB230" s="1303" t="s">
        <v>35</v>
      </c>
      <c r="CC230" s="2205"/>
      <c r="CD230" s="2205"/>
      <c r="CE230" s="2205"/>
      <c r="CF230" s="2205"/>
      <c r="CG230" s="2205"/>
      <c r="CH230" s="2205"/>
      <c r="CI230" s="2205"/>
      <c r="CJ230" s="2205"/>
      <c r="CK230" s="2205"/>
      <c r="CL230" s="2205"/>
      <c r="CM230" s="2205"/>
      <c r="CN230" s="2205"/>
      <c r="CO230" s="2205"/>
      <c r="CP230" s="2205"/>
      <c r="CQ230" s="2205"/>
      <c r="CR230" s="2205"/>
      <c r="CS230" s="2205"/>
      <c r="CT230" s="2205"/>
      <c r="CU230" s="2205"/>
      <c r="CV230" s="2205"/>
      <c r="CW230" s="2205"/>
      <c r="CX230" s="2205"/>
      <c r="CY230" s="2205"/>
      <c r="CZ230" s="2205"/>
    </row>
    <row r="231" s="399" customFormat="true" ht="15" customHeight="true" x14ac:dyDescent="0.2">
      <c r="A231" s="887"/>
      <c r="B231" s="912"/>
      <c r="C231" s="801"/>
      <c r="D231" s="802"/>
      <c r="E231" s="802"/>
      <c r="F231" s="802"/>
      <c r="G231" s="865"/>
      <c r="H231" s="848"/>
      <c r="I231" s="802"/>
      <c r="J231" s="802"/>
      <c r="K231" s="802"/>
      <c r="L231" s="815"/>
      <c r="M231" s="831"/>
      <c r="N231" s="802"/>
      <c r="O231" s="802"/>
      <c r="P231" s="802"/>
      <c r="Q231" s="865"/>
      <c r="R231" s="848"/>
      <c r="S231" s="802"/>
      <c r="T231" s="802"/>
      <c r="U231" s="802"/>
      <c r="V231" s="802"/>
      <c r="W231" s="802"/>
      <c r="X231" s="802"/>
      <c r="Y231" s="802"/>
      <c r="Z231" s="802"/>
      <c r="AA231" s="802"/>
      <c r="AB231" s="2171"/>
      <c r="AC231" s="667"/>
      <c r="AD231" s="667"/>
      <c r="AE231" s="667"/>
      <c r="AF231" s="667"/>
      <c r="AG231" s="667"/>
      <c r="AH231" s="667"/>
      <c r="AI231" s="667"/>
      <c r="AJ231" s="667"/>
      <c r="AK231" s="667"/>
      <c r="AL231" s="667"/>
      <c r="AM231" s="667"/>
      <c r="AN231" s="667"/>
      <c r="AO231" s="667"/>
      <c r="AP231" s="667"/>
      <c r="AQ231" s="667"/>
      <c r="AR231" s="667"/>
      <c r="AS231" s="667"/>
      <c r="AT231" s="667"/>
      <c r="AU231" s="667"/>
      <c r="AV231" s="667"/>
      <c r="AW231" s="667"/>
      <c r="AX231" s="667"/>
      <c r="AY231" s="667"/>
      <c r="AZ231" s="216"/>
      <c r="BA231" s="401"/>
      <c r="BB231" s="161"/>
      <c r="BC231" s="345"/>
      <c r="BD231" s="309"/>
      <c r="BE231" s="309"/>
      <c r="BF231" s="309"/>
      <c r="BG231" s="346"/>
      <c r="BH231" s="354"/>
      <c r="BI231" s="309"/>
      <c r="BJ231" s="309"/>
      <c r="BK231" s="309"/>
      <c r="BL231" s="346"/>
      <c r="BM231" s="354"/>
      <c r="BN231" s="309"/>
      <c r="BO231" s="309"/>
      <c r="BP231" s="309"/>
      <c r="BQ231" s="346"/>
      <c r="BR231" s="354"/>
      <c r="BS231" s="309"/>
      <c r="BT231" s="309"/>
      <c r="BU231" s="309"/>
      <c r="BV231" s="309"/>
      <c r="BW231" s="309"/>
      <c r="BX231" s="309"/>
      <c r="BY231" s="310"/>
      <c r="BZ231" s="310"/>
      <c r="CA231" s="310"/>
      <c r="CB231" s="310"/>
      <c r="CC231" s="2206"/>
      <c r="CD231" s="2206"/>
      <c r="CE231" s="2206"/>
      <c r="CF231" s="2206"/>
      <c r="CG231" s="2206"/>
      <c r="CH231" s="2206"/>
      <c r="CI231" s="2206"/>
      <c r="CJ231" s="2206"/>
      <c r="CK231" s="2206"/>
      <c r="CL231" s="2206"/>
      <c r="CM231" s="2206"/>
      <c r="CN231" s="2206"/>
      <c r="CO231" s="2206"/>
      <c r="CP231" s="2206"/>
      <c r="CQ231" s="2206"/>
      <c r="CR231" s="2206"/>
      <c r="CS231" s="2206"/>
      <c r="CT231" s="2206"/>
      <c r="CU231" s="2206"/>
      <c r="CV231" s="2206"/>
      <c r="CW231" s="2206"/>
      <c r="CX231" s="2206"/>
      <c r="CY231" s="2206"/>
      <c r="CZ231" s="2206"/>
    </row>
    <row r="232" s="399" customFormat="true" ht="15" customHeight="true" x14ac:dyDescent="0.2">
      <c r="A232" s="888"/>
      <c r="B232" s="913"/>
      <c r="C232" s="803"/>
      <c r="D232" s="804"/>
      <c r="E232" s="804"/>
      <c r="F232" s="804"/>
      <c r="G232" s="866"/>
      <c r="H232" s="849"/>
      <c r="I232" s="804"/>
      <c r="J232" s="804"/>
      <c r="K232" s="804"/>
      <c r="L232" s="816"/>
      <c r="M232" s="832"/>
      <c r="N232" s="804"/>
      <c r="O232" s="804"/>
      <c r="P232" s="804"/>
      <c r="Q232" s="866"/>
      <c r="R232" s="849"/>
      <c r="S232" s="804"/>
      <c r="T232" s="804"/>
      <c r="U232" s="804"/>
      <c r="V232" s="804"/>
      <c r="W232" s="804"/>
      <c r="X232" s="804"/>
      <c r="Y232" s="804"/>
      <c r="Z232" s="804"/>
      <c r="AA232" s="804"/>
      <c r="AB232" s="2172"/>
      <c r="AC232" s="667"/>
      <c r="AD232" s="667"/>
      <c r="AE232" s="667"/>
      <c r="AF232" s="667"/>
      <c r="AG232" s="667"/>
      <c r="AH232" s="667"/>
      <c r="AI232" s="667"/>
      <c r="AJ232" s="667"/>
      <c r="AK232" s="667"/>
      <c r="AL232" s="667"/>
      <c r="AM232" s="667"/>
      <c r="AN232" s="667"/>
      <c r="AO232" s="667"/>
      <c r="AP232" s="667"/>
      <c r="AQ232" s="667"/>
      <c r="AR232" s="667"/>
      <c r="AS232" s="667"/>
      <c r="AT232" s="667"/>
      <c r="AU232" s="667"/>
      <c r="AV232" s="667"/>
      <c r="AW232" s="667"/>
      <c r="AX232" s="667"/>
      <c r="AY232" s="667"/>
      <c r="AZ232" s="216"/>
      <c r="BA232" s="396"/>
      <c r="BB232" s="161"/>
      <c r="BC232" s="345"/>
      <c r="BD232" s="309"/>
      <c r="BE232" s="309"/>
      <c r="BF232" s="309"/>
      <c r="BG232" s="346"/>
      <c r="BH232" s="354"/>
      <c r="BI232" s="309"/>
      <c r="BJ232" s="309"/>
      <c r="BK232" s="309"/>
      <c r="BL232" s="346"/>
      <c r="BM232" s="354"/>
      <c r="BN232" s="309"/>
      <c r="BO232" s="309"/>
      <c r="BP232" s="309"/>
      <c r="BQ232" s="346"/>
      <c r="BR232" s="354"/>
      <c r="BS232" s="309"/>
      <c r="BT232" s="309"/>
      <c r="BU232" s="309"/>
      <c r="BV232" s="309"/>
      <c r="BW232" s="309"/>
      <c r="BX232" s="309"/>
      <c r="BY232" s="310"/>
      <c r="BZ232" s="310"/>
      <c r="CA232" s="310"/>
      <c r="CB232" s="310"/>
      <c r="CC232" s="2206"/>
      <c r="CD232" s="2206"/>
      <c r="CE232" s="2206"/>
      <c r="CF232" s="2206"/>
      <c r="CG232" s="2206"/>
      <c r="CH232" s="2206"/>
      <c r="CI232" s="2206"/>
      <c r="CJ232" s="2206"/>
      <c r="CK232" s="2206"/>
      <c r="CL232" s="2206"/>
      <c r="CM232" s="2206"/>
      <c r="CN232" s="2206"/>
      <c r="CO232" s="2206"/>
      <c r="CP232" s="2206"/>
      <c r="CQ232" s="2206"/>
      <c r="CR232" s="2206"/>
      <c r="CS232" s="2206"/>
      <c r="CT232" s="2206"/>
      <c r="CU232" s="2206"/>
      <c r="CV232" s="2206"/>
      <c r="CW232" s="2206"/>
      <c r="CX232" s="2206"/>
      <c r="CY232" s="2206"/>
      <c r="CZ232" s="2206"/>
    </row>
    <row r="233" s="399" customFormat="true" ht="15" customHeight="true" x14ac:dyDescent="0.2">
      <c r="A233" s="889"/>
      <c r="B233" s="914"/>
      <c r="C233" s="1099"/>
      <c r="D233" s="1100"/>
      <c r="E233" s="1100"/>
      <c r="F233" s="1100"/>
      <c r="G233" s="1101"/>
      <c r="H233" s="1102"/>
      <c r="I233" s="1100"/>
      <c r="J233" s="1100"/>
      <c r="K233" s="1100"/>
      <c r="L233" s="1103"/>
      <c r="M233" s="1104"/>
      <c r="N233" s="1100"/>
      <c r="O233" s="1100"/>
      <c r="P233" s="1100"/>
      <c r="Q233" s="1101"/>
      <c r="R233" s="1102"/>
      <c r="S233" s="1100"/>
      <c r="T233" s="1100"/>
      <c r="U233" s="1100"/>
      <c r="V233" s="1100"/>
      <c r="W233" s="1100"/>
      <c r="X233" s="1100"/>
      <c r="Y233" s="1100"/>
      <c r="Z233" s="1100"/>
      <c r="AA233" s="1100"/>
      <c r="AB233" s="2173"/>
      <c r="AC233" s="667"/>
      <c r="AD233" s="667"/>
      <c r="AE233" s="667"/>
      <c r="AF233" s="667"/>
      <c r="AG233" s="667"/>
      <c r="AH233" s="667"/>
      <c r="AI233" s="667"/>
      <c r="AJ233" s="667"/>
      <c r="AK233" s="667"/>
      <c r="AL233" s="667"/>
      <c r="AM233" s="667"/>
      <c r="AN233" s="667"/>
      <c r="AO233" s="667"/>
      <c r="AP233" s="667"/>
      <c r="AQ233" s="667"/>
      <c r="AR233" s="667"/>
      <c r="AS233" s="667"/>
      <c r="AT233" s="667"/>
      <c r="AU233" s="667"/>
      <c r="AV233" s="667"/>
      <c r="AW233" s="667"/>
      <c r="AX233" s="667"/>
      <c r="AY233" s="667"/>
      <c r="AZ233" s="216"/>
      <c r="BA233" s="396"/>
      <c r="BB233" s="161"/>
      <c r="BC233" s="345"/>
      <c r="BD233" s="309"/>
      <c r="BE233" s="309"/>
      <c r="BF233" s="309"/>
      <c r="BG233" s="346"/>
      <c r="BH233" s="354"/>
      <c r="BI233" s="309"/>
      <c r="BJ233" s="309"/>
      <c r="BK233" s="309"/>
      <c r="BL233" s="346"/>
      <c r="BM233" s="354"/>
      <c r="BN233" s="309"/>
      <c r="BO233" s="309"/>
      <c r="BP233" s="309"/>
      <c r="BQ233" s="346"/>
      <c r="BR233" s="354"/>
      <c r="BS233" s="309"/>
      <c r="BT233" s="309"/>
      <c r="BU233" s="309"/>
      <c r="BV233" s="309"/>
      <c r="BW233" s="309"/>
      <c r="BX233" s="309"/>
      <c r="BY233" s="310"/>
      <c r="BZ233" s="310"/>
      <c r="CA233" s="310"/>
      <c r="CB233" s="310"/>
      <c r="CC233" s="2206"/>
      <c r="CD233" s="2206"/>
      <c r="CE233" s="2206"/>
      <c r="CF233" s="2206"/>
      <c r="CG233" s="2206"/>
      <c r="CH233" s="2206"/>
      <c r="CI233" s="2206"/>
      <c r="CJ233" s="2206"/>
      <c r="CK233" s="2206"/>
      <c r="CL233" s="2206"/>
      <c r="CM233" s="2206"/>
      <c r="CN233" s="2206"/>
      <c r="CO233" s="2206"/>
      <c r="CP233" s="2206"/>
      <c r="CQ233" s="2206"/>
      <c r="CR233" s="2206"/>
      <c r="CS233" s="2206"/>
      <c r="CT233" s="2206"/>
      <c r="CU233" s="2206"/>
      <c r="CV233" s="2206"/>
      <c r="CW233" s="2206"/>
      <c r="CX233" s="2206"/>
      <c r="CY233" s="2206"/>
      <c r="CZ233" s="2206"/>
    </row>
    <row r="234" s="399" customFormat="true" ht="15" customHeight="true" x14ac:dyDescent="0.2">
      <c r="A234" s="890"/>
      <c r="B234" s="915"/>
      <c r="C234" s="1105"/>
      <c r="D234" s="1106"/>
      <c r="E234" s="1106"/>
      <c r="F234" s="1106"/>
      <c r="G234" s="1107"/>
      <c r="H234" s="1108"/>
      <c r="I234" s="1106"/>
      <c r="J234" s="1106"/>
      <c r="K234" s="1106"/>
      <c r="L234" s="1109"/>
      <c r="M234" s="1110"/>
      <c r="N234" s="1106"/>
      <c r="O234" s="1106"/>
      <c r="P234" s="1106"/>
      <c r="Q234" s="1107"/>
      <c r="R234" s="1108"/>
      <c r="S234" s="1106"/>
      <c r="T234" s="1106"/>
      <c r="U234" s="1106"/>
      <c r="V234" s="1106"/>
      <c r="W234" s="1106"/>
      <c r="X234" s="1106"/>
      <c r="Y234" s="1106"/>
      <c r="Z234" s="1106"/>
      <c r="AA234" s="1106"/>
      <c r="AB234" s="2174"/>
      <c r="AC234" s="667"/>
      <c r="AD234" s="667"/>
      <c r="AE234" s="667"/>
      <c r="AF234" s="667"/>
      <c r="AG234" s="667"/>
      <c r="AH234" s="667"/>
      <c r="AI234" s="667"/>
      <c r="AJ234" s="667"/>
      <c r="AK234" s="667"/>
      <c r="AL234" s="667"/>
      <c r="AM234" s="667"/>
      <c r="AN234" s="667"/>
      <c r="AO234" s="667"/>
      <c r="AP234" s="667"/>
      <c r="AQ234" s="667"/>
      <c r="AR234" s="667"/>
      <c r="AS234" s="667"/>
      <c r="AT234" s="667"/>
      <c r="AU234" s="667"/>
      <c r="AV234" s="667"/>
      <c r="AW234" s="667"/>
      <c r="AX234" s="667"/>
      <c r="AY234" s="667"/>
      <c r="AZ234" s="216"/>
      <c r="BA234" s="396"/>
      <c r="BB234" s="161"/>
      <c r="BC234" s="345"/>
      <c r="BD234" s="309"/>
      <c r="BE234" s="309"/>
      <c r="BF234" s="309"/>
      <c r="BG234" s="346"/>
      <c r="BH234" s="354"/>
      <c r="BI234" s="309"/>
      <c r="BJ234" s="309"/>
      <c r="BK234" s="309"/>
      <c r="BL234" s="346"/>
      <c r="BM234" s="354"/>
      <c r="BN234" s="309"/>
      <c r="BO234" s="309"/>
      <c r="BP234" s="309"/>
      <c r="BQ234" s="346"/>
      <c r="BR234" s="354"/>
      <c r="BS234" s="309"/>
      <c r="BT234" s="309"/>
      <c r="BU234" s="309"/>
      <c r="BV234" s="309"/>
      <c r="BW234" s="309"/>
      <c r="BX234" s="309"/>
      <c r="BY234" s="310"/>
      <c r="BZ234" s="310"/>
      <c r="CA234" s="310"/>
      <c r="CB234" s="310"/>
      <c r="CC234" s="2206"/>
      <c r="CD234" s="2206"/>
      <c r="CE234" s="2206"/>
      <c r="CF234" s="2206"/>
      <c r="CG234" s="2206"/>
      <c r="CH234" s="2206"/>
      <c r="CI234" s="2206"/>
      <c r="CJ234" s="2206"/>
      <c r="CK234" s="2206"/>
      <c r="CL234" s="2206"/>
      <c r="CM234" s="2206"/>
      <c r="CN234" s="2206"/>
      <c r="CO234" s="2206"/>
      <c r="CP234" s="2206"/>
      <c r="CQ234" s="2206"/>
      <c r="CR234" s="2206"/>
      <c r="CS234" s="2206"/>
      <c r="CT234" s="2206"/>
      <c r="CU234" s="2206"/>
      <c r="CV234" s="2206"/>
      <c r="CW234" s="2206"/>
      <c r="CX234" s="2206"/>
      <c r="CY234" s="2206"/>
      <c r="CZ234" s="2206"/>
    </row>
    <row r="235" s="399" customFormat="true" ht="15" customHeight="true" x14ac:dyDescent="0.2">
      <c r="A235" s="890"/>
      <c r="B235" s="915"/>
      <c r="C235" s="1105"/>
      <c r="D235" s="1106"/>
      <c r="E235" s="1106"/>
      <c r="F235" s="1106"/>
      <c r="G235" s="1107"/>
      <c r="H235" s="1108"/>
      <c r="I235" s="1106"/>
      <c r="J235" s="1106"/>
      <c r="K235" s="1106"/>
      <c r="L235" s="1109"/>
      <c r="M235" s="1110"/>
      <c r="N235" s="1106"/>
      <c r="O235" s="1106"/>
      <c r="P235" s="1106"/>
      <c r="Q235" s="1107"/>
      <c r="R235" s="1108"/>
      <c r="S235" s="1106"/>
      <c r="T235" s="1106"/>
      <c r="U235" s="1106"/>
      <c r="V235" s="1106"/>
      <c r="W235" s="1106"/>
      <c r="X235" s="1106"/>
      <c r="Y235" s="1106"/>
      <c r="Z235" s="1106"/>
      <c r="AA235" s="1106"/>
      <c r="AB235" s="2174"/>
      <c r="AC235" s="667"/>
      <c r="AD235" s="667"/>
      <c r="AE235" s="667"/>
      <c r="AF235" s="667"/>
      <c r="AG235" s="667"/>
      <c r="AH235" s="667"/>
      <c r="AI235" s="667"/>
      <c r="AJ235" s="667"/>
      <c r="AK235" s="667"/>
      <c r="AL235" s="667"/>
      <c r="AM235" s="667"/>
      <c r="AN235" s="667"/>
      <c r="AO235" s="667"/>
      <c r="AP235" s="667"/>
      <c r="AQ235" s="667"/>
      <c r="AR235" s="667"/>
      <c r="AS235" s="667"/>
      <c r="AT235" s="667"/>
      <c r="AU235" s="667"/>
      <c r="AV235" s="667"/>
      <c r="AW235" s="667"/>
      <c r="AX235" s="667"/>
      <c r="AY235" s="667"/>
      <c r="AZ235" s="216"/>
      <c r="BA235" s="396"/>
      <c r="BB235" s="161"/>
      <c r="BC235" s="345"/>
      <c r="BD235" s="309"/>
      <c r="BE235" s="309"/>
      <c r="BF235" s="309"/>
      <c r="BG235" s="346"/>
      <c r="BH235" s="354"/>
      <c r="BI235" s="309"/>
      <c r="BJ235" s="309"/>
      <c r="BK235" s="309"/>
      <c r="BL235" s="346"/>
      <c r="BM235" s="354"/>
      <c r="BN235" s="309"/>
      <c r="BO235" s="309"/>
      <c r="BP235" s="309"/>
      <c r="BQ235" s="346"/>
      <c r="BR235" s="354"/>
      <c r="BS235" s="309"/>
      <c r="BT235" s="309"/>
      <c r="BU235" s="309"/>
      <c r="BV235" s="309"/>
      <c r="BW235" s="309"/>
      <c r="BX235" s="309"/>
      <c r="BY235" s="310"/>
      <c r="BZ235" s="310"/>
      <c r="CA235" s="310"/>
      <c r="CB235" s="310"/>
      <c r="CC235" s="2206"/>
      <c r="CD235" s="2206"/>
      <c r="CE235" s="2206"/>
      <c r="CF235" s="2206"/>
      <c r="CG235" s="2206"/>
      <c r="CH235" s="2206"/>
      <c r="CI235" s="2206"/>
      <c r="CJ235" s="2206"/>
      <c r="CK235" s="2206"/>
      <c r="CL235" s="2206"/>
      <c r="CM235" s="2206"/>
      <c r="CN235" s="2206"/>
      <c r="CO235" s="2206"/>
      <c r="CP235" s="2206"/>
      <c r="CQ235" s="2206"/>
      <c r="CR235" s="2206"/>
      <c r="CS235" s="2206"/>
      <c r="CT235" s="2206"/>
      <c r="CU235" s="2206"/>
      <c r="CV235" s="2206"/>
      <c r="CW235" s="2206"/>
      <c r="CX235" s="2206"/>
      <c r="CY235" s="2206"/>
      <c r="CZ235" s="2206"/>
    </row>
    <row r="236" s="399" customFormat="true" ht="15" customHeight="true" x14ac:dyDescent="0.2">
      <c r="A236" s="890"/>
      <c r="B236" s="915"/>
      <c r="C236" s="1105"/>
      <c r="D236" s="1106"/>
      <c r="E236" s="1106"/>
      <c r="F236" s="1106"/>
      <c r="G236" s="1107"/>
      <c r="H236" s="1108"/>
      <c r="I236" s="1106"/>
      <c r="J236" s="1106"/>
      <c r="K236" s="1106"/>
      <c r="L236" s="1109"/>
      <c r="M236" s="1110"/>
      <c r="N236" s="1106"/>
      <c r="O236" s="1106"/>
      <c r="P236" s="1106"/>
      <c r="Q236" s="1107"/>
      <c r="R236" s="1108"/>
      <c r="S236" s="1106"/>
      <c r="T236" s="1106"/>
      <c r="U236" s="1106"/>
      <c r="V236" s="1106"/>
      <c r="W236" s="1106"/>
      <c r="X236" s="1106"/>
      <c r="Y236" s="1106"/>
      <c r="Z236" s="1106"/>
      <c r="AA236" s="1106"/>
      <c r="AB236" s="2174"/>
      <c r="AC236" s="667"/>
      <c r="AD236" s="667"/>
      <c r="AE236" s="667"/>
      <c r="AF236" s="667"/>
      <c r="AG236" s="667"/>
      <c r="AH236" s="667"/>
      <c r="AI236" s="667"/>
      <c r="AJ236" s="667"/>
      <c r="AK236" s="667"/>
      <c r="AL236" s="667"/>
      <c r="AM236" s="667"/>
      <c r="AN236" s="667"/>
      <c r="AO236" s="667"/>
      <c r="AP236" s="667"/>
      <c r="AQ236" s="667"/>
      <c r="AR236" s="667"/>
      <c r="AS236" s="667"/>
      <c r="AT236" s="667"/>
      <c r="AU236" s="667"/>
      <c r="AV236" s="667"/>
      <c r="AW236" s="667"/>
      <c r="AX236" s="667"/>
      <c r="AY236" s="667"/>
      <c r="AZ236" s="216"/>
      <c r="BA236" s="396"/>
      <c r="BB236" s="161"/>
      <c r="BC236" s="345"/>
      <c r="BD236" s="309"/>
      <c r="BE236" s="309"/>
      <c r="BF236" s="309"/>
      <c r="BG236" s="346"/>
      <c r="BH236" s="354"/>
      <c r="BI236" s="309"/>
      <c r="BJ236" s="309"/>
      <c r="BK236" s="309"/>
      <c r="BL236" s="346"/>
      <c r="BM236" s="354"/>
      <c r="BN236" s="309"/>
      <c r="BO236" s="309"/>
      <c r="BP236" s="309"/>
      <c r="BQ236" s="346"/>
      <c r="BR236" s="354"/>
      <c r="BS236" s="309"/>
      <c r="BT236" s="309"/>
      <c r="BU236" s="309"/>
      <c r="BV236" s="309"/>
      <c r="BW236" s="309"/>
      <c r="BX236" s="309"/>
      <c r="BY236" s="310"/>
      <c r="BZ236" s="310"/>
      <c r="CA236" s="310"/>
      <c r="CB236" s="310"/>
      <c r="CC236" s="2206"/>
      <c r="CD236" s="2206"/>
      <c r="CE236" s="2206"/>
      <c r="CF236" s="2206"/>
      <c r="CG236" s="2206"/>
      <c r="CH236" s="2206"/>
      <c r="CI236" s="2206"/>
      <c r="CJ236" s="2206"/>
      <c r="CK236" s="2206"/>
      <c r="CL236" s="2206"/>
      <c r="CM236" s="2206"/>
      <c r="CN236" s="2206"/>
      <c r="CO236" s="2206"/>
      <c r="CP236" s="2206"/>
      <c r="CQ236" s="2206"/>
      <c r="CR236" s="2206"/>
      <c r="CS236" s="2206"/>
      <c r="CT236" s="2206"/>
      <c r="CU236" s="2206"/>
      <c r="CV236" s="2206"/>
      <c r="CW236" s="2206"/>
      <c r="CX236" s="2206"/>
      <c r="CY236" s="2206"/>
      <c r="CZ236" s="2206"/>
    </row>
    <row r="237" s="399" customFormat="true" ht="15" customHeight="true" x14ac:dyDescent="0.2">
      <c r="A237" s="890"/>
      <c r="B237" s="915"/>
      <c r="C237" s="1105"/>
      <c r="D237" s="1106"/>
      <c r="E237" s="1106"/>
      <c r="F237" s="1106"/>
      <c r="G237" s="1107"/>
      <c r="H237" s="1108"/>
      <c r="I237" s="1106"/>
      <c r="J237" s="1106"/>
      <c r="K237" s="1106"/>
      <c r="L237" s="1109"/>
      <c r="M237" s="1110"/>
      <c r="N237" s="1106"/>
      <c r="O237" s="1106"/>
      <c r="P237" s="1106"/>
      <c r="Q237" s="1107"/>
      <c r="R237" s="1108"/>
      <c r="S237" s="1106"/>
      <c r="T237" s="1106"/>
      <c r="U237" s="1106"/>
      <c r="V237" s="1106"/>
      <c r="W237" s="1106"/>
      <c r="X237" s="1106"/>
      <c r="Y237" s="1106"/>
      <c r="Z237" s="1106"/>
      <c r="AA237" s="1106"/>
      <c r="AB237" s="2174"/>
      <c r="AC237" s="667"/>
      <c r="AD237" s="667"/>
      <c r="AE237" s="667"/>
      <c r="AF237" s="667"/>
      <c r="AG237" s="667"/>
      <c r="AH237" s="667"/>
      <c r="AI237" s="667"/>
      <c r="AJ237" s="667"/>
      <c r="AK237" s="667"/>
      <c r="AL237" s="667"/>
      <c r="AM237" s="667"/>
      <c r="AN237" s="667"/>
      <c r="AO237" s="667"/>
      <c r="AP237" s="667"/>
      <c r="AQ237" s="667"/>
      <c r="AR237" s="667"/>
      <c r="AS237" s="667"/>
      <c r="AT237" s="667"/>
      <c r="AU237" s="667"/>
      <c r="AV237" s="667"/>
      <c r="AW237" s="667"/>
      <c r="AX237" s="667"/>
      <c r="AY237" s="667"/>
      <c r="AZ237" s="216"/>
      <c r="BA237" s="39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2206"/>
      <c r="CD237" s="2206"/>
      <c r="CE237" s="2206"/>
      <c r="CF237" s="2206"/>
      <c r="CG237" s="2206"/>
      <c r="CH237" s="2206"/>
      <c r="CI237" s="2206"/>
      <c r="CJ237" s="2206"/>
      <c r="CK237" s="2206"/>
      <c r="CL237" s="2206"/>
      <c r="CM237" s="2206"/>
      <c r="CN237" s="2206"/>
      <c r="CO237" s="2206"/>
      <c r="CP237" s="2206"/>
      <c r="CQ237" s="2206"/>
      <c r="CR237" s="2206"/>
      <c r="CS237" s="2206"/>
      <c r="CT237" s="2206"/>
      <c r="CU237" s="2206"/>
      <c r="CV237" s="2206"/>
      <c r="CW237" s="2206"/>
      <c r="CX237" s="2206"/>
      <c r="CY237" s="2206"/>
      <c r="CZ237" s="2206"/>
    </row>
    <row r="238" s="399" customFormat="true" ht="15" customHeight="true" x14ac:dyDescent="0.2">
      <c r="A238" s="890"/>
      <c r="B238" s="915"/>
      <c r="C238" s="1105"/>
      <c r="D238" s="1106"/>
      <c r="E238" s="1106"/>
      <c r="F238" s="1106"/>
      <c r="G238" s="1107"/>
      <c r="H238" s="1108"/>
      <c r="I238" s="1106"/>
      <c r="J238" s="1106"/>
      <c r="K238" s="1106"/>
      <c r="L238" s="1109"/>
      <c r="M238" s="1110"/>
      <c r="N238" s="1106"/>
      <c r="O238" s="1106"/>
      <c r="P238" s="1106"/>
      <c r="Q238" s="1107"/>
      <c r="R238" s="1108"/>
      <c r="S238" s="1106"/>
      <c r="T238" s="1106"/>
      <c r="U238" s="1106"/>
      <c r="V238" s="1106"/>
      <c r="W238" s="1106"/>
      <c r="X238" s="1106"/>
      <c r="Y238" s="1106"/>
      <c r="Z238" s="1106"/>
      <c r="AA238" s="1106"/>
      <c r="AB238" s="2174"/>
      <c r="AC238" s="667"/>
      <c r="AD238" s="667"/>
      <c r="AE238" s="667"/>
      <c r="AF238" s="667"/>
      <c r="AG238" s="667"/>
      <c r="AH238" s="667"/>
      <c r="AI238" s="667"/>
      <c r="AJ238" s="667"/>
      <c r="AK238" s="667"/>
      <c r="AL238" s="667"/>
      <c r="AM238" s="667"/>
      <c r="AN238" s="667"/>
      <c r="AO238" s="667"/>
      <c r="AP238" s="667"/>
      <c r="AQ238" s="667"/>
      <c r="AR238" s="667"/>
      <c r="AS238" s="667"/>
      <c r="AT238" s="667"/>
      <c r="AU238" s="667"/>
      <c r="AV238" s="667"/>
      <c r="AW238" s="667"/>
      <c r="AX238" s="667"/>
      <c r="AY238" s="667"/>
      <c r="AZ238" s="216"/>
      <c r="BA238" s="39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2206"/>
      <c r="CD238" s="2206"/>
      <c r="CE238" s="2206"/>
      <c r="CF238" s="2206"/>
      <c r="CG238" s="2206"/>
      <c r="CH238" s="2206"/>
      <c r="CI238" s="2206"/>
      <c r="CJ238" s="2206"/>
      <c r="CK238" s="2206"/>
      <c r="CL238" s="2206"/>
      <c r="CM238" s="2206"/>
      <c r="CN238" s="2206"/>
      <c r="CO238" s="2206"/>
      <c r="CP238" s="2206"/>
      <c r="CQ238" s="2206"/>
      <c r="CR238" s="2206"/>
      <c r="CS238" s="2206"/>
      <c r="CT238" s="2206"/>
      <c r="CU238" s="2206"/>
      <c r="CV238" s="2206"/>
      <c r="CW238" s="2206"/>
      <c r="CX238" s="2206"/>
      <c r="CY238" s="2206"/>
      <c r="CZ238" s="2206"/>
    </row>
    <row r="239" s="399" customFormat="true" ht="15" customHeight="true" x14ac:dyDescent="0.2">
      <c r="A239" s="890"/>
      <c r="B239" s="915"/>
      <c r="C239" s="1105"/>
      <c r="D239" s="1106"/>
      <c r="E239" s="1106"/>
      <c r="F239" s="1106"/>
      <c r="G239" s="1107"/>
      <c r="H239" s="1108"/>
      <c r="I239" s="1106"/>
      <c r="J239" s="1106"/>
      <c r="K239" s="1106"/>
      <c r="L239" s="1109"/>
      <c r="M239" s="1110"/>
      <c r="N239" s="1106"/>
      <c r="O239" s="1106"/>
      <c r="P239" s="1106"/>
      <c r="Q239" s="1107"/>
      <c r="R239" s="1108"/>
      <c r="S239" s="1106"/>
      <c r="T239" s="1106"/>
      <c r="U239" s="1106"/>
      <c r="V239" s="1106"/>
      <c r="W239" s="1106"/>
      <c r="X239" s="1106"/>
      <c r="Y239" s="1106"/>
      <c r="Z239" s="1106"/>
      <c r="AA239" s="1106"/>
      <c r="AB239" s="2174"/>
      <c r="AC239" s="667"/>
      <c r="AD239" s="667"/>
      <c r="AE239" s="667"/>
      <c r="AF239" s="667"/>
      <c r="AG239" s="667"/>
      <c r="AH239" s="667"/>
      <c r="AI239" s="667"/>
      <c r="AJ239" s="667"/>
      <c r="AK239" s="667"/>
      <c r="AL239" s="667"/>
      <c r="AM239" s="667"/>
      <c r="AN239" s="667"/>
      <c r="AO239" s="667"/>
      <c r="AP239" s="667"/>
      <c r="AQ239" s="667"/>
      <c r="AR239" s="667"/>
      <c r="AS239" s="667"/>
      <c r="AT239" s="667"/>
      <c r="AU239" s="667"/>
      <c r="AV239" s="667"/>
      <c r="AW239" s="667"/>
      <c r="AX239" s="667"/>
      <c r="AY239" s="667"/>
      <c r="AZ239" s="216"/>
      <c r="BA239" s="39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2206"/>
      <c r="CD239" s="2206"/>
      <c r="CE239" s="2206"/>
      <c r="CF239" s="2206"/>
      <c r="CG239" s="2206"/>
      <c r="CH239" s="2206"/>
      <c r="CI239" s="2206"/>
      <c r="CJ239" s="2206"/>
      <c r="CK239" s="2206"/>
      <c r="CL239" s="2206"/>
      <c r="CM239" s="2206"/>
      <c r="CN239" s="2206"/>
      <c r="CO239" s="2206"/>
      <c r="CP239" s="2206"/>
      <c r="CQ239" s="2206"/>
      <c r="CR239" s="2206"/>
      <c r="CS239" s="2206"/>
      <c r="CT239" s="2206"/>
      <c r="CU239" s="2206"/>
      <c r="CV239" s="2206"/>
      <c r="CW239" s="2206"/>
      <c r="CX239" s="2206"/>
      <c r="CY239" s="2206"/>
      <c r="CZ239" s="2206"/>
    </row>
    <row r="240" s="399" customFormat="true" ht="15" customHeight="true" x14ac:dyDescent="0.2">
      <c r="A240" s="890"/>
      <c r="B240" s="916"/>
      <c r="C240" s="1105"/>
      <c r="D240" s="1106"/>
      <c r="E240" s="1106"/>
      <c r="F240" s="1106"/>
      <c r="G240" s="1107"/>
      <c r="H240" s="1108"/>
      <c r="I240" s="1106"/>
      <c r="J240" s="1106"/>
      <c r="K240" s="1106"/>
      <c r="L240" s="1109"/>
      <c r="M240" s="1110"/>
      <c r="N240" s="1106"/>
      <c r="O240" s="1106"/>
      <c r="P240" s="1106"/>
      <c r="Q240" s="1107"/>
      <c r="R240" s="1108"/>
      <c r="S240" s="1106"/>
      <c r="T240" s="1106"/>
      <c r="U240" s="1106"/>
      <c r="V240" s="1106"/>
      <c r="W240" s="1106"/>
      <c r="X240" s="1106"/>
      <c r="Y240" s="1106"/>
      <c r="Z240" s="1106"/>
      <c r="AA240" s="1106"/>
      <c r="AB240" s="2174"/>
      <c r="AC240" s="667"/>
      <c r="AD240" s="667"/>
      <c r="AE240" s="667"/>
      <c r="AF240" s="667"/>
      <c r="AG240" s="667"/>
      <c r="AH240" s="667"/>
      <c r="AI240" s="667"/>
      <c r="AJ240" s="667"/>
      <c r="AK240" s="667"/>
      <c r="AL240" s="667"/>
      <c r="AM240" s="667"/>
      <c r="AN240" s="667"/>
      <c r="AO240" s="667"/>
      <c r="AP240" s="667"/>
      <c r="AQ240" s="667"/>
      <c r="AR240" s="667"/>
      <c r="AS240" s="667"/>
      <c r="AT240" s="667"/>
      <c r="AU240" s="667"/>
      <c r="AV240" s="667"/>
      <c r="AW240" s="667"/>
      <c r="AX240" s="667"/>
      <c r="AY240" s="667"/>
      <c r="AZ240" s="216"/>
      <c r="BA240" s="39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2206"/>
      <c r="CD240" s="2206"/>
      <c r="CE240" s="2206"/>
      <c r="CF240" s="2206"/>
      <c r="CG240" s="2206"/>
      <c r="CH240" s="2206"/>
      <c r="CI240" s="2206"/>
      <c r="CJ240" s="2206"/>
      <c r="CK240" s="2206"/>
      <c r="CL240" s="2206"/>
      <c r="CM240" s="2206"/>
      <c r="CN240" s="2206"/>
      <c r="CO240" s="2206"/>
      <c r="CP240" s="2206"/>
      <c r="CQ240" s="2206"/>
      <c r="CR240" s="2206"/>
      <c r="CS240" s="2206"/>
      <c r="CT240" s="2206"/>
      <c r="CU240" s="2206"/>
      <c r="CV240" s="2206"/>
      <c r="CW240" s="2206"/>
      <c r="CX240" s="2206"/>
      <c r="CY240" s="2206"/>
      <c r="CZ240" s="2206"/>
    </row>
    <row r="241" s="399" customFormat="true" ht="15" customHeight="true" x14ac:dyDescent="0.2">
      <c r="A241" s="891"/>
      <c r="B241" s="917"/>
      <c r="C241" s="1111"/>
      <c r="D241" s="1112"/>
      <c r="E241" s="1112"/>
      <c r="F241" s="1112"/>
      <c r="G241" s="1113"/>
      <c r="H241" s="1114"/>
      <c r="I241" s="1112"/>
      <c r="J241" s="1112"/>
      <c r="K241" s="1112"/>
      <c r="L241" s="1115"/>
      <c r="M241" s="1116"/>
      <c r="N241" s="1112"/>
      <c r="O241" s="1112"/>
      <c r="P241" s="1112"/>
      <c r="Q241" s="1113"/>
      <c r="R241" s="1114"/>
      <c r="S241" s="1112"/>
      <c r="T241" s="1112"/>
      <c r="U241" s="1112"/>
      <c r="V241" s="1112"/>
      <c r="W241" s="1112"/>
      <c r="X241" s="1112"/>
      <c r="Y241" s="1112"/>
      <c r="Z241" s="1112"/>
      <c r="AA241" s="1112"/>
      <c r="AB241" s="2175"/>
      <c r="AC241" s="667"/>
      <c r="AD241" s="667"/>
      <c r="AE241" s="667"/>
      <c r="AF241" s="667"/>
      <c r="AG241" s="667"/>
      <c r="AH241" s="667"/>
      <c r="AI241" s="667"/>
      <c r="AJ241" s="667"/>
      <c r="AK241" s="667"/>
      <c r="AL241" s="667"/>
      <c r="AM241" s="667"/>
      <c r="AN241" s="667"/>
      <c r="AO241" s="667"/>
      <c r="AP241" s="667"/>
      <c r="AQ241" s="667"/>
      <c r="AR241" s="667"/>
      <c r="AS241" s="667"/>
      <c r="AT241" s="667"/>
      <c r="AU241" s="667"/>
      <c r="AV241" s="667"/>
      <c r="AW241" s="667"/>
      <c r="AX241" s="667"/>
      <c r="AY241" s="667"/>
      <c r="AZ241" s="216"/>
      <c r="BA241" s="39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2206"/>
      <c r="CD241" s="2206"/>
      <c r="CE241" s="2206"/>
      <c r="CF241" s="2206"/>
      <c r="CG241" s="2206"/>
      <c r="CH241" s="2206"/>
      <c r="CI241" s="2206"/>
      <c r="CJ241" s="2206"/>
      <c r="CK241" s="2206"/>
      <c r="CL241" s="2206"/>
      <c r="CM241" s="2206"/>
      <c r="CN241" s="2206"/>
      <c r="CO241" s="2206"/>
      <c r="CP241" s="2206"/>
      <c r="CQ241" s="2206"/>
      <c r="CR241" s="2206"/>
      <c r="CS241" s="2206"/>
      <c r="CT241" s="2206"/>
      <c r="CU241" s="2206"/>
      <c r="CV241" s="2206"/>
      <c r="CW241" s="2206"/>
      <c r="CX241" s="2206"/>
      <c r="CY241" s="2206"/>
      <c r="CZ241" s="2206"/>
    </row>
    <row r="242" s="399" customFormat="true" ht="15" customHeight="true" x14ac:dyDescent="0.2">
      <c r="A242" s="774"/>
      <c r="B242" s="898"/>
      <c r="C242" s="979"/>
      <c r="D242" s="941"/>
      <c r="E242" s="941"/>
      <c r="F242" s="941"/>
      <c r="G242" s="942"/>
      <c r="H242" s="980"/>
      <c r="I242" s="941"/>
      <c r="J242" s="941"/>
      <c r="K242" s="941"/>
      <c r="L242" s="981"/>
      <c r="M242" s="979"/>
      <c r="N242" s="941"/>
      <c r="O242" s="941"/>
      <c r="P242" s="941"/>
      <c r="Q242" s="942"/>
      <c r="R242" s="980"/>
      <c r="S242" s="941"/>
      <c r="T242" s="941"/>
      <c r="U242" s="941"/>
      <c r="V242" s="941"/>
      <c r="W242" s="941"/>
      <c r="X242" s="941"/>
      <c r="Y242" s="941"/>
      <c r="Z242" s="941"/>
      <c r="AA242" s="941"/>
      <c r="AB242" s="981"/>
      <c r="AC242" s="667"/>
      <c r="AD242" s="667"/>
      <c r="AE242" s="667"/>
      <c r="AF242" s="667"/>
      <c r="AG242" s="667"/>
      <c r="AH242" s="667"/>
      <c r="AI242" s="667"/>
      <c r="AJ242" s="667"/>
      <c r="AK242" s="667"/>
      <c r="AL242" s="667"/>
      <c r="AM242" s="667"/>
      <c r="AN242" s="667"/>
      <c r="AO242" s="667"/>
      <c r="AP242" s="667"/>
      <c r="AQ242" s="667"/>
      <c r="AR242" s="667"/>
      <c r="AS242" s="667"/>
      <c r="AT242" s="667"/>
      <c r="AU242" s="667"/>
      <c r="AV242" s="667"/>
      <c r="AW242" s="667"/>
      <c r="AX242" s="667"/>
      <c r="AY242" s="667"/>
      <c r="AZ242" s="216"/>
      <c r="BA242" s="39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2206"/>
      <c r="CD242" s="2206"/>
      <c r="CE242" s="2206"/>
      <c r="CF242" s="2206"/>
      <c r="CG242" s="2206"/>
      <c r="CH242" s="2206"/>
      <c r="CI242" s="2206"/>
      <c r="CJ242" s="2206"/>
      <c r="CK242" s="2206"/>
      <c r="CL242" s="2206"/>
      <c r="CM242" s="2206"/>
      <c r="CN242" s="2206"/>
      <c r="CO242" s="2206"/>
      <c r="CP242" s="2206"/>
      <c r="CQ242" s="2206"/>
      <c r="CR242" s="2206"/>
      <c r="CS242" s="2206"/>
      <c r="CT242" s="2206"/>
      <c r="CU242" s="2206"/>
      <c r="CV242" s="2206"/>
      <c r="CW242" s="2206"/>
      <c r="CX242" s="2206"/>
      <c r="CY242" s="2206"/>
      <c r="CZ242" s="2206"/>
    </row>
    <row r="243" s="399" customFormat="true" ht="15" customHeight="true" x14ac:dyDescent="0.2">
      <c r="A243" s="774"/>
      <c r="B243" s="898"/>
      <c r="C243" s="979"/>
      <c r="D243" s="941"/>
      <c r="E243" s="941"/>
      <c r="F243" s="941"/>
      <c r="G243" s="942"/>
      <c r="H243" s="980"/>
      <c r="I243" s="941"/>
      <c r="J243" s="941"/>
      <c r="K243" s="941"/>
      <c r="L243" s="981"/>
      <c r="M243" s="979"/>
      <c r="N243" s="941"/>
      <c r="O243" s="941"/>
      <c r="P243" s="941"/>
      <c r="Q243" s="942"/>
      <c r="R243" s="980"/>
      <c r="S243" s="941"/>
      <c r="T243" s="941"/>
      <c r="U243" s="941"/>
      <c r="V243" s="941"/>
      <c r="W243" s="941"/>
      <c r="X243" s="941"/>
      <c r="Y243" s="941"/>
      <c r="Z243" s="941"/>
      <c r="AA243" s="941"/>
      <c r="AB243" s="981"/>
      <c r="AC243" s="667"/>
      <c r="AD243" s="667"/>
      <c r="AE243" s="667"/>
      <c r="AF243" s="667"/>
      <c r="AG243" s="667"/>
      <c r="AH243" s="667"/>
      <c r="AI243" s="667"/>
      <c r="AJ243" s="667"/>
      <c r="AK243" s="667"/>
      <c r="AL243" s="667"/>
      <c r="AM243" s="667"/>
      <c r="AN243" s="667"/>
      <c r="AO243" s="667"/>
      <c r="AP243" s="667"/>
      <c r="AQ243" s="667"/>
      <c r="AR243" s="667"/>
      <c r="AS243" s="667"/>
      <c r="AT243" s="667"/>
      <c r="AU243" s="667"/>
      <c r="AV243" s="667"/>
      <c r="AW243" s="667"/>
      <c r="AX243" s="667"/>
      <c r="AY243" s="667"/>
      <c r="AZ243" s="216"/>
      <c r="BA243" s="39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2206"/>
      <c r="CD243" s="2206"/>
      <c r="CE243" s="2206"/>
      <c r="CF243" s="2206"/>
      <c r="CG243" s="2206"/>
      <c r="CH243" s="2206"/>
      <c r="CI243" s="2206"/>
      <c r="CJ243" s="2206"/>
      <c r="CK243" s="2206"/>
      <c r="CL243" s="2206"/>
      <c r="CM243" s="2206"/>
      <c r="CN243" s="2206"/>
      <c r="CO243" s="2206"/>
      <c r="CP243" s="2206"/>
      <c r="CQ243" s="2206"/>
      <c r="CR243" s="2206"/>
      <c r="CS243" s="2206"/>
      <c r="CT243" s="2206"/>
      <c r="CU243" s="2206"/>
      <c r="CV243" s="2206"/>
      <c r="CW243" s="2206"/>
      <c r="CX243" s="2206"/>
      <c r="CY243" s="2206"/>
      <c r="CZ243" s="2206"/>
    </row>
    <row r="244" s="399" customFormat="true" ht="15" customHeight="true" x14ac:dyDescent="0.2">
      <c r="A244" s="774"/>
      <c r="B244" s="898"/>
      <c r="C244" s="979"/>
      <c r="D244" s="941"/>
      <c r="E244" s="941"/>
      <c r="F244" s="941"/>
      <c r="G244" s="942"/>
      <c r="H244" s="980"/>
      <c r="I244" s="941"/>
      <c r="J244" s="941"/>
      <c r="K244" s="941"/>
      <c r="L244" s="981"/>
      <c r="M244" s="979"/>
      <c r="N244" s="941"/>
      <c r="O244" s="941"/>
      <c r="P244" s="941"/>
      <c r="Q244" s="942"/>
      <c r="R244" s="980"/>
      <c r="S244" s="941"/>
      <c r="T244" s="941"/>
      <c r="U244" s="941"/>
      <c r="V244" s="941"/>
      <c r="W244" s="941"/>
      <c r="X244" s="941"/>
      <c r="Y244" s="941"/>
      <c r="Z244" s="941"/>
      <c r="AA244" s="941"/>
      <c r="AB244" s="981"/>
      <c r="AC244" s="667"/>
      <c r="AD244" s="667"/>
      <c r="AE244" s="667"/>
      <c r="AF244" s="667"/>
      <c r="AG244" s="667"/>
      <c r="AH244" s="667"/>
      <c r="AI244" s="667"/>
      <c r="AJ244" s="667"/>
      <c r="AK244" s="667"/>
      <c r="AL244" s="667"/>
      <c r="AM244" s="667"/>
      <c r="AN244" s="667"/>
      <c r="AO244" s="667"/>
      <c r="AP244" s="667"/>
      <c r="AQ244" s="667"/>
      <c r="AR244" s="667"/>
      <c r="AS244" s="667"/>
      <c r="AT244" s="667"/>
      <c r="AU244" s="667"/>
      <c r="AV244" s="667"/>
      <c r="AW244" s="667"/>
      <c r="AX244" s="667"/>
      <c r="AY244" s="667"/>
      <c r="AZ244" s="216"/>
      <c r="BA244" s="39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2206"/>
      <c r="CD244" s="2206"/>
      <c r="CE244" s="2206"/>
      <c r="CF244" s="2206"/>
      <c r="CG244" s="2206"/>
      <c r="CH244" s="2206"/>
      <c r="CI244" s="2206"/>
      <c r="CJ244" s="2206"/>
      <c r="CK244" s="2206"/>
      <c r="CL244" s="2206"/>
      <c r="CM244" s="2206"/>
      <c r="CN244" s="2206"/>
      <c r="CO244" s="2206"/>
      <c r="CP244" s="2206"/>
      <c r="CQ244" s="2206"/>
      <c r="CR244" s="2206"/>
      <c r="CS244" s="2206"/>
      <c r="CT244" s="2206"/>
      <c r="CU244" s="2206"/>
      <c r="CV244" s="2206"/>
      <c r="CW244" s="2206"/>
      <c r="CX244" s="2206"/>
      <c r="CY244" s="2206"/>
      <c r="CZ244" s="2206"/>
    </row>
    <row r="245" s="399" customFormat="true" ht="15" customHeight="true" x14ac:dyDescent="0.2">
      <c r="A245" s="774"/>
      <c r="B245" s="898"/>
      <c r="C245" s="979"/>
      <c r="D245" s="941"/>
      <c r="E245" s="941"/>
      <c r="F245" s="941"/>
      <c r="G245" s="942"/>
      <c r="H245" s="980"/>
      <c r="I245" s="941"/>
      <c r="J245" s="941"/>
      <c r="K245" s="941"/>
      <c r="L245" s="981"/>
      <c r="M245" s="979"/>
      <c r="N245" s="941"/>
      <c r="O245" s="941"/>
      <c r="P245" s="941"/>
      <c r="Q245" s="942"/>
      <c r="R245" s="980"/>
      <c r="S245" s="941"/>
      <c r="T245" s="941"/>
      <c r="U245" s="941"/>
      <c r="V245" s="941"/>
      <c r="W245" s="941"/>
      <c r="X245" s="941"/>
      <c r="Y245" s="941"/>
      <c r="Z245" s="941"/>
      <c r="AA245" s="941"/>
      <c r="AB245" s="981"/>
      <c r="AC245" s="667"/>
      <c r="AD245" s="667"/>
      <c r="AE245" s="667"/>
      <c r="AF245" s="667"/>
      <c r="AG245" s="667"/>
      <c r="AH245" s="667"/>
      <c r="AI245" s="667"/>
      <c r="AJ245" s="667"/>
      <c r="AK245" s="667"/>
      <c r="AL245" s="667"/>
      <c r="AM245" s="667"/>
      <c r="AN245" s="667"/>
      <c r="AO245" s="667"/>
      <c r="AP245" s="667"/>
      <c r="AQ245" s="667"/>
      <c r="AR245" s="667"/>
      <c r="AS245" s="667"/>
      <c r="AT245" s="667"/>
      <c r="AU245" s="667"/>
      <c r="AV245" s="667"/>
      <c r="AW245" s="667"/>
      <c r="AX245" s="667"/>
      <c r="AY245" s="667"/>
      <c r="AZ245" s="216"/>
      <c r="BA245" s="39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2206"/>
      <c r="CD245" s="2206"/>
      <c r="CE245" s="2206"/>
      <c r="CF245" s="2206"/>
      <c r="CG245" s="2206"/>
      <c r="CH245" s="2206"/>
      <c r="CI245" s="2206"/>
      <c r="CJ245" s="2206"/>
      <c r="CK245" s="2206"/>
      <c r="CL245" s="2206"/>
      <c r="CM245" s="2206"/>
      <c r="CN245" s="2206"/>
      <c r="CO245" s="2206"/>
      <c r="CP245" s="2206"/>
      <c r="CQ245" s="2206"/>
      <c r="CR245" s="2206"/>
      <c r="CS245" s="2206"/>
      <c r="CT245" s="2206"/>
      <c r="CU245" s="2206"/>
      <c r="CV245" s="2206"/>
      <c r="CW245" s="2206"/>
      <c r="CX245" s="2206"/>
      <c r="CY245" s="2206"/>
      <c r="CZ245" s="2206"/>
    </row>
    <row r="246" s="399" customFormat="true" ht="15" customHeight="true" x14ac:dyDescent="0.2">
      <c r="A246" s="774"/>
      <c r="B246" s="898"/>
      <c r="C246" s="979"/>
      <c r="D246" s="941"/>
      <c r="E246" s="941"/>
      <c r="F246" s="941"/>
      <c r="G246" s="942"/>
      <c r="H246" s="980"/>
      <c r="I246" s="941"/>
      <c r="J246" s="941"/>
      <c r="K246" s="941"/>
      <c r="L246" s="981"/>
      <c r="M246" s="979"/>
      <c r="N246" s="941"/>
      <c r="O246" s="941"/>
      <c r="P246" s="941"/>
      <c r="Q246" s="942"/>
      <c r="R246" s="980"/>
      <c r="S246" s="941"/>
      <c r="T246" s="941"/>
      <c r="U246" s="941"/>
      <c r="V246" s="941"/>
      <c r="W246" s="941"/>
      <c r="X246" s="941"/>
      <c r="Y246" s="941"/>
      <c r="Z246" s="941"/>
      <c r="AA246" s="941"/>
      <c r="AB246" s="981"/>
      <c r="AC246" s="667"/>
      <c r="AD246" s="667"/>
      <c r="AE246" s="667"/>
      <c r="AF246" s="667"/>
      <c r="AG246" s="667"/>
      <c r="AH246" s="667"/>
      <c r="AI246" s="667"/>
      <c r="AJ246" s="667"/>
      <c r="AK246" s="667"/>
      <c r="AL246" s="667"/>
      <c r="AM246" s="667"/>
      <c r="AN246" s="667"/>
      <c r="AO246" s="667"/>
      <c r="AP246" s="667"/>
      <c r="AQ246" s="667"/>
      <c r="AR246" s="667"/>
      <c r="AS246" s="667"/>
      <c r="AT246" s="667"/>
      <c r="AU246" s="667"/>
      <c r="AV246" s="667"/>
      <c r="AW246" s="667"/>
      <c r="AX246" s="667"/>
      <c r="AY246" s="667"/>
      <c r="AZ246" s="216"/>
      <c r="BA246" s="39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2206"/>
      <c r="CD246" s="2206"/>
      <c r="CE246" s="2206"/>
      <c r="CF246" s="2206"/>
      <c r="CG246" s="2206"/>
      <c r="CH246" s="2206"/>
      <c r="CI246" s="2206"/>
      <c r="CJ246" s="2206"/>
      <c r="CK246" s="2206"/>
      <c r="CL246" s="2206"/>
      <c r="CM246" s="2206"/>
      <c r="CN246" s="2206"/>
      <c r="CO246" s="2206"/>
      <c r="CP246" s="2206"/>
      <c r="CQ246" s="2206"/>
      <c r="CR246" s="2206"/>
      <c r="CS246" s="2206"/>
      <c r="CT246" s="2206"/>
      <c r="CU246" s="2206"/>
      <c r="CV246" s="2206"/>
      <c r="CW246" s="2206"/>
      <c r="CX246" s="2206"/>
      <c r="CY246" s="2206"/>
      <c r="CZ246" s="2206"/>
    </row>
    <row r="247" s="399" customFormat="true" ht="15" customHeight="true" x14ac:dyDescent="0.2">
      <c r="A247" s="774"/>
      <c r="B247" s="898"/>
      <c r="C247" s="979"/>
      <c r="D247" s="941"/>
      <c r="E247" s="941"/>
      <c r="F247" s="941"/>
      <c r="G247" s="942"/>
      <c r="H247" s="980"/>
      <c r="I247" s="941"/>
      <c r="J247" s="941"/>
      <c r="K247" s="941"/>
      <c r="L247" s="981"/>
      <c r="M247" s="979"/>
      <c r="N247" s="941"/>
      <c r="O247" s="941"/>
      <c r="P247" s="941"/>
      <c r="Q247" s="942"/>
      <c r="R247" s="980"/>
      <c r="S247" s="941"/>
      <c r="T247" s="941"/>
      <c r="U247" s="941"/>
      <c r="V247" s="941"/>
      <c r="W247" s="941"/>
      <c r="X247" s="941"/>
      <c r="Y247" s="941"/>
      <c r="Z247" s="941"/>
      <c r="AA247" s="941"/>
      <c r="AB247" s="981"/>
      <c r="AC247" s="667"/>
      <c r="AD247" s="667"/>
      <c r="AE247" s="667"/>
      <c r="AF247" s="667"/>
      <c r="AG247" s="667"/>
      <c r="AH247" s="667"/>
      <c r="AI247" s="667"/>
      <c r="AJ247" s="667"/>
      <c r="AK247" s="667"/>
      <c r="AL247" s="667"/>
      <c r="AM247" s="667"/>
      <c r="AN247" s="667"/>
      <c r="AO247" s="667"/>
      <c r="AP247" s="667"/>
      <c r="AQ247" s="667"/>
      <c r="AR247" s="667"/>
      <c r="AS247" s="667"/>
      <c r="AT247" s="667"/>
      <c r="AU247" s="667"/>
      <c r="AV247" s="667"/>
      <c r="AW247" s="667"/>
      <c r="AX247" s="667"/>
      <c r="AY247" s="667"/>
      <c r="AZ247" s="216"/>
      <c r="BA247" s="39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2206"/>
      <c r="CD247" s="2206"/>
      <c r="CE247" s="2206"/>
      <c r="CF247" s="2206"/>
      <c r="CG247" s="2206"/>
      <c r="CH247" s="2206"/>
      <c r="CI247" s="2206"/>
      <c r="CJ247" s="2206"/>
      <c r="CK247" s="2206"/>
      <c r="CL247" s="2206"/>
      <c r="CM247" s="2206"/>
      <c r="CN247" s="2206"/>
      <c r="CO247" s="2206"/>
      <c r="CP247" s="2206"/>
      <c r="CQ247" s="2206"/>
      <c r="CR247" s="2206"/>
      <c r="CS247" s="2206"/>
      <c r="CT247" s="2206"/>
      <c r="CU247" s="2206"/>
      <c r="CV247" s="2206"/>
      <c r="CW247" s="2206"/>
      <c r="CX247" s="2206"/>
      <c r="CY247" s="2206"/>
      <c r="CZ247" s="2206"/>
    </row>
    <row r="248" s="399" customFormat="true" ht="15" customHeight="true" x14ac:dyDescent="0.2">
      <c r="A248" s="779"/>
      <c r="B248" s="918"/>
      <c r="C248" s="1072"/>
      <c r="D248" s="992"/>
      <c r="E248" s="992"/>
      <c r="F248" s="992"/>
      <c r="G248" s="993"/>
      <c r="H248" s="1073"/>
      <c r="I248" s="992"/>
      <c r="J248" s="992"/>
      <c r="K248" s="992"/>
      <c r="L248" s="1074"/>
      <c r="M248" s="1072"/>
      <c r="N248" s="992"/>
      <c r="O248" s="992"/>
      <c r="P248" s="992"/>
      <c r="Q248" s="993"/>
      <c r="R248" s="1073"/>
      <c r="S248" s="992"/>
      <c r="T248" s="992"/>
      <c r="U248" s="992"/>
      <c r="V248" s="992"/>
      <c r="W248" s="992"/>
      <c r="X248" s="992"/>
      <c r="Y248" s="992"/>
      <c r="Z248" s="992"/>
      <c r="AA248" s="992"/>
      <c r="AB248" s="1074"/>
      <c r="AC248" s="667"/>
      <c r="AD248" s="667"/>
      <c r="AE248" s="667"/>
      <c r="AF248" s="667"/>
      <c r="AG248" s="667"/>
      <c r="AH248" s="667"/>
      <c r="AI248" s="667"/>
      <c r="AJ248" s="667"/>
      <c r="AK248" s="667"/>
      <c r="AL248" s="667"/>
      <c r="AM248" s="667"/>
      <c r="AN248" s="667"/>
      <c r="AO248" s="667"/>
      <c r="AP248" s="667"/>
      <c r="AQ248" s="667"/>
      <c r="AR248" s="667"/>
      <c r="AS248" s="667"/>
      <c r="AT248" s="667"/>
      <c r="AU248" s="667"/>
      <c r="AV248" s="667"/>
      <c r="AW248" s="667"/>
      <c r="AX248" s="667"/>
      <c r="AY248" s="667"/>
      <c r="AZ248" s="216"/>
      <c r="BA248" s="39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2206"/>
      <c r="CD248" s="2206"/>
      <c r="CE248" s="2206"/>
      <c r="CF248" s="2206"/>
      <c r="CG248" s="2206"/>
      <c r="CH248" s="2206"/>
      <c r="CI248" s="2206"/>
      <c r="CJ248" s="2206"/>
      <c r="CK248" s="2206"/>
      <c r="CL248" s="2206"/>
      <c r="CM248" s="2206"/>
      <c r="CN248" s="2206"/>
      <c r="CO248" s="2206"/>
      <c r="CP248" s="2206"/>
      <c r="CQ248" s="2206"/>
      <c r="CR248" s="2206"/>
      <c r="CS248" s="2206"/>
      <c r="CT248" s="2206"/>
      <c r="CU248" s="2206"/>
      <c r="CV248" s="2206"/>
      <c r="CW248" s="2206"/>
      <c r="CX248" s="2206"/>
      <c r="CY248" s="2206"/>
      <c r="CZ248" s="2206"/>
    </row>
    <row r="249" s="399" customFormat="true" ht="250.15" customHeight="true" x14ac:dyDescent="0.2">
      <c r="B249" s="398"/>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7"/>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2"/>
      <c r="BB250" s="238"/>
      <c r="BC250" s="392"/>
      <c r="BD250" s="392"/>
      <c r="BE250" s="392"/>
      <c r="BF250" s="392"/>
      <c r="BG250" s="392"/>
      <c r="BH250" s="392"/>
      <c r="BI250" s="392"/>
      <c r="BJ250" s="392"/>
      <c r="BK250" s="392"/>
      <c r="BL250" s="392"/>
      <c r="BM250" s="392"/>
      <c r="BN250" s="392"/>
      <c r="BO250" s="392"/>
      <c r="BP250" s="392"/>
      <c r="BQ250" s="392"/>
      <c r="BR250" s="392"/>
      <c r="BS250" s="392"/>
      <c r="BT250" s="392"/>
      <c r="BU250" s="392"/>
      <c r="BV250" s="392"/>
      <c r="BW250" s="392"/>
      <c r="BX250" s="392"/>
      <c r="BY250" s="39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7"/>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2"/>
      <c r="BB251" s="238"/>
      <c r="BC251" s="392"/>
      <c r="BD251" s="392"/>
      <c r="BE251" s="392"/>
      <c r="BF251" s="392"/>
      <c r="BG251" s="392"/>
      <c r="BH251" s="392"/>
      <c r="BI251" s="392"/>
      <c r="BJ251" s="392"/>
      <c r="BK251" s="392"/>
      <c r="BL251" s="392"/>
      <c r="BM251" s="392"/>
      <c r="BN251" s="392"/>
      <c r="BO251" s="392"/>
      <c r="BP251" s="392"/>
      <c r="BQ251" s="392"/>
      <c r="BR251" s="392"/>
      <c r="BS251" s="392"/>
      <c r="BT251" s="392"/>
      <c r="BU251" s="392"/>
      <c r="BV251" s="392"/>
      <c r="BW251" s="392"/>
      <c r="BX251" s="392"/>
      <c r="BY251" s="39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7"/>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2"/>
      <c r="BB252" s="238"/>
      <c r="BC252" s="392"/>
      <c r="BD252" s="392"/>
      <c r="BE252" s="392"/>
      <c r="BF252" s="392"/>
      <c r="BG252" s="392"/>
      <c r="BH252" s="392"/>
      <c r="BI252" s="392"/>
      <c r="BJ252" s="392"/>
      <c r="BK252" s="392"/>
      <c r="BL252" s="392"/>
      <c r="BM252" s="392"/>
      <c r="BN252" s="392"/>
      <c r="BO252" s="392"/>
      <c r="BP252" s="392"/>
      <c r="BQ252" s="392"/>
      <c r="BR252" s="392"/>
      <c r="BS252" s="392"/>
      <c r="BT252" s="392"/>
      <c r="BU252" s="392"/>
      <c r="BV252" s="392"/>
      <c r="BW252" s="392"/>
      <c r="BX252" s="392"/>
      <c r="BY252" s="39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7"/>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2"/>
      <c r="BB253" s="238"/>
      <c r="BC253" s="392"/>
      <c r="BD253" s="392"/>
      <c r="BE253" s="392"/>
      <c r="BF253" s="392"/>
      <c r="BG253" s="392"/>
      <c r="BH253" s="392"/>
      <c r="BI253" s="392"/>
      <c r="BJ253" s="392"/>
      <c r="BK253" s="392"/>
      <c r="BL253" s="392"/>
      <c r="BM253" s="392"/>
      <c r="BN253" s="392"/>
      <c r="BO253" s="392"/>
      <c r="BP253" s="392"/>
      <c r="BQ253" s="392"/>
      <c r="BR253" s="392"/>
      <c r="BS253" s="392"/>
      <c r="BT253" s="392"/>
      <c r="BU253" s="392"/>
      <c r="BV253" s="392"/>
      <c r="BW253" s="392"/>
      <c r="BX253" s="392"/>
      <c r="BY253" s="39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7"/>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2"/>
      <c r="BB254" s="238"/>
      <c r="BC254" s="392"/>
      <c r="BD254" s="392"/>
      <c r="BE254" s="392"/>
      <c r="BF254" s="392"/>
      <c r="BG254" s="392"/>
      <c r="BH254" s="392"/>
      <c r="BI254" s="392"/>
      <c r="BJ254" s="392"/>
      <c r="BK254" s="392"/>
      <c r="BL254" s="392"/>
      <c r="BM254" s="392"/>
      <c r="BN254" s="392"/>
      <c r="BO254" s="392"/>
      <c r="BP254" s="392"/>
      <c r="BQ254" s="392"/>
      <c r="BR254" s="392"/>
      <c r="BS254" s="392"/>
      <c r="BT254" s="392"/>
      <c r="BU254" s="392"/>
      <c r="BV254" s="392"/>
      <c r="BW254" s="392"/>
      <c r="BX254" s="392"/>
      <c r="BY254" s="39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7"/>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2"/>
      <c r="BB255" s="238"/>
      <c r="BC255" s="392"/>
      <c r="BD255" s="392"/>
      <c r="BE255" s="392"/>
      <c r="BF255" s="392"/>
      <c r="BG255" s="392"/>
      <c r="BH255" s="392"/>
      <c r="BI255" s="392"/>
      <c r="BJ255" s="392"/>
      <c r="BK255" s="392"/>
      <c r="BL255" s="392"/>
      <c r="BM255" s="392"/>
      <c r="BN255" s="392"/>
      <c r="BO255" s="392"/>
      <c r="BP255" s="392"/>
      <c r="BQ255" s="392"/>
      <c r="BR255" s="392"/>
      <c r="BS255" s="392"/>
      <c r="BT255" s="392"/>
      <c r="BU255" s="392"/>
      <c r="BV255" s="392"/>
      <c r="BW255" s="392"/>
      <c r="BX255" s="392"/>
      <c r="BY255" s="39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7"/>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2"/>
      <c r="BB256" s="238"/>
      <c r="BC256" s="392"/>
      <c r="BD256" s="392"/>
      <c r="BE256" s="392"/>
      <c r="BF256" s="392"/>
      <c r="BG256" s="392"/>
      <c r="BH256" s="392"/>
      <c r="BI256" s="392"/>
      <c r="BJ256" s="392"/>
      <c r="BK256" s="392"/>
      <c r="BL256" s="392"/>
      <c r="BM256" s="392"/>
      <c r="BN256" s="392"/>
      <c r="BO256" s="392"/>
      <c r="BP256" s="392"/>
      <c r="BQ256" s="392"/>
      <c r="BR256" s="392"/>
      <c r="BS256" s="392"/>
      <c r="BT256" s="392"/>
      <c r="BU256" s="392"/>
      <c r="BV256" s="392"/>
      <c r="BW256" s="392"/>
      <c r="BX256" s="392"/>
      <c r="BY256" s="39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7"/>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2"/>
      <c r="BB257" s="238"/>
      <c r="BC257" s="392"/>
      <c r="BD257" s="392"/>
      <c r="BE257" s="392"/>
      <c r="BF257" s="392"/>
      <c r="BG257" s="392"/>
      <c r="BH257" s="392"/>
      <c r="BI257" s="392"/>
      <c r="BJ257" s="392"/>
      <c r="BK257" s="392"/>
      <c r="BL257" s="392"/>
      <c r="BM257" s="392"/>
      <c r="BN257" s="392"/>
      <c r="BO257" s="392"/>
      <c r="BP257" s="392"/>
      <c r="BQ257" s="392"/>
      <c r="BR257" s="392"/>
      <c r="BS257" s="392"/>
      <c r="BT257" s="392"/>
      <c r="BU257" s="392"/>
      <c r="BV257" s="392"/>
      <c r="BW257" s="392"/>
      <c r="BX257" s="392"/>
      <c r="BY257" s="39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7"/>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2"/>
      <c r="BB258" s="238"/>
      <c r="BC258" s="392"/>
      <c r="BD258" s="392"/>
      <c r="BE258" s="392"/>
      <c r="BF258" s="392"/>
      <c r="BG258" s="392"/>
      <c r="BH258" s="392"/>
      <c r="BI258" s="392"/>
      <c r="BJ258" s="392"/>
      <c r="BK258" s="392"/>
      <c r="BL258" s="392"/>
      <c r="BM258" s="392"/>
      <c r="BN258" s="392"/>
      <c r="BO258" s="392"/>
      <c r="BP258" s="392"/>
      <c r="BQ258" s="392"/>
      <c r="BR258" s="392"/>
      <c r="BS258" s="392"/>
      <c r="BT258" s="392"/>
      <c r="BU258" s="392"/>
      <c r="BV258" s="392"/>
      <c r="BW258" s="392"/>
      <c r="BX258" s="392"/>
      <c r="BY258" s="39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399" customFormat="true" ht="15" customHeight="true" x14ac:dyDescent="0.2">
      <c r="B259" s="398"/>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2613" t="s">
        <v>114</v>
      </c>
      <c r="BD259" s="2614"/>
      <c r="BE259" s="2614"/>
      <c r="BF259" s="2614"/>
      <c r="BG259" s="2615"/>
      <c r="BH259" s="2616" t="s">
        <v>38</v>
      </c>
      <c r="BI259" s="2614"/>
      <c r="BJ259" s="2614"/>
      <c r="BK259" s="2614"/>
      <c r="BL259" s="2615"/>
      <c r="BM259" s="2616" t="s">
        <v>37</v>
      </c>
      <c r="BN259" s="2614"/>
      <c r="BO259" s="2614"/>
      <c r="BP259" s="2614"/>
      <c r="BQ259" s="2617"/>
      <c r="BR259" s="2118" t="s">
        <v>137</v>
      </c>
      <c r="BS259" s="2119"/>
      <c r="BT259" s="2119"/>
      <c r="BU259" s="2119"/>
      <c r="BV259" s="2119"/>
      <c r="BW259" s="2119"/>
      <c r="BX259" s="2119"/>
      <c r="BY259" s="2120"/>
      <c r="BZ259" s="313"/>
      <c r="CA259" s="313"/>
      <c r="CB259" s="313"/>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399" customFormat="true" ht="12.75" x14ac:dyDescent="0.2">
      <c r="B260" s="398"/>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150</v>
      </c>
      <c r="BS260" s="178" t="s">
        <v>151</v>
      </c>
      <c r="BT260" s="178" t="s">
        <v>152</v>
      </c>
      <c r="BU260" s="178" t="s">
        <v>153</v>
      </c>
      <c r="BV260" s="178" t="s">
        <v>154</v>
      </c>
      <c r="BW260" s="178" t="s">
        <v>155</v>
      </c>
      <c r="BX260" s="178" t="s">
        <v>156</v>
      </c>
      <c r="BY260" s="179" t="s">
        <v>157</v>
      </c>
      <c r="BZ260" s="179" t="s">
        <v>158</v>
      </c>
      <c r="CA260" s="179" t="s">
        <v>159</v>
      </c>
      <c r="CB260" s="179" t="s">
        <v>160</v>
      </c>
      <c r="CC260" s="2207"/>
      <c r="CD260" s="2207"/>
      <c r="CE260" s="2207"/>
      <c r="CF260" s="2207"/>
      <c r="CG260" s="2207"/>
      <c r="CH260" s="2207"/>
      <c r="CI260" s="2207"/>
      <c r="CJ260" s="2207"/>
      <c r="CK260" s="2207"/>
      <c r="CL260" s="2207"/>
      <c r="CM260" s="2207"/>
      <c r="CN260" s="2207"/>
      <c r="CO260" s="2207"/>
      <c r="CP260" s="2207"/>
      <c r="CQ260" s="2207"/>
      <c r="CR260" s="2207"/>
      <c r="CS260" s="2207"/>
      <c r="CT260" s="2207"/>
      <c r="CU260" s="2207"/>
      <c r="CV260" s="2207"/>
      <c r="CW260" s="2207"/>
      <c r="CX260" s="2207"/>
      <c r="CY260" s="2207"/>
      <c r="CZ260" s="2207"/>
    </row>
    <row r="261" s="399" customFormat="true" ht="15" customHeight="true" x14ac:dyDescent="0.2">
      <c r="B261" s="398"/>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618" t="s">
        <v>73</v>
      </c>
      <c r="BB261" s="294" t="s">
        <v>49</v>
      </c>
      <c r="BC261" s="1223" t="s">
        <v>35</v>
      </c>
      <c r="BD261" s="1243" t="s">
        <v>35</v>
      </c>
      <c r="BE261" s="1243" t="s">
        <v>35</v>
      </c>
      <c r="BF261" s="1243" t="s">
        <v>35</v>
      </c>
      <c r="BG261" s="1264" t="s">
        <v>35</v>
      </c>
      <c r="BH261" s="1285" t="s">
        <v>35</v>
      </c>
      <c r="BI261" s="1243" t="s">
        <v>35</v>
      </c>
      <c r="BJ261" s="1243" t="s">
        <v>35</v>
      </c>
      <c r="BK261" s="1243" t="s">
        <v>35</v>
      </c>
      <c r="BL261" s="1264" t="s">
        <v>35</v>
      </c>
      <c r="BM261" s="1285" t="s">
        <v>35</v>
      </c>
      <c r="BN261" s="1243" t="s">
        <v>35</v>
      </c>
      <c r="BO261" s="1243" t="s">
        <v>35</v>
      </c>
      <c r="BP261" s="1243" t="s">
        <v>35</v>
      </c>
      <c r="BQ261" s="1264" t="s">
        <v>35</v>
      </c>
      <c r="BR261" s="1285" t="s">
        <v>35</v>
      </c>
      <c r="BS261" s="1243" t="s">
        <v>35</v>
      </c>
      <c r="BT261" s="1243" t="s">
        <v>35</v>
      </c>
      <c r="BU261" s="1243" t="s">
        <v>35</v>
      </c>
      <c r="BV261" s="1243" t="s">
        <v>35</v>
      </c>
      <c r="BW261" s="1243" t="s">
        <v>35</v>
      </c>
      <c r="BX261" s="1243" t="s">
        <v>35</v>
      </c>
      <c r="BY261" s="1304" t="s">
        <v>35</v>
      </c>
      <c r="BZ261" s="1304" t="s">
        <v>35</v>
      </c>
      <c r="CA261" s="1304" t="s">
        <v>35</v>
      </c>
      <c r="CB261" s="1304" t="s">
        <v>35</v>
      </c>
      <c r="CC261" s="2208"/>
      <c r="CD261" s="2208"/>
      <c r="CE261" s="2208"/>
      <c r="CF261" s="2208"/>
      <c r="CG261" s="2208"/>
      <c r="CH261" s="2208"/>
      <c r="CI261" s="2208"/>
      <c r="CJ261" s="2208"/>
      <c r="CK261" s="2208"/>
      <c r="CL261" s="2208"/>
      <c r="CM261" s="2208"/>
      <c r="CN261" s="2208"/>
      <c r="CO261" s="2208"/>
      <c r="CP261" s="2208"/>
      <c r="CQ261" s="2208"/>
      <c r="CR261" s="2208"/>
      <c r="CS261" s="2208"/>
      <c r="CT261" s="2208"/>
      <c r="CU261" s="2208"/>
      <c r="CV261" s="2208"/>
      <c r="CW261" s="2208"/>
      <c r="CX261" s="2208"/>
      <c r="CY261" s="2208"/>
      <c r="CZ261" s="2208"/>
    </row>
    <row r="262" s="399" customFormat="true" ht="15" customHeight="true" x14ac:dyDescent="0.2">
      <c r="B262" s="398"/>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619"/>
      <c r="BB262" s="295" t="s">
        <v>48</v>
      </c>
      <c r="BC262" s="1224" t="s">
        <v>35</v>
      </c>
      <c r="BD262" s="1244" t="s">
        <v>35</v>
      </c>
      <c r="BE262" s="1244" t="s">
        <v>35</v>
      </c>
      <c r="BF262" s="1244" t="s">
        <v>35</v>
      </c>
      <c r="BG262" s="1265" t="s">
        <v>35</v>
      </c>
      <c r="BH262" s="1286" t="s">
        <v>35</v>
      </c>
      <c r="BI262" s="1244" t="s">
        <v>35</v>
      </c>
      <c r="BJ262" s="1244" t="s">
        <v>35</v>
      </c>
      <c r="BK262" s="1244" t="s">
        <v>35</v>
      </c>
      <c r="BL262" s="1265" t="s">
        <v>35</v>
      </c>
      <c r="BM262" s="1286" t="s">
        <v>35</v>
      </c>
      <c r="BN262" s="1244" t="s">
        <v>35</v>
      </c>
      <c r="BO262" s="1244" t="s">
        <v>35</v>
      </c>
      <c r="BP262" s="1244" t="s">
        <v>35</v>
      </c>
      <c r="BQ262" s="1265" t="s">
        <v>35</v>
      </c>
      <c r="BR262" s="1286" t="s">
        <v>35</v>
      </c>
      <c r="BS262" s="1244" t="s">
        <v>35</v>
      </c>
      <c r="BT262" s="1244" t="s">
        <v>35</v>
      </c>
      <c r="BU262" s="1244" t="s">
        <v>35</v>
      </c>
      <c r="BV262" s="1244" t="s">
        <v>35</v>
      </c>
      <c r="BW262" s="1244" t="s">
        <v>35</v>
      </c>
      <c r="BX262" s="1244" t="s">
        <v>35</v>
      </c>
      <c r="BY262" s="1305" t="s">
        <v>35</v>
      </c>
      <c r="BZ262" s="1305" t="s">
        <v>35</v>
      </c>
      <c r="CA262" s="1305" t="s">
        <v>35</v>
      </c>
      <c r="CB262" s="1305" t="s">
        <v>35</v>
      </c>
      <c r="CC262" s="2209"/>
      <c r="CD262" s="2209"/>
      <c r="CE262" s="2209"/>
      <c r="CF262" s="2209"/>
      <c r="CG262" s="2209"/>
      <c r="CH262" s="2209"/>
      <c r="CI262" s="2209"/>
      <c r="CJ262" s="2209"/>
      <c r="CK262" s="2209"/>
      <c r="CL262" s="2209"/>
      <c r="CM262" s="2209"/>
      <c r="CN262" s="2209"/>
      <c r="CO262" s="2209"/>
      <c r="CP262" s="2209"/>
      <c r="CQ262" s="2209"/>
      <c r="CR262" s="2209"/>
      <c r="CS262" s="2209"/>
      <c r="CT262" s="2209"/>
      <c r="CU262" s="2209"/>
      <c r="CV262" s="2209"/>
      <c r="CW262" s="2209"/>
      <c r="CX262" s="2209"/>
      <c r="CY262" s="2209"/>
      <c r="CZ262" s="2209"/>
    </row>
    <row r="263" s="399" customFormat="true" ht="15" customHeight="true" x14ac:dyDescent="0.2">
      <c r="B263" s="398"/>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619"/>
      <c r="BB263" s="295" t="s">
        <v>112</v>
      </c>
      <c r="BC263" s="1224" t="s">
        <v>35</v>
      </c>
      <c r="BD263" s="1244" t="s">
        <v>35</v>
      </c>
      <c r="BE263" s="1244" t="s">
        <v>35</v>
      </c>
      <c r="BF263" s="1244" t="s">
        <v>35</v>
      </c>
      <c r="BG263" s="1265" t="s">
        <v>35</v>
      </c>
      <c r="BH263" s="1286" t="s">
        <v>35</v>
      </c>
      <c r="BI263" s="1244" t="s">
        <v>35</v>
      </c>
      <c r="BJ263" s="1244" t="s">
        <v>35</v>
      </c>
      <c r="BK263" s="1244" t="s">
        <v>35</v>
      </c>
      <c r="BL263" s="1265" t="s">
        <v>35</v>
      </c>
      <c r="BM263" s="1286" t="s">
        <v>35</v>
      </c>
      <c r="BN263" s="1244" t="s">
        <v>35</v>
      </c>
      <c r="BO263" s="1244" t="s">
        <v>35</v>
      </c>
      <c r="BP263" s="1244" t="s">
        <v>35</v>
      </c>
      <c r="BQ263" s="1265" t="s">
        <v>35</v>
      </c>
      <c r="BR263" s="1286" t="s">
        <v>35</v>
      </c>
      <c r="BS263" s="1244" t="s">
        <v>35</v>
      </c>
      <c r="BT263" s="1244" t="s">
        <v>35</v>
      </c>
      <c r="BU263" s="1244" t="s">
        <v>35</v>
      </c>
      <c r="BV263" s="1244" t="s">
        <v>35</v>
      </c>
      <c r="BW263" s="1244" t="s">
        <v>35</v>
      </c>
      <c r="BX263" s="1244" t="s">
        <v>35</v>
      </c>
      <c r="BY263" s="1305" t="s">
        <v>35</v>
      </c>
      <c r="BZ263" s="1305" t="s">
        <v>35</v>
      </c>
      <c r="CA263" s="1305" t="s">
        <v>35</v>
      </c>
      <c r="CB263" s="1305" t="s">
        <v>35</v>
      </c>
      <c r="CC263" s="2209"/>
      <c r="CD263" s="2209"/>
      <c r="CE263" s="2209"/>
      <c r="CF263" s="2209"/>
      <c r="CG263" s="2209"/>
      <c r="CH263" s="2209"/>
      <c r="CI263" s="2209"/>
      <c r="CJ263" s="2209"/>
      <c r="CK263" s="2209"/>
      <c r="CL263" s="2209"/>
      <c r="CM263" s="2209"/>
      <c r="CN263" s="2209"/>
      <c r="CO263" s="2209"/>
      <c r="CP263" s="2209"/>
      <c r="CQ263" s="2209"/>
      <c r="CR263" s="2209"/>
      <c r="CS263" s="2209"/>
      <c r="CT263" s="2209"/>
      <c r="CU263" s="2209"/>
      <c r="CV263" s="2209"/>
      <c r="CW263" s="2209"/>
      <c r="CX263" s="2209"/>
      <c r="CY263" s="2209"/>
      <c r="CZ263" s="2209"/>
    </row>
    <row r="264" s="399" customFormat="true" ht="15" customHeight="true" x14ac:dyDescent="0.2">
      <c r="B264" s="398"/>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619" t="s">
        <v>74</v>
      </c>
      <c r="BB264" s="295" t="s">
        <v>88</v>
      </c>
      <c r="BC264" s="1224" t="s">
        <v>35</v>
      </c>
      <c r="BD264" s="1244" t="s">
        <v>35</v>
      </c>
      <c r="BE264" s="1244" t="s">
        <v>35</v>
      </c>
      <c r="BF264" s="1244" t="s">
        <v>35</v>
      </c>
      <c r="BG264" s="1265" t="s">
        <v>35</v>
      </c>
      <c r="BH264" s="1286" t="s">
        <v>35</v>
      </c>
      <c r="BI264" s="1244" t="s">
        <v>35</v>
      </c>
      <c r="BJ264" s="1244" t="s">
        <v>35</v>
      </c>
      <c r="BK264" s="1244" t="s">
        <v>35</v>
      </c>
      <c r="BL264" s="1265" t="s">
        <v>35</v>
      </c>
      <c r="BM264" s="1286" t="s">
        <v>35</v>
      </c>
      <c r="BN264" s="1244" t="s">
        <v>35</v>
      </c>
      <c r="BO264" s="1244" t="s">
        <v>35</v>
      </c>
      <c r="BP264" s="1244" t="s">
        <v>35</v>
      </c>
      <c r="BQ264" s="1265" t="s">
        <v>35</v>
      </c>
      <c r="BR264" s="1286" t="s">
        <v>35</v>
      </c>
      <c r="BS264" s="1244" t="s">
        <v>35</v>
      </c>
      <c r="BT264" s="1244" t="s">
        <v>35</v>
      </c>
      <c r="BU264" s="1244" t="s">
        <v>35</v>
      </c>
      <c r="BV264" s="1244" t="s">
        <v>35</v>
      </c>
      <c r="BW264" s="1244" t="s">
        <v>35</v>
      </c>
      <c r="BX264" s="1244" t="s">
        <v>35</v>
      </c>
      <c r="BY264" s="1305" t="s">
        <v>35</v>
      </c>
      <c r="BZ264" s="1305" t="s">
        <v>35</v>
      </c>
      <c r="CA264" s="1305" t="s">
        <v>35</v>
      </c>
      <c r="CB264" s="1305" t="s">
        <v>35</v>
      </c>
      <c r="CC264" s="2209"/>
      <c r="CD264" s="2209"/>
      <c r="CE264" s="2209"/>
      <c r="CF264" s="2209"/>
      <c r="CG264" s="2209"/>
      <c r="CH264" s="2209"/>
      <c r="CI264" s="2209"/>
      <c r="CJ264" s="2209"/>
      <c r="CK264" s="2209"/>
      <c r="CL264" s="2209"/>
      <c r="CM264" s="2209"/>
      <c r="CN264" s="2209"/>
      <c r="CO264" s="2209"/>
      <c r="CP264" s="2209"/>
      <c r="CQ264" s="2209"/>
      <c r="CR264" s="2209"/>
      <c r="CS264" s="2209"/>
      <c r="CT264" s="2209"/>
      <c r="CU264" s="2209"/>
      <c r="CV264" s="2209"/>
      <c r="CW264" s="2209"/>
      <c r="CX264" s="2209"/>
      <c r="CY264" s="2209"/>
      <c r="CZ264" s="2209"/>
    </row>
    <row r="265" s="399" customFormat="true" ht="15" customHeight="true" x14ac:dyDescent="0.2">
      <c r="B265" s="398"/>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619"/>
      <c r="BB265" s="295" t="s">
        <v>89</v>
      </c>
      <c r="BC265" s="1224" t="s">
        <v>35</v>
      </c>
      <c r="BD265" s="1244" t="s">
        <v>35</v>
      </c>
      <c r="BE265" s="1244" t="s">
        <v>35</v>
      </c>
      <c r="BF265" s="1244" t="s">
        <v>35</v>
      </c>
      <c r="BG265" s="1265" t="s">
        <v>35</v>
      </c>
      <c r="BH265" s="1286" t="s">
        <v>35</v>
      </c>
      <c r="BI265" s="1244" t="s">
        <v>35</v>
      </c>
      <c r="BJ265" s="1244" t="s">
        <v>35</v>
      </c>
      <c r="BK265" s="1244" t="s">
        <v>35</v>
      </c>
      <c r="BL265" s="1265" t="s">
        <v>35</v>
      </c>
      <c r="BM265" s="1286" t="s">
        <v>35</v>
      </c>
      <c r="BN265" s="1244" t="s">
        <v>35</v>
      </c>
      <c r="BO265" s="1244" t="s">
        <v>35</v>
      </c>
      <c r="BP265" s="1244" t="s">
        <v>35</v>
      </c>
      <c r="BQ265" s="1265" t="s">
        <v>35</v>
      </c>
      <c r="BR265" s="1286" t="s">
        <v>35</v>
      </c>
      <c r="BS265" s="1244" t="s">
        <v>35</v>
      </c>
      <c r="BT265" s="1244" t="s">
        <v>35</v>
      </c>
      <c r="BU265" s="1244" t="s">
        <v>35</v>
      </c>
      <c r="BV265" s="1244" t="s">
        <v>35</v>
      </c>
      <c r="BW265" s="1244" t="s">
        <v>35</v>
      </c>
      <c r="BX265" s="1244" t="s">
        <v>35</v>
      </c>
      <c r="BY265" s="1305" t="s">
        <v>35</v>
      </c>
      <c r="BZ265" s="1305" t="s">
        <v>35</v>
      </c>
      <c r="CA265" s="1305" t="s">
        <v>35</v>
      </c>
      <c r="CB265" s="1305" t="s">
        <v>35</v>
      </c>
      <c r="CC265" s="2209"/>
      <c r="CD265" s="2209"/>
      <c r="CE265" s="2209"/>
      <c r="CF265" s="2209"/>
      <c r="CG265" s="2209"/>
      <c r="CH265" s="2209"/>
      <c r="CI265" s="2209"/>
      <c r="CJ265" s="2209"/>
      <c r="CK265" s="2209"/>
      <c r="CL265" s="2209"/>
      <c r="CM265" s="2209"/>
      <c r="CN265" s="2209"/>
      <c r="CO265" s="2209"/>
      <c r="CP265" s="2209"/>
      <c r="CQ265" s="2209"/>
      <c r="CR265" s="2209"/>
      <c r="CS265" s="2209"/>
      <c r="CT265" s="2209"/>
      <c r="CU265" s="2209"/>
      <c r="CV265" s="2209"/>
      <c r="CW265" s="2209"/>
      <c r="CX265" s="2209"/>
      <c r="CY265" s="2209"/>
      <c r="CZ265" s="2209"/>
    </row>
    <row r="266" s="399" customFormat="true" ht="15" customHeight="true" x14ac:dyDescent="0.2">
      <c r="B266" s="398"/>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619"/>
      <c r="BB266" s="295" t="s">
        <v>90</v>
      </c>
      <c r="BC266" s="1224" t="s">
        <v>35</v>
      </c>
      <c r="BD266" s="1244" t="s">
        <v>35</v>
      </c>
      <c r="BE266" s="1244" t="s">
        <v>35</v>
      </c>
      <c r="BF266" s="1244" t="s">
        <v>35</v>
      </c>
      <c r="BG266" s="1265" t="s">
        <v>35</v>
      </c>
      <c r="BH266" s="1286" t="s">
        <v>35</v>
      </c>
      <c r="BI266" s="1244" t="s">
        <v>35</v>
      </c>
      <c r="BJ266" s="1244" t="s">
        <v>35</v>
      </c>
      <c r="BK266" s="1244" t="s">
        <v>35</v>
      </c>
      <c r="BL266" s="1265" t="s">
        <v>35</v>
      </c>
      <c r="BM266" s="1286" t="s">
        <v>35</v>
      </c>
      <c r="BN266" s="1244" t="s">
        <v>35</v>
      </c>
      <c r="BO266" s="1244" t="s">
        <v>35</v>
      </c>
      <c r="BP266" s="1244" t="s">
        <v>35</v>
      </c>
      <c r="BQ266" s="1265" t="s">
        <v>35</v>
      </c>
      <c r="BR266" s="1286" t="s">
        <v>35</v>
      </c>
      <c r="BS266" s="1244" t="s">
        <v>35</v>
      </c>
      <c r="BT266" s="1244" t="s">
        <v>35</v>
      </c>
      <c r="BU266" s="1244" t="s">
        <v>35</v>
      </c>
      <c r="BV266" s="1244" t="s">
        <v>35</v>
      </c>
      <c r="BW266" s="1244" t="s">
        <v>35</v>
      </c>
      <c r="BX266" s="1244" t="s">
        <v>35</v>
      </c>
      <c r="BY266" s="1305" t="s">
        <v>35</v>
      </c>
      <c r="BZ266" s="1305" t="s">
        <v>35</v>
      </c>
      <c r="CA266" s="1305" t="s">
        <v>35</v>
      </c>
      <c r="CB266" s="1305" t="s">
        <v>35</v>
      </c>
      <c r="CC266" s="2209"/>
      <c r="CD266" s="2209"/>
      <c r="CE266" s="2209"/>
      <c r="CF266" s="2209"/>
      <c r="CG266" s="2209"/>
      <c r="CH266" s="2209"/>
      <c r="CI266" s="2209"/>
      <c r="CJ266" s="2209"/>
      <c r="CK266" s="2209"/>
      <c r="CL266" s="2209"/>
      <c r="CM266" s="2209"/>
      <c r="CN266" s="2209"/>
      <c r="CO266" s="2209"/>
      <c r="CP266" s="2209"/>
      <c r="CQ266" s="2209"/>
      <c r="CR266" s="2209"/>
      <c r="CS266" s="2209"/>
      <c r="CT266" s="2209"/>
      <c r="CU266" s="2209"/>
      <c r="CV266" s="2209"/>
      <c r="CW266" s="2209"/>
      <c r="CX266" s="2209"/>
      <c r="CY266" s="2209"/>
      <c r="CZ266" s="2209"/>
    </row>
    <row r="267" s="399" customFormat="true" ht="15" customHeight="true" x14ac:dyDescent="0.2">
      <c r="B267" s="398"/>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619"/>
      <c r="BB267" s="295" t="s">
        <v>112</v>
      </c>
      <c r="BC267" s="1224" t="s">
        <v>35</v>
      </c>
      <c r="BD267" s="1244" t="s">
        <v>35</v>
      </c>
      <c r="BE267" s="1244" t="s">
        <v>35</v>
      </c>
      <c r="BF267" s="1244" t="s">
        <v>35</v>
      </c>
      <c r="BG267" s="1265" t="s">
        <v>35</v>
      </c>
      <c r="BH267" s="1286" t="s">
        <v>35</v>
      </c>
      <c r="BI267" s="1244" t="s">
        <v>35</v>
      </c>
      <c r="BJ267" s="1244" t="s">
        <v>35</v>
      </c>
      <c r="BK267" s="1244" t="s">
        <v>35</v>
      </c>
      <c r="BL267" s="1265" t="s">
        <v>35</v>
      </c>
      <c r="BM267" s="1286" t="s">
        <v>35</v>
      </c>
      <c r="BN267" s="1244" t="s">
        <v>35</v>
      </c>
      <c r="BO267" s="1244" t="s">
        <v>35</v>
      </c>
      <c r="BP267" s="1244" t="s">
        <v>35</v>
      </c>
      <c r="BQ267" s="1265" t="s">
        <v>35</v>
      </c>
      <c r="BR267" s="1286" t="s">
        <v>35</v>
      </c>
      <c r="BS267" s="1244" t="s">
        <v>35</v>
      </c>
      <c r="BT267" s="1244" t="s">
        <v>35</v>
      </c>
      <c r="BU267" s="1244" t="s">
        <v>35</v>
      </c>
      <c r="BV267" s="1244" t="s">
        <v>35</v>
      </c>
      <c r="BW267" s="1244" t="s">
        <v>35</v>
      </c>
      <c r="BX267" s="1244" t="s">
        <v>35</v>
      </c>
      <c r="BY267" s="1305" t="s">
        <v>35</v>
      </c>
      <c r="BZ267" s="1305" t="s">
        <v>35</v>
      </c>
      <c r="CA267" s="1305" t="s">
        <v>35</v>
      </c>
      <c r="CB267" s="1305" t="s">
        <v>35</v>
      </c>
      <c r="CC267" s="2209"/>
      <c r="CD267" s="2209"/>
      <c r="CE267" s="2209"/>
      <c r="CF267" s="2209"/>
      <c r="CG267" s="2209"/>
      <c r="CH267" s="2209"/>
      <c r="CI267" s="2209"/>
      <c r="CJ267" s="2209"/>
      <c r="CK267" s="2209"/>
      <c r="CL267" s="2209"/>
      <c r="CM267" s="2209"/>
      <c r="CN267" s="2209"/>
      <c r="CO267" s="2209"/>
      <c r="CP267" s="2209"/>
      <c r="CQ267" s="2209"/>
      <c r="CR267" s="2209"/>
      <c r="CS267" s="2209"/>
      <c r="CT267" s="2209"/>
      <c r="CU267" s="2209"/>
      <c r="CV267" s="2209"/>
      <c r="CW267" s="2209"/>
      <c r="CX267" s="2209"/>
      <c r="CY267" s="2209"/>
      <c r="CZ267" s="2209"/>
    </row>
    <row r="268" s="399" customFormat="true" ht="15" customHeight="true" x14ac:dyDescent="0.2">
      <c r="B268" s="398"/>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619" t="s">
        <v>115</v>
      </c>
      <c r="BB268" s="295" t="s">
        <v>88</v>
      </c>
      <c r="BC268" s="1224" t="s">
        <v>35</v>
      </c>
      <c r="BD268" s="1244" t="s">
        <v>35</v>
      </c>
      <c r="BE268" s="1244" t="s">
        <v>35</v>
      </c>
      <c r="BF268" s="1244" t="s">
        <v>35</v>
      </c>
      <c r="BG268" s="1265" t="s">
        <v>35</v>
      </c>
      <c r="BH268" s="1286" t="s">
        <v>35</v>
      </c>
      <c r="BI268" s="1244" t="s">
        <v>35</v>
      </c>
      <c r="BJ268" s="1244" t="s">
        <v>35</v>
      </c>
      <c r="BK268" s="1244" t="s">
        <v>35</v>
      </c>
      <c r="BL268" s="1265" t="s">
        <v>35</v>
      </c>
      <c r="BM268" s="1286" t="s">
        <v>35</v>
      </c>
      <c r="BN268" s="1244" t="s">
        <v>35</v>
      </c>
      <c r="BO268" s="1244" t="s">
        <v>35</v>
      </c>
      <c r="BP268" s="1244" t="s">
        <v>35</v>
      </c>
      <c r="BQ268" s="1265" t="s">
        <v>35</v>
      </c>
      <c r="BR268" s="1286" t="s">
        <v>35</v>
      </c>
      <c r="BS268" s="1244" t="s">
        <v>35</v>
      </c>
      <c r="BT268" s="1244" t="s">
        <v>35</v>
      </c>
      <c r="BU268" s="1244" t="s">
        <v>35</v>
      </c>
      <c r="BV268" s="1244" t="s">
        <v>35</v>
      </c>
      <c r="BW268" s="1244" t="s">
        <v>35</v>
      </c>
      <c r="BX268" s="1244" t="s">
        <v>35</v>
      </c>
      <c r="BY268" s="1305" t="s">
        <v>35</v>
      </c>
      <c r="BZ268" s="1305" t="s">
        <v>35</v>
      </c>
      <c r="CA268" s="1305" t="s">
        <v>35</v>
      </c>
      <c r="CB268" s="1305" t="s">
        <v>35</v>
      </c>
      <c r="CC268" s="2209"/>
      <c r="CD268" s="2209"/>
      <c r="CE268" s="2209"/>
      <c r="CF268" s="2209"/>
      <c r="CG268" s="2209"/>
      <c r="CH268" s="2209"/>
      <c r="CI268" s="2209"/>
      <c r="CJ268" s="2209"/>
      <c r="CK268" s="2209"/>
      <c r="CL268" s="2209"/>
      <c r="CM268" s="2209"/>
      <c r="CN268" s="2209"/>
      <c r="CO268" s="2209"/>
      <c r="CP268" s="2209"/>
      <c r="CQ268" s="2209"/>
      <c r="CR268" s="2209"/>
      <c r="CS268" s="2209"/>
      <c r="CT268" s="2209"/>
      <c r="CU268" s="2209"/>
      <c r="CV268" s="2209"/>
      <c r="CW268" s="2209"/>
      <c r="CX268" s="2209"/>
      <c r="CY268" s="2209"/>
      <c r="CZ268" s="2209"/>
    </row>
    <row r="269" s="399" customFormat="true" ht="15" customHeight="true" x14ac:dyDescent="0.2">
      <c r="B269" s="398"/>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619"/>
      <c r="BB269" s="295" t="s">
        <v>89</v>
      </c>
      <c r="BC269" s="1224" t="s">
        <v>35</v>
      </c>
      <c r="BD269" s="1244" t="s">
        <v>35</v>
      </c>
      <c r="BE269" s="1244" t="s">
        <v>35</v>
      </c>
      <c r="BF269" s="1244" t="s">
        <v>35</v>
      </c>
      <c r="BG269" s="1265" t="s">
        <v>35</v>
      </c>
      <c r="BH269" s="1286" t="s">
        <v>35</v>
      </c>
      <c r="BI269" s="1244" t="s">
        <v>35</v>
      </c>
      <c r="BJ269" s="1244" t="s">
        <v>35</v>
      </c>
      <c r="BK269" s="1244" t="s">
        <v>35</v>
      </c>
      <c r="BL269" s="1265" t="s">
        <v>35</v>
      </c>
      <c r="BM269" s="1286" t="s">
        <v>35</v>
      </c>
      <c r="BN269" s="1244" t="s">
        <v>35</v>
      </c>
      <c r="BO269" s="1244" t="s">
        <v>35</v>
      </c>
      <c r="BP269" s="1244" t="s">
        <v>35</v>
      </c>
      <c r="BQ269" s="1265" t="s">
        <v>35</v>
      </c>
      <c r="BR269" s="1286" t="s">
        <v>35</v>
      </c>
      <c r="BS269" s="1244" t="s">
        <v>35</v>
      </c>
      <c r="BT269" s="1244" t="s">
        <v>35</v>
      </c>
      <c r="BU269" s="1244" t="s">
        <v>35</v>
      </c>
      <c r="BV269" s="1244" t="s">
        <v>35</v>
      </c>
      <c r="BW269" s="1244" t="s">
        <v>35</v>
      </c>
      <c r="BX269" s="1244" t="s">
        <v>35</v>
      </c>
      <c r="BY269" s="1305" t="s">
        <v>35</v>
      </c>
      <c r="BZ269" s="1305" t="s">
        <v>35</v>
      </c>
      <c r="CA269" s="1305" t="s">
        <v>35</v>
      </c>
      <c r="CB269" s="1305" t="s">
        <v>35</v>
      </c>
      <c r="CC269" s="2209"/>
      <c r="CD269" s="2209"/>
      <c r="CE269" s="2209"/>
      <c r="CF269" s="2209"/>
      <c r="CG269" s="2209"/>
      <c r="CH269" s="2209"/>
      <c r="CI269" s="2209"/>
      <c r="CJ269" s="2209"/>
      <c r="CK269" s="2209"/>
      <c r="CL269" s="2209"/>
      <c r="CM269" s="2209"/>
      <c r="CN269" s="2209"/>
      <c r="CO269" s="2209"/>
      <c r="CP269" s="2209"/>
      <c r="CQ269" s="2209"/>
      <c r="CR269" s="2209"/>
      <c r="CS269" s="2209"/>
      <c r="CT269" s="2209"/>
      <c r="CU269" s="2209"/>
      <c r="CV269" s="2209"/>
      <c r="CW269" s="2209"/>
      <c r="CX269" s="2209"/>
      <c r="CY269" s="2209"/>
      <c r="CZ269" s="2209"/>
    </row>
    <row r="270" s="399" customFormat="true" ht="15" customHeight="true" x14ac:dyDescent="0.2">
      <c r="B270" s="398"/>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619"/>
      <c r="BB270" s="295" t="s">
        <v>90</v>
      </c>
      <c r="BC270" s="1224" t="s">
        <v>35</v>
      </c>
      <c r="BD270" s="1244" t="s">
        <v>35</v>
      </c>
      <c r="BE270" s="1244" t="s">
        <v>35</v>
      </c>
      <c r="BF270" s="1244" t="s">
        <v>35</v>
      </c>
      <c r="BG270" s="1265" t="s">
        <v>35</v>
      </c>
      <c r="BH270" s="1286" t="s">
        <v>35</v>
      </c>
      <c r="BI270" s="1244" t="s">
        <v>35</v>
      </c>
      <c r="BJ270" s="1244" t="s">
        <v>35</v>
      </c>
      <c r="BK270" s="1244" t="s">
        <v>35</v>
      </c>
      <c r="BL270" s="1265" t="s">
        <v>35</v>
      </c>
      <c r="BM270" s="1286" t="s">
        <v>35</v>
      </c>
      <c r="BN270" s="1244" t="s">
        <v>35</v>
      </c>
      <c r="BO270" s="1244" t="s">
        <v>35</v>
      </c>
      <c r="BP270" s="1244" t="s">
        <v>35</v>
      </c>
      <c r="BQ270" s="1265" t="s">
        <v>35</v>
      </c>
      <c r="BR270" s="1286" t="s">
        <v>35</v>
      </c>
      <c r="BS270" s="1244" t="s">
        <v>35</v>
      </c>
      <c r="BT270" s="1244" t="s">
        <v>35</v>
      </c>
      <c r="BU270" s="1244" t="s">
        <v>35</v>
      </c>
      <c r="BV270" s="1244" t="s">
        <v>35</v>
      </c>
      <c r="BW270" s="1244" t="s">
        <v>35</v>
      </c>
      <c r="BX270" s="1244" t="s">
        <v>35</v>
      </c>
      <c r="BY270" s="1305" t="s">
        <v>35</v>
      </c>
      <c r="BZ270" s="1305" t="s">
        <v>35</v>
      </c>
      <c r="CA270" s="1305" t="s">
        <v>35</v>
      </c>
      <c r="CB270" s="1305" t="s">
        <v>35</v>
      </c>
      <c r="CC270" s="2209"/>
      <c r="CD270" s="2209"/>
      <c r="CE270" s="2209"/>
      <c r="CF270" s="2209"/>
      <c r="CG270" s="2209"/>
      <c r="CH270" s="2209"/>
      <c r="CI270" s="2209"/>
      <c r="CJ270" s="2209"/>
      <c r="CK270" s="2209"/>
      <c r="CL270" s="2209"/>
      <c r="CM270" s="2209"/>
      <c r="CN270" s="2209"/>
      <c r="CO270" s="2209"/>
      <c r="CP270" s="2209"/>
      <c r="CQ270" s="2209"/>
      <c r="CR270" s="2209"/>
      <c r="CS270" s="2209"/>
      <c r="CT270" s="2209"/>
      <c r="CU270" s="2209"/>
      <c r="CV270" s="2209"/>
      <c r="CW270" s="2209"/>
      <c r="CX270" s="2209"/>
      <c r="CY270" s="2209"/>
      <c r="CZ270" s="2209"/>
    </row>
    <row r="271" s="399" customFormat="true" ht="15" customHeight="true" x14ac:dyDescent="0.2">
      <c r="B271" s="398"/>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619" t="s">
        <v>75</v>
      </c>
      <c r="BB271" s="295" t="s">
        <v>49</v>
      </c>
      <c r="BC271" s="1224" t="s">
        <v>35</v>
      </c>
      <c r="BD271" s="1245" t="s">
        <v>35</v>
      </c>
      <c r="BE271" s="1245" t="s">
        <v>35</v>
      </c>
      <c r="BF271" s="1245" t="s">
        <v>35</v>
      </c>
      <c r="BG271" s="1266" t="s">
        <v>35</v>
      </c>
      <c r="BH271" s="1224" t="s">
        <v>35</v>
      </c>
      <c r="BI271" s="1245" t="s">
        <v>35</v>
      </c>
      <c r="BJ271" s="1245" t="s">
        <v>35</v>
      </c>
      <c r="BK271" s="1245" t="s">
        <v>35</v>
      </c>
      <c r="BL271" s="1266" t="s">
        <v>35</v>
      </c>
      <c r="BM271" s="1224" t="s">
        <v>35</v>
      </c>
      <c r="BN271" s="1245" t="s">
        <v>35</v>
      </c>
      <c r="BO271" s="1245" t="s">
        <v>35</v>
      </c>
      <c r="BP271" s="1245" t="s">
        <v>35</v>
      </c>
      <c r="BQ271" s="1266" t="s">
        <v>35</v>
      </c>
      <c r="BR271" s="1224" t="s">
        <v>35</v>
      </c>
      <c r="BS271" s="1245" t="s">
        <v>35</v>
      </c>
      <c r="BT271" s="1245" t="s">
        <v>35</v>
      </c>
      <c r="BU271" s="1245" t="s">
        <v>35</v>
      </c>
      <c r="BV271" s="1245" t="s">
        <v>35</v>
      </c>
      <c r="BW271" s="1245" t="s">
        <v>35</v>
      </c>
      <c r="BX271" s="1245" t="s">
        <v>35</v>
      </c>
      <c r="BY271" s="1306" t="s">
        <v>35</v>
      </c>
      <c r="BZ271" s="1306" t="s">
        <v>35</v>
      </c>
      <c r="CA271" s="1306" t="s">
        <v>35</v>
      </c>
      <c r="CB271" s="1306" t="s">
        <v>35</v>
      </c>
      <c r="CC271" s="2210"/>
      <c r="CD271" s="2210"/>
      <c r="CE271" s="2210"/>
      <c r="CF271" s="2210"/>
      <c r="CG271" s="2210"/>
      <c r="CH271" s="2210"/>
      <c r="CI271" s="2210"/>
      <c r="CJ271" s="2210"/>
      <c r="CK271" s="2210"/>
      <c r="CL271" s="2210"/>
      <c r="CM271" s="2210"/>
      <c r="CN271" s="2210"/>
      <c r="CO271" s="2210"/>
      <c r="CP271" s="2210"/>
      <c r="CQ271" s="2210"/>
      <c r="CR271" s="2210"/>
      <c r="CS271" s="2210"/>
      <c r="CT271" s="2210"/>
      <c r="CU271" s="2210"/>
      <c r="CV271" s="2210"/>
      <c r="CW271" s="2210"/>
      <c r="CX271" s="2210"/>
      <c r="CY271" s="2210"/>
      <c r="CZ271" s="2210"/>
    </row>
    <row r="272" s="399" customFormat="true" ht="15" customHeight="true" x14ac:dyDescent="0.2">
      <c r="B272" s="398"/>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619"/>
      <c r="BB272" s="295" t="s">
        <v>48</v>
      </c>
      <c r="BC272" s="1224" t="s">
        <v>35</v>
      </c>
      <c r="BD272" s="1245" t="s">
        <v>35</v>
      </c>
      <c r="BE272" s="1245" t="s">
        <v>35</v>
      </c>
      <c r="BF272" s="1245" t="s">
        <v>35</v>
      </c>
      <c r="BG272" s="1266" t="s">
        <v>35</v>
      </c>
      <c r="BH272" s="1224" t="s">
        <v>35</v>
      </c>
      <c r="BI272" s="1245" t="s">
        <v>35</v>
      </c>
      <c r="BJ272" s="1245" t="s">
        <v>35</v>
      </c>
      <c r="BK272" s="1245" t="s">
        <v>35</v>
      </c>
      <c r="BL272" s="1266" t="s">
        <v>35</v>
      </c>
      <c r="BM272" s="1224" t="s">
        <v>35</v>
      </c>
      <c r="BN272" s="1245" t="s">
        <v>35</v>
      </c>
      <c r="BO272" s="1245" t="s">
        <v>35</v>
      </c>
      <c r="BP272" s="1245" t="s">
        <v>35</v>
      </c>
      <c r="BQ272" s="1266" t="s">
        <v>35</v>
      </c>
      <c r="BR272" s="1224" t="s">
        <v>35</v>
      </c>
      <c r="BS272" s="1245" t="s">
        <v>35</v>
      </c>
      <c r="BT272" s="1245" t="s">
        <v>35</v>
      </c>
      <c r="BU272" s="1245" t="s">
        <v>35</v>
      </c>
      <c r="BV272" s="1245" t="s">
        <v>35</v>
      </c>
      <c r="BW272" s="1245" t="s">
        <v>35</v>
      </c>
      <c r="BX272" s="1245" t="s">
        <v>35</v>
      </c>
      <c r="BY272" s="1306" t="s">
        <v>35</v>
      </c>
      <c r="BZ272" s="1306" t="s">
        <v>35</v>
      </c>
      <c r="CA272" s="1306" t="s">
        <v>35</v>
      </c>
      <c r="CB272" s="1306" t="s">
        <v>35</v>
      </c>
      <c r="CC272" s="2210"/>
      <c r="CD272" s="2210"/>
      <c r="CE272" s="2210"/>
      <c r="CF272" s="2210"/>
      <c r="CG272" s="2210"/>
      <c r="CH272" s="2210"/>
      <c r="CI272" s="2210"/>
      <c r="CJ272" s="2210"/>
      <c r="CK272" s="2210"/>
      <c r="CL272" s="2210"/>
      <c r="CM272" s="2210"/>
      <c r="CN272" s="2210"/>
      <c r="CO272" s="2210"/>
      <c r="CP272" s="2210"/>
      <c r="CQ272" s="2210"/>
      <c r="CR272" s="2210"/>
      <c r="CS272" s="2210"/>
      <c r="CT272" s="2210"/>
      <c r="CU272" s="2210"/>
      <c r="CV272" s="2210"/>
      <c r="CW272" s="2210"/>
      <c r="CX272" s="2210"/>
      <c r="CY272" s="2210"/>
      <c r="CZ272" s="2210"/>
    </row>
    <row r="273" s="399" customFormat="true" ht="15" customHeight="true" x14ac:dyDescent="0.2">
      <c r="B273" s="398"/>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619"/>
      <c r="BB273" s="295" t="s">
        <v>112</v>
      </c>
      <c r="BC273" s="1224" t="s">
        <v>35</v>
      </c>
      <c r="BD273" s="1245" t="s">
        <v>35</v>
      </c>
      <c r="BE273" s="1245" t="s">
        <v>35</v>
      </c>
      <c r="BF273" s="1245" t="s">
        <v>35</v>
      </c>
      <c r="BG273" s="1266" t="s">
        <v>35</v>
      </c>
      <c r="BH273" s="1224" t="s">
        <v>35</v>
      </c>
      <c r="BI273" s="1245" t="s">
        <v>35</v>
      </c>
      <c r="BJ273" s="1245" t="s">
        <v>35</v>
      </c>
      <c r="BK273" s="1245" t="s">
        <v>35</v>
      </c>
      <c r="BL273" s="1266" t="s">
        <v>35</v>
      </c>
      <c r="BM273" s="1224" t="s">
        <v>35</v>
      </c>
      <c r="BN273" s="1245" t="s">
        <v>35</v>
      </c>
      <c r="BO273" s="1245" t="s">
        <v>35</v>
      </c>
      <c r="BP273" s="1245" t="s">
        <v>35</v>
      </c>
      <c r="BQ273" s="1266" t="s">
        <v>35</v>
      </c>
      <c r="BR273" s="1224" t="s">
        <v>35</v>
      </c>
      <c r="BS273" s="1245" t="s">
        <v>35</v>
      </c>
      <c r="BT273" s="1245" t="s">
        <v>35</v>
      </c>
      <c r="BU273" s="1245" t="s">
        <v>35</v>
      </c>
      <c r="BV273" s="1245" t="s">
        <v>35</v>
      </c>
      <c r="BW273" s="1245" t="s">
        <v>35</v>
      </c>
      <c r="BX273" s="1245" t="s">
        <v>35</v>
      </c>
      <c r="BY273" s="1306" t="s">
        <v>35</v>
      </c>
      <c r="BZ273" s="1306" t="s">
        <v>35</v>
      </c>
      <c r="CA273" s="1306" t="s">
        <v>35</v>
      </c>
      <c r="CB273" s="1306" t="s">
        <v>35</v>
      </c>
      <c r="CC273" s="2210"/>
      <c r="CD273" s="2210"/>
      <c r="CE273" s="2210"/>
      <c r="CF273" s="2210"/>
      <c r="CG273" s="2210"/>
      <c r="CH273" s="2210"/>
      <c r="CI273" s="2210"/>
      <c r="CJ273" s="2210"/>
      <c r="CK273" s="2210"/>
      <c r="CL273" s="2210"/>
      <c r="CM273" s="2210"/>
      <c r="CN273" s="2210"/>
      <c r="CO273" s="2210"/>
      <c r="CP273" s="2210"/>
      <c r="CQ273" s="2210"/>
      <c r="CR273" s="2210"/>
      <c r="CS273" s="2210"/>
      <c r="CT273" s="2210"/>
      <c r="CU273" s="2210"/>
      <c r="CV273" s="2210"/>
      <c r="CW273" s="2210"/>
      <c r="CX273" s="2210"/>
      <c r="CY273" s="2210"/>
      <c r="CZ273" s="2210"/>
    </row>
    <row r="274" s="399" customFormat="true" ht="15" customHeight="true" x14ac:dyDescent="0.2">
      <c r="B274" s="398"/>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619" t="s">
        <v>76</v>
      </c>
      <c r="BB274" s="295" t="s">
        <v>49</v>
      </c>
      <c r="BC274" s="1224" t="s">
        <v>35</v>
      </c>
      <c r="BD274" s="1244" t="s">
        <v>35</v>
      </c>
      <c r="BE274" s="1244" t="s">
        <v>35</v>
      </c>
      <c r="BF274" s="1244" t="s">
        <v>35</v>
      </c>
      <c r="BG274" s="1265" t="s">
        <v>35</v>
      </c>
      <c r="BH274" s="1286" t="s">
        <v>35</v>
      </c>
      <c r="BI274" s="1244" t="s">
        <v>35</v>
      </c>
      <c r="BJ274" s="1244" t="s">
        <v>35</v>
      </c>
      <c r="BK274" s="1244" t="s">
        <v>35</v>
      </c>
      <c r="BL274" s="1265" t="s">
        <v>35</v>
      </c>
      <c r="BM274" s="1286" t="s">
        <v>35</v>
      </c>
      <c r="BN274" s="1244" t="s">
        <v>35</v>
      </c>
      <c r="BO274" s="1244" t="s">
        <v>35</v>
      </c>
      <c r="BP274" s="1244" t="s">
        <v>35</v>
      </c>
      <c r="BQ274" s="1265" t="s">
        <v>35</v>
      </c>
      <c r="BR274" s="1286" t="s">
        <v>35</v>
      </c>
      <c r="BS274" s="1244" t="s">
        <v>35</v>
      </c>
      <c r="BT274" s="1244" t="s">
        <v>35</v>
      </c>
      <c r="BU274" s="1244" t="s">
        <v>35</v>
      </c>
      <c r="BV274" s="1244" t="s">
        <v>35</v>
      </c>
      <c r="BW274" s="1244" t="s">
        <v>35</v>
      </c>
      <c r="BX274" s="1244" t="s">
        <v>35</v>
      </c>
      <c r="BY274" s="1305" t="s">
        <v>35</v>
      </c>
      <c r="BZ274" s="1305" t="s">
        <v>35</v>
      </c>
      <c r="CA274" s="1305" t="s">
        <v>35</v>
      </c>
      <c r="CB274" s="1305" t="s">
        <v>35</v>
      </c>
      <c r="CC274" s="2209"/>
      <c r="CD274" s="2209"/>
      <c r="CE274" s="2209"/>
      <c r="CF274" s="2209"/>
      <c r="CG274" s="2209"/>
      <c r="CH274" s="2209"/>
      <c r="CI274" s="2209"/>
      <c r="CJ274" s="2209"/>
      <c r="CK274" s="2209"/>
      <c r="CL274" s="2209"/>
      <c r="CM274" s="2209"/>
      <c r="CN274" s="2209"/>
      <c r="CO274" s="2209"/>
      <c r="CP274" s="2209"/>
      <c r="CQ274" s="2209"/>
      <c r="CR274" s="2209"/>
      <c r="CS274" s="2209"/>
      <c r="CT274" s="2209"/>
      <c r="CU274" s="2209"/>
      <c r="CV274" s="2209"/>
      <c r="CW274" s="2209"/>
      <c r="CX274" s="2209"/>
      <c r="CY274" s="2209"/>
      <c r="CZ274" s="2209"/>
    </row>
    <row r="275" s="399" customFormat="true" ht="15" customHeight="true" x14ac:dyDescent="0.2">
      <c r="B275" s="398"/>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619"/>
      <c r="BB275" s="295" t="s">
        <v>48</v>
      </c>
      <c r="BC275" s="1224" t="s">
        <v>35</v>
      </c>
      <c r="BD275" s="1244" t="s">
        <v>35</v>
      </c>
      <c r="BE275" s="1244" t="s">
        <v>35</v>
      </c>
      <c r="BF275" s="1244" t="s">
        <v>35</v>
      </c>
      <c r="BG275" s="1265" t="s">
        <v>35</v>
      </c>
      <c r="BH275" s="1286" t="s">
        <v>35</v>
      </c>
      <c r="BI275" s="1244" t="s">
        <v>35</v>
      </c>
      <c r="BJ275" s="1244" t="s">
        <v>35</v>
      </c>
      <c r="BK275" s="1244" t="s">
        <v>35</v>
      </c>
      <c r="BL275" s="1265" t="s">
        <v>35</v>
      </c>
      <c r="BM275" s="1286" t="s">
        <v>35</v>
      </c>
      <c r="BN275" s="1244" t="s">
        <v>35</v>
      </c>
      <c r="BO275" s="1244" t="s">
        <v>35</v>
      </c>
      <c r="BP275" s="1244" t="s">
        <v>35</v>
      </c>
      <c r="BQ275" s="1265" t="s">
        <v>35</v>
      </c>
      <c r="BR275" s="1286" t="s">
        <v>35</v>
      </c>
      <c r="BS275" s="1244" t="s">
        <v>35</v>
      </c>
      <c r="BT275" s="1244" t="s">
        <v>35</v>
      </c>
      <c r="BU275" s="1244" t="s">
        <v>35</v>
      </c>
      <c r="BV275" s="1244" t="s">
        <v>35</v>
      </c>
      <c r="BW275" s="1244" t="s">
        <v>35</v>
      </c>
      <c r="BX275" s="1244" t="s">
        <v>35</v>
      </c>
      <c r="BY275" s="1305" t="s">
        <v>35</v>
      </c>
      <c r="BZ275" s="1305" t="s">
        <v>35</v>
      </c>
      <c r="CA275" s="1305" t="s">
        <v>35</v>
      </c>
      <c r="CB275" s="1305" t="s">
        <v>35</v>
      </c>
      <c r="CC275" s="2209"/>
      <c r="CD275" s="2209"/>
      <c r="CE275" s="2209"/>
      <c r="CF275" s="2209"/>
      <c r="CG275" s="2209"/>
      <c r="CH275" s="2209"/>
      <c r="CI275" s="2209"/>
      <c r="CJ275" s="2209"/>
      <c r="CK275" s="2209"/>
      <c r="CL275" s="2209"/>
      <c r="CM275" s="2209"/>
      <c r="CN275" s="2209"/>
      <c r="CO275" s="2209"/>
      <c r="CP275" s="2209"/>
      <c r="CQ275" s="2209"/>
      <c r="CR275" s="2209"/>
      <c r="CS275" s="2209"/>
      <c r="CT275" s="2209"/>
      <c r="CU275" s="2209"/>
      <c r="CV275" s="2209"/>
      <c r="CW275" s="2209"/>
      <c r="CX275" s="2209"/>
      <c r="CY275" s="2209"/>
      <c r="CZ275" s="2209"/>
    </row>
    <row r="276" s="399" customFormat="true" ht="15" customHeight="true" x14ac:dyDescent="0.2">
      <c r="B276" s="398"/>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619"/>
      <c r="BB276" s="295" t="s">
        <v>113</v>
      </c>
      <c r="BC276" s="1224" t="s">
        <v>35</v>
      </c>
      <c r="BD276" s="1244" t="s">
        <v>35</v>
      </c>
      <c r="BE276" s="1244" t="s">
        <v>35</v>
      </c>
      <c r="BF276" s="1244" t="s">
        <v>35</v>
      </c>
      <c r="BG276" s="1265" t="s">
        <v>35</v>
      </c>
      <c r="BH276" s="1286" t="s">
        <v>35</v>
      </c>
      <c r="BI276" s="1244" t="s">
        <v>35</v>
      </c>
      <c r="BJ276" s="1244" t="s">
        <v>35</v>
      </c>
      <c r="BK276" s="1244" t="s">
        <v>35</v>
      </c>
      <c r="BL276" s="1265" t="s">
        <v>35</v>
      </c>
      <c r="BM276" s="1286" t="s">
        <v>35</v>
      </c>
      <c r="BN276" s="1244" t="s">
        <v>35</v>
      </c>
      <c r="BO276" s="1244" t="s">
        <v>35</v>
      </c>
      <c r="BP276" s="1244" t="s">
        <v>35</v>
      </c>
      <c r="BQ276" s="1265" t="s">
        <v>35</v>
      </c>
      <c r="BR276" s="1286" t="s">
        <v>35</v>
      </c>
      <c r="BS276" s="1244" t="s">
        <v>35</v>
      </c>
      <c r="BT276" s="1244" t="s">
        <v>35</v>
      </c>
      <c r="BU276" s="1244" t="s">
        <v>35</v>
      </c>
      <c r="BV276" s="1244" t="s">
        <v>35</v>
      </c>
      <c r="BW276" s="1244" t="s">
        <v>35</v>
      </c>
      <c r="BX276" s="1244" t="s">
        <v>35</v>
      </c>
      <c r="BY276" s="1305" t="s">
        <v>35</v>
      </c>
      <c r="BZ276" s="1305" t="s">
        <v>35</v>
      </c>
      <c r="CA276" s="1305" t="s">
        <v>35</v>
      </c>
      <c r="CB276" s="1305" t="s">
        <v>35</v>
      </c>
      <c r="CC276" s="2209"/>
      <c r="CD276" s="2209"/>
      <c r="CE276" s="2209"/>
      <c r="CF276" s="2209"/>
      <c r="CG276" s="2209"/>
      <c r="CH276" s="2209"/>
      <c r="CI276" s="2209"/>
      <c r="CJ276" s="2209"/>
      <c r="CK276" s="2209"/>
      <c r="CL276" s="2209"/>
      <c r="CM276" s="2209"/>
      <c r="CN276" s="2209"/>
      <c r="CO276" s="2209"/>
      <c r="CP276" s="2209"/>
      <c r="CQ276" s="2209"/>
      <c r="CR276" s="2209"/>
      <c r="CS276" s="2209"/>
      <c r="CT276" s="2209"/>
      <c r="CU276" s="2209"/>
      <c r="CV276" s="2209"/>
      <c r="CW276" s="2209"/>
      <c r="CX276" s="2209"/>
      <c r="CY276" s="2209"/>
      <c r="CZ276" s="2209"/>
    </row>
    <row r="277" s="399" customFormat="true" ht="15" customHeight="true" x14ac:dyDescent="0.2">
      <c r="B277" s="398"/>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619" t="s">
        <v>77</v>
      </c>
      <c r="BB277" s="295" t="s">
        <v>78</v>
      </c>
      <c r="BC277" s="1224" t="s">
        <v>35</v>
      </c>
      <c r="BD277" s="1244" t="s">
        <v>35</v>
      </c>
      <c r="BE277" s="1244" t="s">
        <v>35</v>
      </c>
      <c r="BF277" s="1244" t="s">
        <v>35</v>
      </c>
      <c r="BG277" s="1265" t="s">
        <v>35</v>
      </c>
      <c r="BH277" s="1286" t="s">
        <v>35</v>
      </c>
      <c r="BI277" s="1244" t="s">
        <v>35</v>
      </c>
      <c r="BJ277" s="1244" t="s">
        <v>35</v>
      </c>
      <c r="BK277" s="1244" t="s">
        <v>35</v>
      </c>
      <c r="BL277" s="1265" t="s">
        <v>35</v>
      </c>
      <c r="BM277" s="1286" t="s">
        <v>35</v>
      </c>
      <c r="BN277" s="1244" t="s">
        <v>35</v>
      </c>
      <c r="BO277" s="1244" t="s">
        <v>35</v>
      </c>
      <c r="BP277" s="1244" t="s">
        <v>35</v>
      </c>
      <c r="BQ277" s="1265" t="s">
        <v>35</v>
      </c>
      <c r="BR277" s="1286" t="s">
        <v>35</v>
      </c>
      <c r="BS277" s="1244" t="s">
        <v>35</v>
      </c>
      <c r="BT277" s="1244" t="s">
        <v>35</v>
      </c>
      <c r="BU277" s="1244" t="s">
        <v>35</v>
      </c>
      <c r="BV277" s="1244" t="s">
        <v>35</v>
      </c>
      <c r="BW277" s="1244" t="s">
        <v>35</v>
      </c>
      <c r="BX277" s="1244" t="s">
        <v>35</v>
      </c>
      <c r="BY277" s="1305" t="s">
        <v>35</v>
      </c>
      <c r="BZ277" s="1305" t="s">
        <v>35</v>
      </c>
      <c r="CA277" s="1305" t="s">
        <v>35</v>
      </c>
      <c r="CB277" s="1305" t="s">
        <v>35</v>
      </c>
      <c r="CC277" s="2209"/>
      <c r="CD277" s="2209"/>
      <c r="CE277" s="2209"/>
      <c r="CF277" s="2209"/>
      <c r="CG277" s="2209"/>
      <c r="CH277" s="2209"/>
      <c r="CI277" s="2209"/>
      <c r="CJ277" s="2209"/>
      <c r="CK277" s="2209"/>
      <c r="CL277" s="2209"/>
      <c r="CM277" s="2209"/>
      <c r="CN277" s="2209"/>
      <c r="CO277" s="2209"/>
      <c r="CP277" s="2209"/>
      <c r="CQ277" s="2209"/>
      <c r="CR277" s="2209"/>
      <c r="CS277" s="2209"/>
      <c r="CT277" s="2209"/>
      <c r="CU277" s="2209"/>
      <c r="CV277" s="2209"/>
      <c r="CW277" s="2209"/>
      <c r="CX277" s="2209"/>
      <c r="CY277" s="2209"/>
      <c r="CZ277" s="2209"/>
    </row>
    <row r="278" s="399" customFormat="true" ht="15" customHeight="true" x14ac:dyDescent="0.2">
      <c r="B278" s="398"/>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619"/>
      <c r="BB278" s="295" t="s">
        <v>79</v>
      </c>
      <c r="BC278" s="1224" t="s">
        <v>35</v>
      </c>
      <c r="BD278" s="1244" t="s">
        <v>35</v>
      </c>
      <c r="BE278" s="1244" t="s">
        <v>35</v>
      </c>
      <c r="BF278" s="1244" t="s">
        <v>35</v>
      </c>
      <c r="BG278" s="1265" t="s">
        <v>35</v>
      </c>
      <c r="BH278" s="1286" t="s">
        <v>35</v>
      </c>
      <c r="BI278" s="1244" t="s">
        <v>35</v>
      </c>
      <c r="BJ278" s="1244" t="s">
        <v>35</v>
      </c>
      <c r="BK278" s="1244" t="s">
        <v>35</v>
      </c>
      <c r="BL278" s="1265" t="s">
        <v>35</v>
      </c>
      <c r="BM278" s="1286" t="s">
        <v>35</v>
      </c>
      <c r="BN278" s="1244" t="s">
        <v>35</v>
      </c>
      <c r="BO278" s="1244" t="s">
        <v>35</v>
      </c>
      <c r="BP278" s="1244" t="s">
        <v>35</v>
      </c>
      <c r="BQ278" s="1265" t="s">
        <v>35</v>
      </c>
      <c r="BR278" s="1286" t="s">
        <v>35</v>
      </c>
      <c r="BS278" s="1244" t="s">
        <v>35</v>
      </c>
      <c r="BT278" s="1244" t="s">
        <v>35</v>
      </c>
      <c r="BU278" s="1244" t="s">
        <v>35</v>
      </c>
      <c r="BV278" s="1244" t="s">
        <v>35</v>
      </c>
      <c r="BW278" s="1244" t="s">
        <v>35</v>
      </c>
      <c r="BX278" s="1244" t="s">
        <v>35</v>
      </c>
      <c r="BY278" s="1305" t="s">
        <v>35</v>
      </c>
      <c r="BZ278" s="1305" t="s">
        <v>35</v>
      </c>
      <c r="CA278" s="1305" t="s">
        <v>35</v>
      </c>
      <c r="CB278" s="1305" t="s">
        <v>35</v>
      </c>
      <c r="CC278" s="2209"/>
      <c r="CD278" s="2209"/>
      <c r="CE278" s="2209"/>
      <c r="CF278" s="2209"/>
      <c r="CG278" s="2209"/>
      <c r="CH278" s="2209"/>
      <c r="CI278" s="2209"/>
      <c r="CJ278" s="2209"/>
      <c r="CK278" s="2209"/>
      <c r="CL278" s="2209"/>
      <c r="CM278" s="2209"/>
      <c r="CN278" s="2209"/>
      <c r="CO278" s="2209"/>
      <c r="CP278" s="2209"/>
      <c r="CQ278" s="2209"/>
      <c r="CR278" s="2209"/>
      <c r="CS278" s="2209"/>
      <c r="CT278" s="2209"/>
      <c r="CU278" s="2209"/>
      <c r="CV278" s="2209"/>
      <c r="CW278" s="2209"/>
      <c r="CX278" s="2209"/>
      <c r="CY278" s="2209"/>
      <c r="CZ278" s="2209"/>
    </row>
    <row r="279" s="399" customFormat="true" ht="15" customHeight="true" x14ac:dyDescent="0.2">
      <c r="B279" s="398"/>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619"/>
      <c r="BB279" s="295" t="s">
        <v>80</v>
      </c>
      <c r="BC279" s="1224" t="s">
        <v>35</v>
      </c>
      <c r="BD279" s="1245" t="s">
        <v>35</v>
      </c>
      <c r="BE279" s="1245" t="s">
        <v>35</v>
      </c>
      <c r="BF279" s="1245" t="s">
        <v>35</v>
      </c>
      <c r="BG279" s="1266" t="s">
        <v>35</v>
      </c>
      <c r="BH279" s="1224" t="s">
        <v>35</v>
      </c>
      <c r="BI279" s="1245" t="s">
        <v>35</v>
      </c>
      <c r="BJ279" s="1245" t="s">
        <v>35</v>
      </c>
      <c r="BK279" s="1245" t="s">
        <v>35</v>
      </c>
      <c r="BL279" s="1266" t="s">
        <v>35</v>
      </c>
      <c r="BM279" s="1224" t="s">
        <v>35</v>
      </c>
      <c r="BN279" s="1245" t="s">
        <v>35</v>
      </c>
      <c r="BO279" s="1245" t="s">
        <v>35</v>
      </c>
      <c r="BP279" s="1245" t="s">
        <v>35</v>
      </c>
      <c r="BQ279" s="1266" t="s">
        <v>35</v>
      </c>
      <c r="BR279" s="1224" t="s">
        <v>35</v>
      </c>
      <c r="BS279" s="1245" t="s">
        <v>35</v>
      </c>
      <c r="BT279" s="1245" t="s">
        <v>35</v>
      </c>
      <c r="BU279" s="1245" t="s">
        <v>35</v>
      </c>
      <c r="BV279" s="1245" t="s">
        <v>35</v>
      </c>
      <c r="BW279" s="1245" t="s">
        <v>35</v>
      </c>
      <c r="BX279" s="1245" t="s">
        <v>35</v>
      </c>
      <c r="BY279" s="1306" t="s">
        <v>35</v>
      </c>
      <c r="BZ279" s="1306" t="s">
        <v>35</v>
      </c>
      <c r="CA279" s="1306" t="s">
        <v>35</v>
      </c>
      <c r="CB279" s="1306" t="s">
        <v>35</v>
      </c>
      <c r="CC279" s="2210"/>
      <c r="CD279" s="2210"/>
      <c r="CE279" s="2210"/>
      <c r="CF279" s="2210"/>
      <c r="CG279" s="2210"/>
      <c r="CH279" s="2210"/>
      <c r="CI279" s="2210"/>
      <c r="CJ279" s="2210"/>
      <c r="CK279" s="2210"/>
      <c r="CL279" s="2210"/>
      <c r="CM279" s="2210"/>
      <c r="CN279" s="2210"/>
      <c r="CO279" s="2210"/>
      <c r="CP279" s="2210"/>
      <c r="CQ279" s="2210"/>
      <c r="CR279" s="2210"/>
      <c r="CS279" s="2210"/>
      <c r="CT279" s="2210"/>
      <c r="CU279" s="2210"/>
      <c r="CV279" s="2210"/>
      <c r="CW279" s="2210"/>
      <c r="CX279" s="2210"/>
      <c r="CY279" s="2210"/>
      <c r="CZ279" s="2210"/>
    </row>
    <row r="280" s="399" customFormat="true" ht="15" customHeight="true" x14ac:dyDescent="0.2">
      <c r="B280" s="398"/>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619"/>
      <c r="BB280" s="295" t="s">
        <v>81</v>
      </c>
      <c r="BC280" s="1224" t="s">
        <v>35</v>
      </c>
      <c r="BD280" s="1245" t="s">
        <v>35</v>
      </c>
      <c r="BE280" s="1245" t="s">
        <v>35</v>
      </c>
      <c r="BF280" s="1245" t="s">
        <v>35</v>
      </c>
      <c r="BG280" s="1266" t="s">
        <v>35</v>
      </c>
      <c r="BH280" s="1224" t="s">
        <v>35</v>
      </c>
      <c r="BI280" s="1245" t="s">
        <v>35</v>
      </c>
      <c r="BJ280" s="1245" t="s">
        <v>35</v>
      </c>
      <c r="BK280" s="1245" t="s">
        <v>35</v>
      </c>
      <c r="BL280" s="1266" t="s">
        <v>35</v>
      </c>
      <c r="BM280" s="1224" t="s">
        <v>35</v>
      </c>
      <c r="BN280" s="1245" t="s">
        <v>35</v>
      </c>
      <c r="BO280" s="1245" t="s">
        <v>35</v>
      </c>
      <c r="BP280" s="1245" t="s">
        <v>35</v>
      </c>
      <c r="BQ280" s="1266" t="s">
        <v>35</v>
      </c>
      <c r="BR280" s="1224" t="s">
        <v>35</v>
      </c>
      <c r="BS280" s="1245" t="s">
        <v>35</v>
      </c>
      <c r="BT280" s="1245" t="s">
        <v>35</v>
      </c>
      <c r="BU280" s="1245" t="s">
        <v>35</v>
      </c>
      <c r="BV280" s="1245" t="s">
        <v>35</v>
      </c>
      <c r="BW280" s="1245" t="s">
        <v>35</v>
      </c>
      <c r="BX280" s="1245" t="s">
        <v>35</v>
      </c>
      <c r="BY280" s="1306" t="s">
        <v>35</v>
      </c>
      <c r="BZ280" s="1306" t="s">
        <v>35</v>
      </c>
      <c r="CA280" s="1306" t="s">
        <v>35</v>
      </c>
      <c r="CB280" s="1306" t="s">
        <v>35</v>
      </c>
      <c r="CC280" s="2210"/>
      <c r="CD280" s="2210"/>
      <c r="CE280" s="2210"/>
      <c r="CF280" s="2210"/>
      <c r="CG280" s="2210"/>
      <c r="CH280" s="2210"/>
      <c r="CI280" s="2210"/>
      <c r="CJ280" s="2210"/>
      <c r="CK280" s="2210"/>
      <c r="CL280" s="2210"/>
      <c r="CM280" s="2210"/>
      <c r="CN280" s="2210"/>
      <c r="CO280" s="2210"/>
      <c r="CP280" s="2210"/>
      <c r="CQ280" s="2210"/>
      <c r="CR280" s="2210"/>
      <c r="CS280" s="2210"/>
      <c r="CT280" s="2210"/>
      <c r="CU280" s="2210"/>
      <c r="CV280" s="2210"/>
      <c r="CW280" s="2210"/>
      <c r="CX280" s="2210"/>
      <c r="CY280" s="2210"/>
      <c r="CZ280" s="2210"/>
    </row>
    <row r="281" s="399" customFormat="true" ht="15" customHeight="true" x14ac:dyDescent="0.2">
      <c r="B281" s="398"/>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619"/>
      <c r="BB281" s="295" t="s">
        <v>82</v>
      </c>
      <c r="BC281" s="1224" t="s">
        <v>35</v>
      </c>
      <c r="BD281" s="1245" t="s">
        <v>35</v>
      </c>
      <c r="BE281" s="1245" t="s">
        <v>35</v>
      </c>
      <c r="BF281" s="1245" t="s">
        <v>35</v>
      </c>
      <c r="BG281" s="1266" t="s">
        <v>35</v>
      </c>
      <c r="BH281" s="1224" t="s">
        <v>35</v>
      </c>
      <c r="BI281" s="1245" t="s">
        <v>35</v>
      </c>
      <c r="BJ281" s="1245" t="s">
        <v>35</v>
      </c>
      <c r="BK281" s="1245" t="s">
        <v>35</v>
      </c>
      <c r="BL281" s="1266" t="s">
        <v>35</v>
      </c>
      <c r="BM281" s="1224" t="s">
        <v>35</v>
      </c>
      <c r="BN281" s="1245" t="s">
        <v>35</v>
      </c>
      <c r="BO281" s="1245" t="s">
        <v>35</v>
      </c>
      <c r="BP281" s="1245" t="s">
        <v>35</v>
      </c>
      <c r="BQ281" s="1266" t="s">
        <v>35</v>
      </c>
      <c r="BR281" s="1224" t="s">
        <v>35</v>
      </c>
      <c r="BS281" s="1245" t="s">
        <v>35</v>
      </c>
      <c r="BT281" s="1245" t="s">
        <v>35</v>
      </c>
      <c r="BU281" s="1245" t="s">
        <v>35</v>
      </c>
      <c r="BV281" s="1245" t="s">
        <v>35</v>
      </c>
      <c r="BW281" s="1245" t="s">
        <v>35</v>
      </c>
      <c r="BX281" s="1245" t="s">
        <v>35</v>
      </c>
      <c r="BY281" s="1306" t="s">
        <v>35</v>
      </c>
      <c r="BZ281" s="1306" t="s">
        <v>35</v>
      </c>
      <c r="CA281" s="1306" t="s">
        <v>35</v>
      </c>
      <c r="CB281" s="1306" t="s">
        <v>35</v>
      </c>
      <c r="CC281" s="2210"/>
      <c r="CD281" s="2210"/>
      <c r="CE281" s="2210"/>
      <c r="CF281" s="2210"/>
      <c r="CG281" s="2210"/>
      <c r="CH281" s="2210"/>
      <c r="CI281" s="2210"/>
      <c r="CJ281" s="2210"/>
      <c r="CK281" s="2210"/>
      <c r="CL281" s="2210"/>
      <c r="CM281" s="2210"/>
      <c r="CN281" s="2210"/>
      <c r="CO281" s="2210"/>
      <c r="CP281" s="2210"/>
      <c r="CQ281" s="2210"/>
      <c r="CR281" s="2210"/>
      <c r="CS281" s="2210"/>
      <c r="CT281" s="2210"/>
      <c r="CU281" s="2210"/>
      <c r="CV281" s="2210"/>
      <c r="CW281" s="2210"/>
      <c r="CX281" s="2210"/>
      <c r="CY281" s="2210"/>
      <c r="CZ281" s="2210"/>
    </row>
    <row r="282" s="399" customFormat="true" ht="15" customHeight="true" x14ac:dyDescent="0.2">
      <c r="B282" s="398"/>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619"/>
      <c r="BB282" s="295" t="s">
        <v>83</v>
      </c>
      <c r="BC282" s="1224" t="s">
        <v>35</v>
      </c>
      <c r="BD282" s="1245" t="s">
        <v>35</v>
      </c>
      <c r="BE282" s="1245" t="s">
        <v>35</v>
      </c>
      <c r="BF282" s="1245" t="s">
        <v>35</v>
      </c>
      <c r="BG282" s="1266" t="s">
        <v>35</v>
      </c>
      <c r="BH282" s="1224" t="s">
        <v>35</v>
      </c>
      <c r="BI282" s="1245" t="s">
        <v>35</v>
      </c>
      <c r="BJ282" s="1245" t="s">
        <v>35</v>
      </c>
      <c r="BK282" s="1245" t="s">
        <v>35</v>
      </c>
      <c r="BL282" s="1266" t="s">
        <v>35</v>
      </c>
      <c r="BM282" s="1224" t="s">
        <v>35</v>
      </c>
      <c r="BN282" s="1245" t="s">
        <v>35</v>
      </c>
      <c r="BO282" s="1245" t="s">
        <v>35</v>
      </c>
      <c r="BP282" s="1245" t="s">
        <v>35</v>
      </c>
      <c r="BQ282" s="1266" t="s">
        <v>35</v>
      </c>
      <c r="BR282" s="1224" t="s">
        <v>35</v>
      </c>
      <c r="BS282" s="1245" t="s">
        <v>35</v>
      </c>
      <c r="BT282" s="1245" t="s">
        <v>35</v>
      </c>
      <c r="BU282" s="1245" t="s">
        <v>35</v>
      </c>
      <c r="BV282" s="1245" t="s">
        <v>35</v>
      </c>
      <c r="BW282" s="1245" t="s">
        <v>35</v>
      </c>
      <c r="BX282" s="1245" t="s">
        <v>35</v>
      </c>
      <c r="BY282" s="1306" t="s">
        <v>35</v>
      </c>
      <c r="BZ282" s="1306" t="s">
        <v>35</v>
      </c>
      <c r="CA282" s="1306" t="s">
        <v>35</v>
      </c>
      <c r="CB282" s="1306" t="s">
        <v>35</v>
      </c>
      <c r="CC282" s="2210"/>
      <c r="CD282" s="2210"/>
      <c r="CE282" s="2210"/>
      <c r="CF282" s="2210"/>
      <c r="CG282" s="2210"/>
      <c r="CH282" s="2210"/>
      <c r="CI282" s="2210"/>
      <c r="CJ282" s="2210"/>
      <c r="CK282" s="2210"/>
      <c r="CL282" s="2210"/>
      <c r="CM282" s="2210"/>
      <c r="CN282" s="2210"/>
      <c r="CO282" s="2210"/>
      <c r="CP282" s="2210"/>
      <c r="CQ282" s="2210"/>
      <c r="CR282" s="2210"/>
      <c r="CS282" s="2210"/>
      <c r="CT282" s="2210"/>
      <c r="CU282" s="2210"/>
      <c r="CV282" s="2210"/>
      <c r="CW282" s="2210"/>
      <c r="CX282" s="2210"/>
      <c r="CY282" s="2210"/>
      <c r="CZ282" s="2210"/>
    </row>
    <row r="283" s="399" customFormat="true" ht="15" customHeight="true" x14ac:dyDescent="0.2">
      <c r="B283" s="398"/>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619"/>
      <c r="BB283" s="295" t="s">
        <v>84</v>
      </c>
      <c r="BC283" s="1224" t="s">
        <v>35</v>
      </c>
      <c r="BD283" s="1245" t="s">
        <v>35</v>
      </c>
      <c r="BE283" s="1245" t="s">
        <v>35</v>
      </c>
      <c r="BF283" s="1245" t="s">
        <v>35</v>
      </c>
      <c r="BG283" s="1266" t="s">
        <v>35</v>
      </c>
      <c r="BH283" s="1224" t="s">
        <v>35</v>
      </c>
      <c r="BI283" s="1245" t="s">
        <v>35</v>
      </c>
      <c r="BJ283" s="1245" t="s">
        <v>35</v>
      </c>
      <c r="BK283" s="1245" t="s">
        <v>35</v>
      </c>
      <c r="BL283" s="1266" t="s">
        <v>35</v>
      </c>
      <c r="BM283" s="1224" t="s">
        <v>35</v>
      </c>
      <c r="BN283" s="1245" t="s">
        <v>35</v>
      </c>
      <c r="BO283" s="1245" t="s">
        <v>35</v>
      </c>
      <c r="BP283" s="1245" t="s">
        <v>35</v>
      </c>
      <c r="BQ283" s="1266" t="s">
        <v>35</v>
      </c>
      <c r="BR283" s="1224" t="s">
        <v>35</v>
      </c>
      <c r="BS283" s="1245" t="s">
        <v>35</v>
      </c>
      <c r="BT283" s="1245" t="s">
        <v>35</v>
      </c>
      <c r="BU283" s="1245" t="s">
        <v>35</v>
      </c>
      <c r="BV283" s="1245" t="s">
        <v>35</v>
      </c>
      <c r="BW283" s="1245" t="s">
        <v>35</v>
      </c>
      <c r="BX283" s="1245" t="s">
        <v>35</v>
      </c>
      <c r="BY283" s="1306" t="s">
        <v>35</v>
      </c>
      <c r="BZ283" s="1306" t="s">
        <v>35</v>
      </c>
      <c r="CA283" s="1306" t="s">
        <v>35</v>
      </c>
      <c r="CB283" s="1306" t="s">
        <v>35</v>
      </c>
      <c r="CC283" s="2210"/>
      <c r="CD283" s="2210"/>
      <c r="CE283" s="2210"/>
      <c r="CF283" s="2210"/>
      <c r="CG283" s="2210"/>
      <c r="CH283" s="2210"/>
      <c r="CI283" s="2210"/>
      <c r="CJ283" s="2210"/>
      <c r="CK283" s="2210"/>
      <c r="CL283" s="2210"/>
      <c r="CM283" s="2210"/>
      <c r="CN283" s="2210"/>
      <c r="CO283" s="2210"/>
      <c r="CP283" s="2210"/>
      <c r="CQ283" s="2210"/>
      <c r="CR283" s="2210"/>
      <c r="CS283" s="2210"/>
      <c r="CT283" s="2210"/>
      <c r="CU283" s="2210"/>
      <c r="CV283" s="2210"/>
      <c r="CW283" s="2210"/>
      <c r="CX283" s="2210"/>
      <c r="CY283" s="2210"/>
      <c r="CZ283" s="2210"/>
    </row>
    <row r="284" s="399" customFormat="true" ht="15" customHeight="true" x14ac:dyDescent="0.2">
      <c r="B284" s="398"/>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624"/>
      <c r="BB284" s="296" t="s">
        <v>113</v>
      </c>
      <c r="BC284" s="1225" t="s">
        <v>35</v>
      </c>
      <c r="BD284" s="1246" t="s">
        <v>35</v>
      </c>
      <c r="BE284" s="1246" t="s">
        <v>35</v>
      </c>
      <c r="BF284" s="1246" t="s">
        <v>35</v>
      </c>
      <c r="BG284" s="1267" t="s">
        <v>35</v>
      </c>
      <c r="BH284" s="1287" t="s">
        <v>35</v>
      </c>
      <c r="BI284" s="1246" t="s">
        <v>35</v>
      </c>
      <c r="BJ284" s="1246" t="s">
        <v>35</v>
      </c>
      <c r="BK284" s="1246" t="s">
        <v>35</v>
      </c>
      <c r="BL284" s="1267" t="s">
        <v>35</v>
      </c>
      <c r="BM284" s="1287" t="s">
        <v>35</v>
      </c>
      <c r="BN284" s="1246" t="s">
        <v>35</v>
      </c>
      <c r="BO284" s="1246" t="s">
        <v>35</v>
      </c>
      <c r="BP284" s="1246" t="s">
        <v>35</v>
      </c>
      <c r="BQ284" s="1267" t="s">
        <v>35</v>
      </c>
      <c r="BR284" s="1287" t="s">
        <v>35</v>
      </c>
      <c r="BS284" s="1246" t="s">
        <v>35</v>
      </c>
      <c r="BT284" s="1246" t="s">
        <v>35</v>
      </c>
      <c r="BU284" s="1246" t="s">
        <v>35</v>
      </c>
      <c r="BV284" s="1246" t="s">
        <v>35</v>
      </c>
      <c r="BW284" s="1246" t="s">
        <v>35</v>
      </c>
      <c r="BX284" s="1246" t="s">
        <v>35</v>
      </c>
      <c r="BY284" s="1307" t="s">
        <v>35</v>
      </c>
      <c r="BZ284" s="1307" t="s">
        <v>35</v>
      </c>
      <c r="CA284" s="1307" t="s">
        <v>35</v>
      </c>
      <c r="CB284" s="1307" t="s">
        <v>35</v>
      </c>
      <c r="CC284" s="2211"/>
      <c r="CD284" s="2211"/>
      <c r="CE284" s="2211"/>
      <c r="CF284" s="2211"/>
      <c r="CG284" s="2211"/>
      <c r="CH284" s="2211"/>
      <c r="CI284" s="2211"/>
      <c r="CJ284" s="2211"/>
      <c r="CK284" s="2211"/>
      <c r="CL284" s="2211"/>
      <c r="CM284" s="2211"/>
      <c r="CN284" s="2211"/>
      <c r="CO284" s="2211"/>
      <c r="CP284" s="2211"/>
      <c r="CQ284" s="2211"/>
      <c r="CR284" s="2211"/>
      <c r="CS284" s="2211"/>
      <c r="CT284" s="2211"/>
      <c r="CU284" s="2211"/>
      <c r="CV284" s="2211"/>
      <c r="CW284" s="2211"/>
      <c r="CX284" s="2211"/>
      <c r="CY284" s="2211"/>
      <c r="CZ284" s="2211"/>
    </row>
    <row r="285" s="399" customFormat="true" ht="15" customHeight="true" x14ac:dyDescent="0.2">
      <c r="B285" s="398"/>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99" customFormat="true" ht="15" customHeight="true" x14ac:dyDescent="0.2">
      <c r="B286" s="398"/>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99" customFormat="true" ht="15" customHeight="true" x14ac:dyDescent="0.2">
      <c r="B287" s="398"/>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99" customFormat="true" ht="15" customHeight="true" x14ac:dyDescent="0.2">
      <c r="B288" s="398"/>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99" customFormat="true" ht="15" customHeight="true" x14ac:dyDescent="0.2">
      <c r="A289" s="411"/>
      <c r="B289" s="412"/>
      <c r="C289" s="413"/>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99" customFormat="true" ht="15" customHeight="true" x14ac:dyDescent="0.2">
      <c r="A290" s="712"/>
      <c r="B290" s="713"/>
      <c r="C290" s="714"/>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99" customFormat="true" ht="15" customHeight="true" x14ac:dyDescent="0.2">
      <c r="A291" s="715"/>
      <c r="B291" s="716"/>
      <c r="C291" s="717"/>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99" customFormat="true" ht="15" customHeight="true" x14ac:dyDescent="0.2">
      <c r="A292" s="718"/>
      <c r="B292" s="719"/>
      <c r="C292" s="720"/>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99" customFormat="true" ht="15" customHeight="true" x14ac:dyDescent="0.2">
      <c r="A293" s="721"/>
      <c r="B293" s="722"/>
      <c r="C293" s="723"/>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99" customFormat="true" ht="15" customHeight="true" x14ac:dyDescent="0.2">
      <c r="A294" s="724"/>
      <c r="B294" s="725"/>
      <c r="C294" s="72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99" customFormat="true" ht="15" customHeight="true" x14ac:dyDescent="0.2">
      <c r="A295" s="724"/>
      <c r="B295" s="725"/>
      <c r="C295" s="72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99" customFormat="true" ht="15" customHeight="true" x14ac:dyDescent="0.2">
      <c r="A296" s="724"/>
      <c r="B296" s="727"/>
      <c r="C296" s="72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99" customFormat="true" ht="15" customHeight="true" x14ac:dyDescent="0.2">
      <c r="A297" s="728"/>
      <c r="B297" s="729"/>
      <c r="C297" s="730"/>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99" customFormat="true" ht="15" customHeight="true" x14ac:dyDescent="0.2">
      <c r="B298" s="398"/>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99" customFormat="true" ht="15" customHeight="true" x14ac:dyDescent="0.2">
      <c r="A299" s="414"/>
      <c r="B299" s="415"/>
      <c r="C299" s="416"/>
      <c r="D299" s="417"/>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99" customFormat="true" ht="15" customHeight="true" x14ac:dyDescent="0.2">
      <c r="A300" s="731"/>
      <c r="B300" s="732"/>
      <c r="C300" s="733"/>
      <c r="D300" s="734"/>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99" customFormat="true" ht="15" customHeight="true" x14ac:dyDescent="0.2">
      <c r="A301" s="735"/>
      <c r="B301" s="736"/>
      <c r="C301" s="737"/>
      <c r="D301" s="738"/>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99" customFormat="true" ht="15" customHeight="true" x14ac:dyDescent="0.2">
      <c r="A302" s="739"/>
      <c r="B302" s="740"/>
      <c r="C302" s="741"/>
      <c r="D302" s="742"/>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99" customFormat="true" ht="15" customHeight="true" x14ac:dyDescent="0.2">
      <c r="A303" s="743"/>
      <c r="B303" s="744"/>
      <c r="C303" s="745"/>
      <c r="D303" s="74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99" customFormat="true" ht="15" customHeight="true" x14ac:dyDescent="0.2">
      <c r="A304" s="747"/>
      <c r="B304" s="748"/>
      <c r="C304" s="749"/>
      <c r="D304" s="750"/>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99" customFormat="true" ht="15" customHeight="true" x14ac:dyDescent="0.2">
      <c r="A305" s="751"/>
      <c r="B305" s="752"/>
      <c r="C305" s="753"/>
      <c r="D305" s="754"/>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99" customFormat="true" ht="15" customHeight="true" x14ac:dyDescent="0.2">
      <c r="B306" s="398"/>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99" customFormat="true" ht="15" customHeight="true" x14ac:dyDescent="0.2">
      <c r="B307" s="398"/>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99" customFormat="true" ht="15" customHeight="true" x14ac:dyDescent="0.2">
      <c r="B308" s="398"/>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99" customFormat="true" ht="15" customHeight="true" x14ac:dyDescent="0.2">
      <c r="B309" s="398"/>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99" customFormat="true" ht="15" customHeight="true" x14ac:dyDescent="0.2">
      <c r="B310" s="398"/>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99" customFormat="true" ht="15" customHeight="true" x14ac:dyDescent="0.2">
      <c r="B311" s="398"/>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99" customFormat="true" ht="15" customHeight="true" x14ac:dyDescent="0.2">
      <c r="B312" s="398"/>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99" customFormat="true" ht="15" customHeight="true" x14ac:dyDescent="0.2">
      <c r="B313" s="398"/>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99" customFormat="true" ht="15" customHeight="true" x14ac:dyDescent="0.2">
      <c r="B314" s="398"/>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99" customFormat="true" ht="15" customHeight="true" x14ac:dyDescent="0.2">
      <c r="B315" s="398"/>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99" customFormat="true" ht="15" customHeight="true" x14ac:dyDescent="0.2">
      <c r="B316" s="398"/>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99" customFormat="true" ht="15" customHeight="true" x14ac:dyDescent="0.2">
      <c r="B317" s="398"/>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99" customFormat="true" ht="15" customHeight="true" x14ac:dyDescent="0.2">
      <c r="B318" s="398"/>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99" customFormat="true" ht="15" customHeight="true" x14ac:dyDescent="0.2">
      <c r="B319" s="398"/>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99" customFormat="true" ht="15" customHeight="true" x14ac:dyDescent="0.2">
      <c r="B320" s="398"/>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99" customFormat="true" ht="15" customHeight="true" x14ac:dyDescent="0.2">
      <c r="B321" s="398"/>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99" customFormat="true" ht="15" customHeight="true" x14ac:dyDescent="0.2">
      <c r="B322" s="398"/>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99" customFormat="true" ht="15" customHeight="true" x14ac:dyDescent="0.2">
      <c r="B323" s="398"/>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99" customFormat="true" ht="15" customHeight="true" x14ac:dyDescent="0.2">
      <c r="B324" s="398"/>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99" customFormat="true" ht="15" customHeight="true" x14ac:dyDescent="0.2">
      <c r="B325" s="398"/>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99" customFormat="true" ht="15" customHeight="true" x14ac:dyDescent="0.2">
      <c r="B326" s="398"/>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99" customFormat="true" ht="15" customHeight="true" x14ac:dyDescent="0.2">
      <c r="B327" s="398"/>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99" customFormat="true" ht="15" customHeight="true" x14ac:dyDescent="0.2">
      <c r="B328" s="398"/>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99" customFormat="true" ht="250.15" customHeight="true" x14ac:dyDescent="0.2">
      <c r="B329" s="398"/>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7"/>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2"/>
      <c r="BD330" s="392"/>
      <c r="BE330" s="392"/>
      <c r="BF330" s="392"/>
      <c r="BG330" s="392"/>
      <c r="BH330" s="392"/>
      <c r="BI330" s="392"/>
      <c r="BJ330" s="392"/>
      <c r="BK330" s="392"/>
      <c r="BL330" s="392"/>
      <c r="BM330" s="392"/>
      <c r="BN330" s="392"/>
      <c r="BO330" s="392"/>
      <c r="BP330" s="392"/>
      <c r="BQ330" s="392"/>
      <c r="BR330" s="392"/>
      <c r="BS330" s="392"/>
      <c r="BT330" s="392"/>
      <c r="BU330" s="392"/>
      <c r="BV330" s="392"/>
      <c r="BW330" s="392"/>
      <c r="BX330" s="392"/>
      <c r="BY330" s="39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7"/>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2"/>
      <c r="BD331" s="392"/>
      <c r="BE331" s="392"/>
      <c r="BF331" s="392"/>
      <c r="BG331" s="392"/>
      <c r="BH331" s="392"/>
      <c r="BI331" s="392"/>
      <c r="BJ331" s="392"/>
      <c r="BK331" s="392"/>
      <c r="BL331" s="392"/>
      <c r="BM331" s="392"/>
      <c r="BN331" s="392"/>
      <c r="BO331" s="392"/>
      <c r="BP331" s="392"/>
      <c r="BQ331" s="392"/>
      <c r="BR331" s="392"/>
      <c r="BS331" s="392"/>
      <c r="BT331" s="392"/>
      <c r="BU331" s="392"/>
      <c r="BV331" s="392"/>
      <c r="BW331" s="392"/>
      <c r="BX331" s="392"/>
      <c r="BY331" s="39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7"/>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2"/>
      <c r="BD332" s="392"/>
      <c r="BE332" s="392"/>
      <c r="BF332" s="392"/>
      <c r="BG332" s="392"/>
      <c r="BH332" s="392"/>
      <c r="BI332" s="392"/>
      <c r="BJ332" s="392"/>
      <c r="BK332" s="392"/>
      <c r="BL332" s="392"/>
      <c r="BM332" s="392"/>
      <c r="BN332" s="392"/>
      <c r="BO332" s="392"/>
      <c r="BP332" s="392"/>
      <c r="BQ332" s="392"/>
      <c r="BR332" s="392"/>
      <c r="BS332" s="392"/>
      <c r="BT332" s="392"/>
      <c r="BU332" s="392"/>
      <c r="BV332" s="392"/>
      <c r="BW332" s="392"/>
      <c r="BX332" s="392"/>
      <c r="BY332" s="39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7"/>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2"/>
      <c r="BD333" s="392"/>
      <c r="BE333" s="392"/>
      <c r="BF333" s="392"/>
      <c r="BG333" s="392"/>
      <c r="BH333" s="392"/>
      <c r="BI333" s="392"/>
      <c r="BJ333" s="392"/>
      <c r="BK333" s="392"/>
      <c r="BL333" s="392"/>
      <c r="BM333" s="392"/>
      <c r="BN333" s="392"/>
      <c r="BO333" s="392"/>
      <c r="BP333" s="392"/>
      <c r="BQ333" s="392"/>
      <c r="BR333" s="392"/>
      <c r="BS333" s="392"/>
      <c r="BT333" s="392"/>
      <c r="BU333" s="392"/>
      <c r="BV333" s="392"/>
      <c r="BW333" s="392"/>
      <c r="BX333" s="392"/>
      <c r="BY333" s="39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7"/>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2"/>
      <c r="BD334" s="392"/>
      <c r="BE334" s="392"/>
      <c r="BF334" s="392"/>
      <c r="BG334" s="392"/>
      <c r="BH334" s="392"/>
      <c r="BI334" s="392"/>
      <c r="BJ334" s="392"/>
      <c r="BK334" s="392"/>
      <c r="BL334" s="392"/>
      <c r="BM334" s="392"/>
      <c r="BN334" s="392"/>
      <c r="BO334" s="392"/>
      <c r="BP334" s="392"/>
      <c r="BQ334" s="392"/>
      <c r="BR334" s="392"/>
      <c r="BS334" s="392"/>
      <c r="BT334" s="392"/>
      <c r="BU334" s="392"/>
      <c r="BV334" s="392"/>
      <c r="BW334" s="392"/>
      <c r="BX334" s="392"/>
      <c r="BY334" s="39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7"/>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2"/>
      <c r="BD335" s="392"/>
      <c r="BE335" s="392"/>
      <c r="BF335" s="392"/>
      <c r="BG335" s="392"/>
      <c r="BH335" s="392"/>
      <c r="BI335" s="392"/>
      <c r="BJ335" s="392"/>
      <c r="BK335" s="392"/>
      <c r="BL335" s="392"/>
      <c r="BM335" s="392"/>
      <c r="BN335" s="392"/>
      <c r="BO335" s="392"/>
      <c r="BP335" s="392"/>
      <c r="BQ335" s="392"/>
      <c r="BR335" s="392"/>
      <c r="BS335" s="392"/>
      <c r="BT335" s="392"/>
      <c r="BU335" s="392"/>
      <c r="BV335" s="392"/>
      <c r="BW335" s="392"/>
      <c r="BX335" s="392"/>
      <c r="BY335" s="39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7"/>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2"/>
      <c r="BD336" s="392"/>
      <c r="BE336" s="392"/>
      <c r="BF336" s="392"/>
      <c r="BG336" s="392"/>
      <c r="BH336" s="392"/>
      <c r="BI336" s="392"/>
      <c r="BJ336" s="392"/>
      <c r="BK336" s="392"/>
      <c r="BL336" s="392"/>
      <c r="BM336" s="392"/>
      <c r="BN336" s="392"/>
      <c r="BO336" s="392"/>
      <c r="BP336" s="392"/>
      <c r="BQ336" s="392"/>
      <c r="BR336" s="392"/>
      <c r="BS336" s="392"/>
      <c r="BT336" s="392"/>
      <c r="BU336" s="392"/>
      <c r="BV336" s="392"/>
      <c r="BW336" s="392"/>
      <c r="BX336" s="392"/>
      <c r="BY336" s="39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7"/>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2"/>
      <c r="BD337" s="392"/>
      <c r="BE337" s="392"/>
      <c r="BF337" s="392"/>
      <c r="BG337" s="392"/>
      <c r="BH337" s="392"/>
      <c r="BI337" s="392"/>
      <c r="BJ337" s="392"/>
      <c r="BK337" s="392"/>
      <c r="BL337" s="392"/>
      <c r="BM337" s="392"/>
      <c r="BN337" s="392"/>
      <c r="BO337" s="392"/>
      <c r="BP337" s="392"/>
      <c r="BQ337" s="392"/>
      <c r="BR337" s="392"/>
      <c r="BS337" s="392"/>
      <c r="BT337" s="392"/>
      <c r="BU337" s="392"/>
      <c r="BV337" s="392"/>
      <c r="BW337" s="392"/>
      <c r="BX337" s="392"/>
      <c r="BY337" s="39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7"/>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2"/>
      <c r="BD338" s="392"/>
      <c r="BE338" s="392"/>
      <c r="BF338" s="392"/>
      <c r="BG338" s="392"/>
      <c r="BH338" s="392"/>
      <c r="BI338" s="392"/>
      <c r="BJ338" s="392"/>
      <c r="BK338" s="392"/>
      <c r="BL338" s="392"/>
      <c r="BM338" s="392"/>
      <c r="BN338" s="392"/>
      <c r="BO338" s="392"/>
      <c r="BP338" s="392"/>
      <c r="BQ338" s="392"/>
      <c r="BR338" s="392"/>
      <c r="BS338" s="392"/>
      <c r="BT338" s="392"/>
      <c r="BU338" s="392"/>
      <c r="BV338" s="392"/>
      <c r="BW338" s="392"/>
      <c r="BX338" s="392"/>
      <c r="BY338" s="39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99" customFormat="true" ht="15" customHeight="true" x14ac:dyDescent="0.2">
      <c r="B339" s="398"/>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625" t="s">
        <v>114</v>
      </c>
      <c r="BD339" s="2605"/>
      <c r="BE339" s="2605"/>
      <c r="BF339" s="2605"/>
      <c r="BG339" s="2606"/>
      <c r="BH339" s="2604" t="s">
        <v>38</v>
      </c>
      <c r="BI339" s="2605"/>
      <c r="BJ339" s="2605"/>
      <c r="BK339" s="2605"/>
      <c r="BL339" s="2606"/>
      <c r="BM339" s="2604" t="s">
        <v>37</v>
      </c>
      <c r="BN339" s="2605"/>
      <c r="BO339" s="2605"/>
      <c r="BP339" s="2605"/>
      <c r="BQ339" s="2607"/>
      <c r="BR339" s="2121" t="s">
        <v>137</v>
      </c>
      <c r="BS339" s="2122"/>
      <c r="BT339" s="2122"/>
      <c r="BU339" s="2122"/>
      <c r="BV339" s="2122"/>
      <c r="BW339" s="2122"/>
      <c r="BX339" s="2122"/>
      <c r="BY339" s="2123"/>
      <c r="BZ339" s="313"/>
      <c r="CA339" s="313"/>
      <c r="CB339" s="313"/>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399" customFormat="true" ht="12.75" x14ac:dyDescent="0.2">
      <c r="B340" s="398"/>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150</v>
      </c>
      <c r="BS340" s="180" t="s">
        <v>151</v>
      </c>
      <c r="BT340" s="180" t="s">
        <v>152</v>
      </c>
      <c r="BU340" s="180" t="s">
        <v>153</v>
      </c>
      <c r="BV340" s="180" t="s">
        <v>154</v>
      </c>
      <c r="BW340" s="180" t="s">
        <v>155</v>
      </c>
      <c r="BX340" s="180" t="s">
        <v>156</v>
      </c>
      <c r="BY340" s="181" t="s">
        <v>157</v>
      </c>
      <c r="BZ340" s="181" t="s">
        <v>158</v>
      </c>
      <c r="CA340" s="181" t="s">
        <v>159</v>
      </c>
      <c r="CB340" s="181" t="s">
        <v>160</v>
      </c>
      <c r="CC340" s="2212"/>
      <c r="CD340" s="2212"/>
      <c r="CE340" s="2212"/>
      <c r="CF340" s="2212"/>
      <c r="CG340" s="2212"/>
      <c r="CH340" s="2212"/>
      <c r="CI340" s="2212"/>
      <c r="CJ340" s="2212"/>
      <c r="CK340" s="2212"/>
      <c r="CL340" s="2212"/>
      <c r="CM340" s="2212"/>
      <c r="CN340" s="2212"/>
      <c r="CO340" s="2212"/>
      <c r="CP340" s="2212"/>
      <c r="CQ340" s="2212"/>
      <c r="CR340" s="2212"/>
      <c r="CS340" s="2212"/>
      <c r="CT340" s="2212"/>
      <c r="CU340" s="2212"/>
      <c r="CV340" s="2212"/>
      <c r="CW340" s="2212"/>
      <c r="CX340" s="2212"/>
      <c r="CY340" s="2212"/>
      <c r="CZ340" s="2212"/>
    </row>
    <row r="341" s="399" customFormat="true" ht="15" customHeight="true" x14ac:dyDescent="0.2">
      <c r="B341" s="398"/>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608" t="s">
        <v>144</v>
      </c>
      <c r="BB341" s="162" t="s">
        <v>49</v>
      </c>
      <c r="BC341" s="1226" t="s">
        <v>35</v>
      </c>
      <c r="BD341" s="1247" t="s">
        <v>35</v>
      </c>
      <c r="BE341" s="1247" t="s">
        <v>35</v>
      </c>
      <c r="BF341" s="1247" t="s">
        <v>35</v>
      </c>
      <c r="BG341" s="1268" t="s">
        <v>35</v>
      </c>
      <c r="BH341" s="1288" t="s">
        <v>35</v>
      </c>
      <c r="BI341" s="1247" t="s">
        <v>35</v>
      </c>
      <c r="BJ341" s="1247" t="s">
        <v>35</v>
      </c>
      <c r="BK341" s="1247" t="s">
        <v>35</v>
      </c>
      <c r="BL341" s="1268" t="s">
        <v>35</v>
      </c>
      <c r="BM341" s="1288" t="s">
        <v>35</v>
      </c>
      <c r="BN341" s="1247" t="s">
        <v>35</v>
      </c>
      <c r="BO341" s="1247" t="s">
        <v>35</v>
      </c>
      <c r="BP341" s="1247" t="s">
        <v>35</v>
      </c>
      <c r="BQ341" s="1268" t="s">
        <v>35</v>
      </c>
      <c r="BR341" s="1288" t="s">
        <v>35</v>
      </c>
      <c r="BS341" s="1247" t="s">
        <v>35</v>
      </c>
      <c r="BT341" s="1247" t="s">
        <v>35</v>
      </c>
      <c r="BU341" s="1247" t="s">
        <v>35</v>
      </c>
      <c r="BV341" s="1247" t="s">
        <v>35</v>
      </c>
      <c r="BW341" s="1247" t="s">
        <v>35</v>
      </c>
      <c r="BX341" s="1247" t="s">
        <v>35</v>
      </c>
      <c r="BY341" s="1308" t="s">
        <v>35</v>
      </c>
      <c r="BZ341" s="1308" t="s">
        <v>35</v>
      </c>
      <c r="CA341" s="1308" t="s">
        <v>35</v>
      </c>
      <c r="CB341" s="1308" t="s">
        <v>35</v>
      </c>
      <c r="CC341" s="2213"/>
      <c r="CD341" s="2213"/>
      <c r="CE341" s="2213"/>
      <c r="CF341" s="2213"/>
      <c r="CG341" s="2213"/>
      <c r="CH341" s="2213"/>
      <c r="CI341" s="2213"/>
      <c r="CJ341" s="2213"/>
      <c r="CK341" s="2213"/>
      <c r="CL341" s="2213"/>
      <c r="CM341" s="2213"/>
      <c r="CN341" s="2213"/>
      <c r="CO341" s="2213"/>
      <c r="CP341" s="2213"/>
      <c r="CQ341" s="2213"/>
      <c r="CR341" s="2213"/>
      <c r="CS341" s="2213"/>
      <c r="CT341" s="2213"/>
      <c r="CU341" s="2213"/>
      <c r="CV341" s="2213"/>
      <c r="CW341" s="2213"/>
      <c r="CX341" s="2213"/>
      <c r="CY341" s="2213"/>
      <c r="CZ341" s="2213"/>
    </row>
    <row r="342" s="399" customFormat="true" ht="15" customHeight="true" x14ac:dyDescent="0.2">
      <c r="B342" s="398"/>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609"/>
      <c r="BB342" s="163" t="s">
        <v>48</v>
      </c>
      <c r="BC342" s="1227" t="s">
        <v>35</v>
      </c>
      <c r="BD342" s="1248" t="s">
        <v>35</v>
      </c>
      <c r="BE342" s="1248" t="s">
        <v>35</v>
      </c>
      <c r="BF342" s="1248" t="s">
        <v>35</v>
      </c>
      <c r="BG342" s="1269" t="s">
        <v>35</v>
      </c>
      <c r="BH342" s="1289" t="s">
        <v>35</v>
      </c>
      <c r="BI342" s="1248" t="s">
        <v>35</v>
      </c>
      <c r="BJ342" s="1248" t="s">
        <v>35</v>
      </c>
      <c r="BK342" s="1248" t="s">
        <v>35</v>
      </c>
      <c r="BL342" s="1269" t="s">
        <v>35</v>
      </c>
      <c r="BM342" s="1289" t="s">
        <v>35</v>
      </c>
      <c r="BN342" s="1248" t="s">
        <v>35</v>
      </c>
      <c r="BO342" s="1248" t="s">
        <v>35</v>
      </c>
      <c r="BP342" s="1248" t="s">
        <v>35</v>
      </c>
      <c r="BQ342" s="1269" t="s">
        <v>35</v>
      </c>
      <c r="BR342" s="1289" t="s">
        <v>35</v>
      </c>
      <c r="BS342" s="1248" t="s">
        <v>35</v>
      </c>
      <c r="BT342" s="1248" t="s">
        <v>35</v>
      </c>
      <c r="BU342" s="1248" t="s">
        <v>35</v>
      </c>
      <c r="BV342" s="1248" t="s">
        <v>35</v>
      </c>
      <c r="BW342" s="1248" t="s">
        <v>35</v>
      </c>
      <c r="BX342" s="1248" t="s">
        <v>35</v>
      </c>
      <c r="BY342" s="1309" t="s">
        <v>35</v>
      </c>
      <c r="BZ342" s="1309" t="s">
        <v>35</v>
      </c>
      <c r="CA342" s="1309" t="s">
        <v>35</v>
      </c>
      <c r="CB342" s="1309" t="s">
        <v>35</v>
      </c>
      <c r="CC342" s="2214"/>
      <c r="CD342" s="2214"/>
      <c r="CE342" s="2214"/>
      <c r="CF342" s="2214"/>
      <c r="CG342" s="2214"/>
      <c r="CH342" s="2214"/>
      <c r="CI342" s="2214"/>
      <c r="CJ342" s="2214"/>
      <c r="CK342" s="2214"/>
      <c r="CL342" s="2214"/>
      <c r="CM342" s="2214"/>
      <c r="CN342" s="2214"/>
      <c r="CO342" s="2214"/>
      <c r="CP342" s="2214"/>
      <c r="CQ342" s="2214"/>
      <c r="CR342" s="2214"/>
      <c r="CS342" s="2214"/>
      <c r="CT342" s="2214"/>
      <c r="CU342" s="2214"/>
      <c r="CV342" s="2214"/>
      <c r="CW342" s="2214"/>
      <c r="CX342" s="2214"/>
      <c r="CY342" s="2214"/>
      <c r="CZ342" s="2214"/>
    </row>
    <row r="343" s="399" customFormat="true" ht="15" customHeight="true" x14ac:dyDescent="0.2">
      <c r="B343" s="398"/>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610" t="s">
        <v>139</v>
      </c>
      <c r="BB343" s="163" t="s">
        <v>49</v>
      </c>
      <c r="BC343" s="1227" t="s">
        <v>35</v>
      </c>
      <c r="BD343" s="1248" t="s">
        <v>35</v>
      </c>
      <c r="BE343" s="1248" t="s">
        <v>35</v>
      </c>
      <c r="BF343" s="1248" t="s">
        <v>35</v>
      </c>
      <c r="BG343" s="1269" t="s">
        <v>35</v>
      </c>
      <c r="BH343" s="1289" t="s">
        <v>35</v>
      </c>
      <c r="BI343" s="1248" t="s">
        <v>35</v>
      </c>
      <c r="BJ343" s="1248" t="s">
        <v>35</v>
      </c>
      <c r="BK343" s="1248" t="s">
        <v>35</v>
      </c>
      <c r="BL343" s="1269" t="s">
        <v>35</v>
      </c>
      <c r="BM343" s="1289" t="s">
        <v>35</v>
      </c>
      <c r="BN343" s="1248" t="s">
        <v>35</v>
      </c>
      <c r="BO343" s="1248" t="s">
        <v>35</v>
      </c>
      <c r="BP343" s="1248" t="s">
        <v>35</v>
      </c>
      <c r="BQ343" s="1269" t="s">
        <v>35</v>
      </c>
      <c r="BR343" s="1289" t="s">
        <v>35</v>
      </c>
      <c r="BS343" s="1248" t="s">
        <v>35</v>
      </c>
      <c r="BT343" s="1248" t="s">
        <v>35</v>
      </c>
      <c r="BU343" s="1248" t="s">
        <v>35</v>
      </c>
      <c r="BV343" s="1248" t="s">
        <v>35</v>
      </c>
      <c r="BW343" s="1248" t="s">
        <v>35</v>
      </c>
      <c r="BX343" s="1248" t="s">
        <v>35</v>
      </c>
      <c r="BY343" s="1309" t="s">
        <v>35</v>
      </c>
      <c r="BZ343" s="1309" t="s">
        <v>35</v>
      </c>
      <c r="CA343" s="1309" t="s">
        <v>35</v>
      </c>
      <c r="CB343" s="1309" t="s">
        <v>35</v>
      </c>
      <c r="CC343" s="2214"/>
      <c r="CD343" s="2214"/>
      <c r="CE343" s="2214"/>
      <c r="CF343" s="2214"/>
      <c r="CG343" s="2214"/>
      <c r="CH343" s="2214"/>
      <c r="CI343" s="2214"/>
      <c r="CJ343" s="2214"/>
      <c r="CK343" s="2214"/>
      <c r="CL343" s="2214"/>
      <c r="CM343" s="2214"/>
      <c r="CN343" s="2214"/>
      <c r="CO343" s="2214"/>
      <c r="CP343" s="2214"/>
      <c r="CQ343" s="2214"/>
      <c r="CR343" s="2214"/>
      <c r="CS343" s="2214"/>
      <c r="CT343" s="2214"/>
      <c r="CU343" s="2214"/>
      <c r="CV343" s="2214"/>
      <c r="CW343" s="2214"/>
      <c r="CX343" s="2214"/>
      <c r="CY343" s="2214"/>
      <c r="CZ343" s="2214"/>
    </row>
    <row r="344" s="399" customFormat="true" ht="15" customHeight="true" x14ac:dyDescent="0.2">
      <c r="B344" s="398"/>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609"/>
      <c r="BB344" s="163" t="s">
        <v>48</v>
      </c>
      <c r="BC344" s="1227" t="s">
        <v>35</v>
      </c>
      <c r="BD344" s="1248" t="s">
        <v>35</v>
      </c>
      <c r="BE344" s="1248" t="s">
        <v>35</v>
      </c>
      <c r="BF344" s="1248" t="s">
        <v>35</v>
      </c>
      <c r="BG344" s="1269" t="s">
        <v>35</v>
      </c>
      <c r="BH344" s="1289" t="s">
        <v>35</v>
      </c>
      <c r="BI344" s="1248" t="s">
        <v>35</v>
      </c>
      <c r="BJ344" s="1248" t="s">
        <v>35</v>
      </c>
      <c r="BK344" s="1248" t="s">
        <v>35</v>
      </c>
      <c r="BL344" s="1269" t="s">
        <v>35</v>
      </c>
      <c r="BM344" s="1289" t="s">
        <v>35</v>
      </c>
      <c r="BN344" s="1248" t="s">
        <v>35</v>
      </c>
      <c r="BO344" s="1248" t="s">
        <v>35</v>
      </c>
      <c r="BP344" s="1248" t="s">
        <v>35</v>
      </c>
      <c r="BQ344" s="1269" t="s">
        <v>35</v>
      </c>
      <c r="BR344" s="1289" t="s">
        <v>35</v>
      </c>
      <c r="BS344" s="1248" t="s">
        <v>35</v>
      </c>
      <c r="BT344" s="1248" t="s">
        <v>35</v>
      </c>
      <c r="BU344" s="1248" t="s">
        <v>35</v>
      </c>
      <c r="BV344" s="1248" t="s">
        <v>35</v>
      </c>
      <c r="BW344" s="1248" t="s">
        <v>35</v>
      </c>
      <c r="BX344" s="1248" t="s">
        <v>35</v>
      </c>
      <c r="BY344" s="1309" t="s">
        <v>35</v>
      </c>
      <c r="BZ344" s="1309" t="s">
        <v>35</v>
      </c>
      <c r="CA344" s="1309" t="s">
        <v>35</v>
      </c>
      <c r="CB344" s="1309" t="s">
        <v>35</v>
      </c>
      <c r="CC344" s="2214"/>
      <c r="CD344" s="2214"/>
      <c r="CE344" s="2214"/>
      <c r="CF344" s="2214"/>
      <c r="CG344" s="2214"/>
      <c r="CH344" s="2214"/>
      <c r="CI344" s="2214"/>
      <c r="CJ344" s="2214"/>
      <c r="CK344" s="2214"/>
      <c r="CL344" s="2214"/>
      <c r="CM344" s="2214"/>
      <c r="CN344" s="2214"/>
      <c r="CO344" s="2214"/>
      <c r="CP344" s="2214"/>
      <c r="CQ344" s="2214"/>
      <c r="CR344" s="2214"/>
      <c r="CS344" s="2214"/>
      <c r="CT344" s="2214"/>
      <c r="CU344" s="2214"/>
      <c r="CV344" s="2214"/>
      <c r="CW344" s="2214"/>
      <c r="CX344" s="2214"/>
      <c r="CY344" s="2214"/>
      <c r="CZ344" s="2214"/>
    </row>
    <row r="345" s="399" customFormat="true" ht="15" customHeight="true" x14ac:dyDescent="0.2">
      <c r="B345" s="398"/>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610" t="s">
        <v>140</v>
      </c>
      <c r="BB345" s="163" t="s">
        <v>49</v>
      </c>
      <c r="BC345" s="1227" t="s">
        <v>35</v>
      </c>
      <c r="BD345" s="1248" t="s">
        <v>35</v>
      </c>
      <c r="BE345" s="1248" t="s">
        <v>35</v>
      </c>
      <c r="BF345" s="1248" t="s">
        <v>35</v>
      </c>
      <c r="BG345" s="1269" t="s">
        <v>35</v>
      </c>
      <c r="BH345" s="1289" t="s">
        <v>35</v>
      </c>
      <c r="BI345" s="1248" t="s">
        <v>35</v>
      </c>
      <c r="BJ345" s="1248" t="s">
        <v>35</v>
      </c>
      <c r="BK345" s="1248" t="s">
        <v>35</v>
      </c>
      <c r="BL345" s="1269" t="s">
        <v>35</v>
      </c>
      <c r="BM345" s="1289" t="s">
        <v>35</v>
      </c>
      <c r="BN345" s="1248" t="s">
        <v>35</v>
      </c>
      <c r="BO345" s="1248" t="s">
        <v>35</v>
      </c>
      <c r="BP345" s="1248" t="s">
        <v>35</v>
      </c>
      <c r="BQ345" s="1269" t="s">
        <v>35</v>
      </c>
      <c r="BR345" s="1289" t="s">
        <v>35</v>
      </c>
      <c r="BS345" s="1248" t="s">
        <v>35</v>
      </c>
      <c r="BT345" s="1248" t="s">
        <v>35</v>
      </c>
      <c r="BU345" s="1248" t="s">
        <v>35</v>
      </c>
      <c r="BV345" s="1248" t="s">
        <v>35</v>
      </c>
      <c r="BW345" s="1248" t="s">
        <v>35</v>
      </c>
      <c r="BX345" s="1248" t="s">
        <v>35</v>
      </c>
      <c r="BY345" s="1309" t="s">
        <v>35</v>
      </c>
      <c r="BZ345" s="1309" t="s">
        <v>35</v>
      </c>
      <c r="CA345" s="1309" t="s">
        <v>35</v>
      </c>
      <c r="CB345" s="1309" t="s">
        <v>35</v>
      </c>
      <c r="CC345" s="2214"/>
      <c r="CD345" s="2214"/>
      <c r="CE345" s="2214"/>
      <c r="CF345" s="2214"/>
      <c r="CG345" s="2214"/>
      <c r="CH345" s="2214"/>
      <c r="CI345" s="2214"/>
      <c r="CJ345" s="2214"/>
      <c r="CK345" s="2214"/>
      <c r="CL345" s="2214"/>
      <c r="CM345" s="2214"/>
      <c r="CN345" s="2214"/>
      <c r="CO345" s="2214"/>
      <c r="CP345" s="2214"/>
      <c r="CQ345" s="2214"/>
      <c r="CR345" s="2214"/>
      <c r="CS345" s="2214"/>
      <c r="CT345" s="2214"/>
      <c r="CU345" s="2214"/>
      <c r="CV345" s="2214"/>
      <c r="CW345" s="2214"/>
      <c r="CX345" s="2214"/>
      <c r="CY345" s="2214"/>
      <c r="CZ345" s="2214"/>
    </row>
    <row r="346" s="399" customFormat="true" ht="15" customHeight="true" x14ac:dyDescent="0.2">
      <c r="B346" s="398"/>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609"/>
      <c r="BB346" s="163" t="s">
        <v>48</v>
      </c>
      <c r="BC346" s="1227" t="s">
        <v>35</v>
      </c>
      <c r="BD346" s="1248" t="s">
        <v>35</v>
      </c>
      <c r="BE346" s="1248" t="s">
        <v>35</v>
      </c>
      <c r="BF346" s="1248" t="s">
        <v>35</v>
      </c>
      <c r="BG346" s="1269" t="s">
        <v>35</v>
      </c>
      <c r="BH346" s="1289" t="s">
        <v>35</v>
      </c>
      <c r="BI346" s="1248" t="s">
        <v>35</v>
      </c>
      <c r="BJ346" s="1248" t="s">
        <v>35</v>
      </c>
      <c r="BK346" s="1248" t="s">
        <v>35</v>
      </c>
      <c r="BL346" s="1269" t="s">
        <v>35</v>
      </c>
      <c r="BM346" s="1289" t="s">
        <v>35</v>
      </c>
      <c r="BN346" s="1248" t="s">
        <v>35</v>
      </c>
      <c r="BO346" s="1248" t="s">
        <v>35</v>
      </c>
      <c r="BP346" s="1248" t="s">
        <v>35</v>
      </c>
      <c r="BQ346" s="1269" t="s">
        <v>35</v>
      </c>
      <c r="BR346" s="1289" t="s">
        <v>35</v>
      </c>
      <c r="BS346" s="1248" t="s">
        <v>35</v>
      </c>
      <c r="BT346" s="1248" t="s">
        <v>35</v>
      </c>
      <c r="BU346" s="1248" t="s">
        <v>35</v>
      </c>
      <c r="BV346" s="1248" t="s">
        <v>35</v>
      </c>
      <c r="BW346" s="1248" t="s">
        <v>35</v>
      </c>
      <c r="BX346" s="1248" t="s">
        <v>35</v>
      </c>
      <c r="BY346" s="1309" t="s">
        <v>35</v>
      </c>
      <c r="BZ346" s="1309" t="s">
        <v>35</v>
      </c>
      <c r="CA346" s="1309" t="s">
        <v>35</v>
      </c>
      <c r="CB346" s="1309" t="s">
        <v>35</v>
      </c>
      <c r="CC346" s="2214"/>
      <c r="CD346" s="2214"/>
      <c r="CE346" s="2214"/>
      <c r="CF346" s="2214"/>
      <c r="CG346" s="2214"/>
      <c r="CH346" s="2214"/>
      <c r="CI346" s="2214"/>
      <c r="CJ346" s="2214"/>
      <c r="CK346" s="2214"/>
      <c r="CL346" s="2214"/>
      <c r="CM346" s="2214"/>
      <c r="CN346" s="2214"/>
      <c r="CO346" s="2214"/>
      <c r="CP346" s="2214"/>
      <c r="CQ346" s="2214"/>
      <c r="CR346" s="2214"/>
      <c r="CS346" s="2214"/>
      <c r="CT346" s="2214"/>
      <c r="CU346" s="2214"/>
      <c r="CV346" s="2214"/>
      <c r="CW346" s="2214"/>
      <c r="CX346" s="2214"/>
      <c r="CY346" s="2214"/>
      <c r="CZ346" s="2214"/>
    </row>
    <row r="347" s="399" customFormat="true" ht="15" customHeight="true" x14ac:dyDescent="0.2">
      <c r="B347" s="398"/>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610" t="s">
        <v>141</v>
      </c>
      <c r="BB347" s="163" t="s">
        <v>49</v>
      </c>
      <c r="BC347" s="1227" t="s">
        <v>35</v>
      </c>
      <c r="BD347" s="1248" t="s">
        <v>35</v>
      </c>
      <c r="BE347" s="1248" t="s">
        <v>35</v>
      </c>
      <c r="BF347" s="1248" t="s">
        <v>35</v>
      </c>
      <c r="BG347" s="1269" t="s">
        <v>35</v>
      </c>
      <c r="BH347" s="1289" t="s">
        <v>35</v>
      </c>
      <c r="BI347" s="1248" t="s">
        <v>35</v>
      </c>
      <c r="BJ347" s="1248" t="s">
        <v>35</v>
      </c>
      <c r="BK347" s="1248" t="s">
        <v>35</v>
      </c>
      <c r="BL347" s="1269" t="s">
        <v>35</v>
      </c>
      <c r="BM347" s="1289" t="s">
        <v>35</v>
      </c>
      <c r="BN347" s="1248" t="s">
        <v>35</v>
      </c>
      <c r="BO347" s="1248" t="s">
        <v>35</v>
      </c>
      <c r="BP347" s="1248" t="s">
        <v>35</v>
      </c>
      <c r="BQ347" s="1269" t="s">
        <v>35</v>
      </c>
      <c r="BR347" s="1289" t="s">
        <v>35</v>
      </c>
      <c r="BS347" s="1248" t="s">
        <v>35</v>
      </c>
      <c r="BT347" s="1248" t="s">
        <v>35</v>
      </c>
      <c r="BU347" s="1248" t="s">
        <v>35</v>
      </c>
      <c r="BV347" s="1248" t="s">
        <v>35</v>
      </c>
      <c r="BW347" s="1248" t="s">
        <v>35</v>
      </c>
      <c r="BX347" s="1248" t="s">
        <v>35</v>
      </c>
      <c r="BY347" s="1309" t="s">
        <v>35</v>
      </c>
      <c r="BZ347" s="1309" t="s">
        <v>35</v>
      </c>
      <c r="CA347" s="1309" t="s">
        <v>35</v>
      </c>
      <c r="CB347" s="1309" t="s">
        <v>35</v>
      </c>
      <c r="CC347" s="2214"/>
      <c r="CD347" s="2214"/>
      <c r="CE347" s="2214"/>
      <c r="CF347" s="2214"/>
      <c r="CG347" s="2214"/>
      <c r="CH347" s="2214"/>
      <c r="CI347" s="2214"/>
      <c r="CJ347" s="2214"/>
      <c r="CK347" s="2214"/>
      <c r="CL347" s="2214"/>
      <c r="CM347" s="2214"/>
      <c r="CN347" s="2214"/>
      <c r="CO347" s="2214"/>
      <c r="CP347" s="2214"/>
      <c r="CQ347" s="2214"/>
      <c r="CR347" s="2214"/>
      <c r="CS347" s="2214"/>
      <c r="CT347" s="2214"/>
      <c r="CU347" s="2214"/>
      <c r="CV347" s="2214"/>
      <c r="CW347" s="2214"/>
      <c r="CX347" s="2214"/>
      <c r="CY347" s="2214"/>
      <c r="CZ347" s="2214"/>
    </row>
    <row r="348" s="399" customFormat="true" ht="15" customHeight="true" x14ac:dyDescent="0.2">
      <c r="B348" s="398"/>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609"/>
      <c r="BB348" s="163" t="s">
        <v>48</v>
      </c>
      <c r="BC348" s="1227" t="s">
        <v>35</v>
      </c>
      <c r="BD348" s="1248" t="s">
        <v>35</v>
      </c>
      <c r="BE348" s="1248" t="s">
        <v>35</v>
      </c>
      <c r="BF348" s="1248" t="s">
        <v>35</v>
      </c>
      <c r="BG348" s="1269" t="s">
        <v>35</v>
      </c>
      <c r="BH348" s="1289" t="s">
        <v>35</v>
      </c>
      <c r="BI348" s="1248" t="s">
        <v>35</v>
      </c>
      <c r="BJ348" s="1248" t="s">
        <v>35</v>
      </c>
      <c r="BK348" s="1248" t="s">
        <v>35</v>
      </c>
      <c r="BL348" s="1269" t="s">
        <v>35</v>
      </c>
      <c r="BM348" s="1289" t="s">
        <v>35</v>
      </c>
      <c r="BN348" s="1248" t="s">
        <v>35</v>
      </c>
      <c r="BO348" s="1248" t="s">
        <v>35</v>
      </c>
      <c r="BP348" s="1248" t="s">
        <v>35</v>
      </c>
      <c r="BQ348" s="1269" t="s">
        <v>35</v>
      </c>
      <c r="BR348" s="1289" t="s">
        <v>35</v>
      </c>
      <c r="BS348" s="1248" t="s">
        <v>35</v>
      </c>
      <c r="BT348" s="1248" t="s">
        <v>35</v>
      </c>
      <c r="BU348" s="1248" t="s">
        <v>35</v>
      </c>
      <c r="BV348" s="1248" t="s">
        <v>35</v>
      </c>
      <c r="BW348" s="1248" t="s">
        <v>35</v>
      </c>
      <c r="BX348" s="1248" t="s">
        <v>35</v>
      </c>
      <c r="BY348" s="1309" t="s">
        <v>35</v>
      </c>
      <c r="BZ348" s="1309" t="s">
        <v>35</v>
      </c>
      <c r="CA348" s="1309" t="s">
        <v>35</v>
      </c>
      <c r="CB348" s="1309" t="s">
        <v>35</v>
      </c>
      <c r="CC348" s="2214"/>
      <c r="CD348" s="2214"/>
      <c r="CE348" s="2214"/>
      <c r="CF348" s="2214"/>
      <c r="CG348" s="2214"/>
      <c r="CH348" s="2214"/>
      <c r="CI348" s="2214"/>
      <c r="CJ348" s="2214"/>
      <c r="CK348" s="2214"/>
      <c r="CL348" s="2214"/>
      <c r="CM348" s="2214"/>
      <c r="CN348" s="2214"/>
      <c r="CO348" s="2214"/>
      <c r="CP348" s="2214"/>
      <c r="CQ348" s="2214"/>
      <c r="CR348" s="2214"/>
      <c r="CS348" s="2214"/>
      <c r="CT348" s="2214"/>
      <c r="CU348" s="2214"/>
      <c r="CV348" s="2214"/>
      <c r="CW348" s="2214"/>
      <c r="CX348" s="2214"/>
      <c r="CY348" s="2214"/>
      <c r="CZ348" s="2214"/>
    </row>
    <row r="349" s="399" customFormat="true" ht="15" customHeight="true" x14ac:dyDescent="0.2">
      <c r="B349" s="398"/>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610" t="s">
        <v>142</v>
      </c>
      <c r="BB349" s="163" t="s">
        <v>49</v>
      </c>
      <c r="BC349" s="1227" t="s">
        <v>35</v>
      </c>
      <c r="BD349" s="1248" t="s">
        <v>35</v>
      </c>
      <c r="BE349" s="1248" t="s">
        <v>35</v>
      </c>
      <c r="BF349" s="1248" t="s">
        <v>35</v>
      </c>
      <c r="BG349" s="1269" t="s">
        <v>35</v>
      </c>
      <c r="BH349" s="1289" t="s">
        <v>35</v>
      </c>
      <c r="BI349" s="1248" t="s">
        <v>35</v>
      </c>
      <c r="BJ349" s="1248" t="s">
        <v>35</v>
      </c>
      <c r="BK349" s="1248" t="s">
        <v>35</v>
      </c>
      <c r="BL349" s="1269" t="s">
        <v>35</v>
      </c>
      <c r="BM349" s="1289" t="s">
        <v>35</v>
      </c>
      <c r="BN349" s="1248" t="s">
        <v>35</v>
      </c>
      <c r="BO349" s="1248" t="s">
        <v>35</v>
      </c>
      <c r="BP349" s="1248" t="s">
        <v>35</v>
      </c>
      <c r="BQ349" s="1269" t="s">
        <v>35</v>
      </c>
      <c r="BR349" s="1289" t="s">
        <v>35</v>
      </c>
      <c r="BS349" s="1248" t="s">
        <v>35</v>
      </c>
      <c r="BT349" s="1248" t="s">
        <v>35</v>
      </c>
      <c r="BU349" s="1248" t="s">
        <v>35</v>
      </c>
      <c r="BV349" s="1248" t="s">
        <v>35</v>
      </c>
      <c r="BW349" s="1248" t="s">
        <v>35</v>
      </c>
      <c r="BX349" s="1248" t="s">
        <v>35</v>
      </c>
      <c r="BY349" s="1309" t="s">
        <v>35</v>
      </c>
      <c r="BZ349" s="1309" t="s">
        <v>35</v>
      </c>
      <c r="CA349" s="1309" t="s">
        <v>35</v>
      </c>
      <c r="CB349" s="1309" t="s">
        <v>35</v>
      </c>
      <c r="CC349" s="2214"/>
      <c r="CD349" s="2214"/>
      <c r="CE349" s="2214"/>
      <c r="CF349" s="2214"/>
      <c r="CG349" s="2214"/>
      <c r="CH349" s="2214"/>
      <c r="CI349" s="2214"/>
      <c r="CJ349" s="2214"/>
      <c r="CK349" s="2214"/>
      <c r="CL349" s="2214"/>
      <c r="CM349" s="2214"/>
      <c r="CN349" s="2214"/>
      <c r="CO349" s="2214"/>
      <c r="CP349" s="2214"/>
      <c r="CQ349" s="2214"/>
      <c r="CR349" s="2214"/>
      <c r="CS349" s="2214"/>
      <c r="CT349" s="2214"/>
      <c r="CU349" s="2214"/>
      <c r="CV349" s="2214"/>
      <c r="CW349" s="2214"/>
      <c r="CX349" s="2214"/>
      <c r="CY349" s="2214"/>
      <c r="CZ349" s="2214"/>
    </row>
    <row r="350" s="399" customFormat="true" ht="15" customHeight="true" x14ac:dyDescent="0.2">
      <c r="B350" s="398"/>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609"/>
      <c r="BB350" s="163" t="s">
        <v>48</v>
      </c>
      <c r="BC350" s="1227" t="s">
        <v>35</v>
      </c>
      <c r="BD350" s="1248" t="s">
        <v>35</v>
      </c>
      <c r="BE350" s="1248" t="s">
        <v>35</v>
      </c>
      <c r="BF350" s="1248" t="s">
        <v>35</v>
      </c>
      <c r="BG350" s="1269" t="s">
        <v>35</v>
      </c>
      <c r="BH350" s="1289" t="s">
        <v>35</v>
      </c>
      <c r="BI350" s="1248" t="s">
        <v>35</v>
      </c>
      <c r="BJ350" s="1248" t="s">
        <v>35</v>
      </c>
      <c r="BK350" s="1248" t="s">
        <v>35</v>
      </c>
      <c r="BL350" s="1269" t="s">
        <v>35</v>
      </c>
      <c r="BM350" s="1289" t="s">
        <v>35</v>
      </c>
      <c r="BN350" s="1248" t="s">
        <v>35</v>
      </c>
      <c r="BO350" s="1248" t="s">
        <v>35</v>
      </c>
      <c r="BP350" s="1248" t="s">
        <v>35</v>
      </c>
      <c r="BQ350" s="1269" t="s">
        <v>35</v>
      </c>
      <c r="BR350" s="1289" t="s">
        <v>35</v>
      </c>
      <c r="BS350" s="1248" t="s">
        <v>35</v>
      </c>
      <c r="BT350" s="1248" t="s">
        <v>35</v>
      </c>
      <c r="BU350" s="1248" t="s">
        <v>35</v>
      </c>
      <c r="BV350" s="1248" t="s">
        <v>35</v>
      </c>
      <c r="BW350" s="1248" t="s">
        <v>35</v>
      </c>
      <c r="BX350" s="1248" t="s">
        <v>35</v>
      </c>
      <c r="BY350" s="1309" t="s">
        <v>35</v>
      </c>
      <c r="BZ350" s="1309" t="s">
        <v>35</v>
      </c>
      <c r="CA350" s="1309" t="s">
        <v>35</v>
      </c>
      <c r="CB350" s="1309" t="s">
        <v>35</v>
      </c>
      <c r="CC350" s="2214"/>
      <c r="CD350" s="2214"/>
      <c r="CE350" s="2214"/>
      <c r="CF350" s="2214"/>
      <c r="CG350" s="2214"/>
      <c r="CH350" s="2214"/>
      <c r="CI350" s="2214"/>
      <c r="CJ350" s="2214"/>
      <c r="CK350" s="2214"/>
      <c r="CL350" s="2214"/>
      <c r="CM350" s="2214"/>
      <c r="CN350" s="2214"/>
      <c r="CO350" s="2214"/>
      <c r="CP350" s="2214"/>
      <c r="CQ350" s="2214"/>
      <c r="CR350" s="2214"/>
      <c r="CS350" s="2214"/>
      <c r="CT350" s="2214"/>
      <c r="CU350" s="2214"/>
      <c r="CV350" s="2214"/>
      <c r="CW350" s="2214"/>
      <c r="CX350" s="2214"/>
      <c r="CY350" s="2214"/>
      <c r="CZ350" s="2214"/>
    </row>
    <row r="351" s="399" customFormat="true" ht="15" customHeight="true" x14ac:dyDescent="0.2">
      <c r="B351" s="398"/>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610" t="s">
        <v>143</v>
      </c>
      <c r="BB351" s="163" t="s">
        <v>49</v>
      </c>
      <c r="BC351" s="1227" t="s">
        <v>35</v>
      </c>
      <c r="BD351" s="1248" t="s">
        <v>35</v>
      </c>
      <c r="BE351" s="1248" t="s">
        <v>35</v>
      </c>
      <c r="BF351" s="1248" t="s">
        <v>35</v>
      </c>
      <c r="BG351" s="1269" t="s">
        <v>35</v>
      </c>
      <c r="BH351" s="1289" t="s">
        <v>35</v>
      </c>
      <c r="BI351" s="1248" t="s">
        <v>35</v>
      </c>
      <c r="BJ351" s="1248" t="s">
        <v>35</v>
      </c>
      <c r="BK351" s="1248" t="s">
        <v>35</v>
      </c>
      <c r="BL351" s="1269" t="s">
        <v>35</v>
      </c>
      <c r="BM351" s="1289" t="s">
        <v>35</v>
      </c>
      <c r="BN351" s="1248" t="s">
        <v>35</v>
      </c>
      <c r="BO351" s="1248" t="s">
        <v>35</v>
      </c>
      <c r="BP351" s="1248" t="s">
        <v>35</v>
      </c>
      <c r="BQ351" s="1269" t="s">
        <v>35</v>
      </c>
      <c r="BR351" s="1289" t="s">
        <v>35</v>
      </c>
      <c r="BS351" s="1248" t="s">
        <v>35</v>
      </c>
      <c r="BT351" s="1248" t="s">
        <v>35</v>
      </c>
      <c r="BU351" s="1248" t="s">
        <v>35</v>
      </c>
      <c r="BV351" s="1248" t="s">
        <v>35</v>
      </c>
      <c r="BW351" s="1248" t="s">
        <v>35</v>
      </c>
      <c r="BX351" s="1248" t="s">
        <v>35</v>
      </c>
      <c r="BY351" s="1309" t="s">
        <v>35</v>
      </c>
      <c r="BZ351" s="1309" t="s">
        <v>35</v>
      </c>
      <c r="CA351" s="1309" t="s">
        <v>35</v>
      </c>
      <c r="CB351" s="1309" t="s">
        <v>35</v>
      </c>
      <c r="CC351" s="2214"/>
      <c r="CD351" s="2214"/>
      <c r="CE351" s="2214"/>
      <c r="CF351" s="2214"/>
      <c r="CG351" s="2214"/>
      <c r="CH351" s="2214"/>
      <c r="CI351" s="2214"/>
      <c r="CJ351" s="2214"/>
      <c r="CK351" s="2214"/>
      <c r="CL351" s="2214"/>
      <c r="CM351" s="2214"/>
      <c r="CN351" s="2214"/>
      <c r="CO351" s="2214"/>
      <c r="CP351" s="2214"/>
      <c r="CQ351" s="2214"/>
      <c r="CR351" s="2214"/>
      <c r="CS351" s="2214"/>
      <c r="CT351" s="2214"/>
      <c r="CU351" s="2214"/>
      <c r="CV351" s="2214"/>
      <c r="CW351" s="2214"/>
      <c r="CX351" s="2214"/>
      <c r="CY351" s="2214"/>
      <c r="CZ351" s="2214"/>
    </row>
    <row r="352" s="399" customFormat="true" ht="15" customHeight="true" x14ac:dyDescent="0.2">
      <c r="B352" s="398"/>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609"/>
      <c r="BB352" s="163" t="s">
        <v>48</v>
      </c>
      <c r="BC352" s="1227" t="s">
        <v>35</v>
      </c>
      <c r="BD352" s="1248" t="s">
        <v>35</v>
      </c>
      <c r="BE352" s="1248" t="s">
        <v>35</v>
      </c>
      <c r="BF352" s="1248" t="s">
        <v>35</v>
      </c>
      <c r="BG352" s="1269" t="s">
        <v>35</v>
      </c>
      <c r="BH352" s="1289" t="s">
        <v>35</v>
      </c>
      <c r="BI352" s="1248" t="s">
        <v>35</v>
      </c>
      <c r="BJ352" s="1248" t="s">
        <v>35</v>
      </c>
      <c r="BK352" s="1248" t="s">
        <v>35</v>
      </c>
      <c r="BL352" s="1269" t="s">
        <v>35</v>
      </c>
      <c r="BM352" s="1289" t="s">
        <v>35</v>
      </c>
      <c r="BN352" s="1248" t="s">
        <v>35</v>
      </c>
      <c r="BO352" s="1248" t="s">
        <v>35</v>
      </c>
      <c r="BP352" s="1248" t="s">
        <v>35</v>
      </c>
      <c r="BQ352" s="1269" t="s">
        <v>35</v>
      </c>
      <c r="BR352" s="1289" t="s">
        <v>35</v>
      </c>
      <c r="BS352" s="1248" t="s">
        <v>35</v>
      </c>
      <c r="BT352" s="1248" t="s">
        <v>35</v>
      </c>
      <c r="BU352" s="1248" t="s">
        <v>35</v>
      </c>
      <c r="BV352" s="1248" t="s">
        <v>35</v>
      </c>
      <c r="BW352" s="1248" t="s">
        <v>35</v>
      </c>
      <c r="BX352" s="1248" t="s">
        <v>35</v>
      </c>
      <c r="BY352" s="1309" t="s">
        <v>35</v>
      </c>
      <c r="BZ352" s="1309" t="s">
        <v>35</v>
      </c>
      <c r="CA352" s="1309" t="s">
        <v>35</v>
      </c>
      <c r="CB352" s="1309" t="s">
        <v>35</v>
      </c>
      <c r="CC352" s="2214"/>
      <c r="CD352" s="2214"/>
      <c r="CE352" s="2214"/>
      <c r="CF352" s="2214"/>
      <c r="CG352" s="2214"/>
      <c r="CH352" s="2214"/>
      <c r="CI352" s="2214"/>
      <c r="CJ352" s="2214"/>
      <c r="CK352" s="2214"/>
      <c r="CL352" s="2214"/>
      <c r="CM352" s="2214"/>
      <c r="CN352" s="2214"/>
      <c r="CO352" s="2214"/>
      <c r="CP352" s="2214"/>
      <c r="CQ352" s="2214"/>
      <c r="CR352" s="2214"/>
      <c r="CS352" s="2214"/>
      <c r="CT352" s="2214"/>
      <c r="CU352" s="2214"/>
      <c r="CV352" s="2214"/>
      <c r="CW352" s="2214"/>
      <c r="CX352" s="2214"/>
      <c r="CY352" s="2214"/>
      <c r="CZ352" s="2214"/>
    </row>
    <row r="353" s="399" customFormat="true" ht="15" customHeight="true" x14ac:dyDescent="0.2">
      <c r="B353" s="398"/>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610" t="s">
        <v>138</v>
      </c>
      <c r="BB353" s="163" t="s">
        <v>49</v>
      </c>
      <c r="BC353" s="1227" t="s">
        <v>35</v>
      </c>
      <c r="BD353" s="1248" t="s">
        <v>35</v>
      </c>
      <c r="BE353" s="1248" t="s">
        <v>35</v>
      </c>
      <c r="BF353" s="1248" t="s">
        <v>35</v>
      </c>
      <c r="BG353" s="1269" t="s">
        <v>35</v>
      </c>
      <c r="BH353" s="1289" t="s">
        <v>35</v>
      </c>
      <c r="BI353" s="1248" t="s">
        <v>35</v>
      </c>
      <c r="BJ353" s="1248" t="s">
        <v>35</v>
      </c>
      <c r="BK353" s="1248" t="s">
        <v>35</v>
      </c>
      <c r="BL353" s="1269" t="s">
        <v>35</v>
      </c>
      <c r="BM353" s="1289" t="s">
        <v>35</v>
      </c>
      <c r="BN353" s="1248" t="s">
        <v>35</v>
      </c>
      <c r="BO353" s="1248" t="s">
        <v>35</v>
      </c>
      <c r="BP353" s="1248" t="s">
        <v>35</v>
      </c>
      <c r="BQ353" s="1269" t="s">
        <v>35</v>
      </c>
      <c r="BR353" s="1289" t="s">
        <v>35</v>
      </c>
      <c r="BS353" s="1248" t="s">
        <v>35</v>
      </c>
      <c r="BT353" s="1248" t="s">
        <v>35</v>
      </c>
      <c r="BU353" s="1248" t="s">
        <v>35</v>
      </c>
      <c r="BV353" s="1248" t="s">
        <v>35</v>
      </c>
      <c r="BW353" s="1248" t="s">
        <v>35</v>
      </c>
      <c r="BX353" s="1248" t="s">
        <v>35</v>
      </c>
      <c r="BY353" s="1309" t="s">
        <v>35</v>
      </c>
      <c r="BZ353" s="1309" t="s">
        <v>35</v>
      </c>
      <c r="CA353" s="1309" t="s">
        <v>35</v>
      </c>
      <c r="CB353" s="1309" t="s">
        <v>35</v>
      </c>
      <c r="CC353" s="2214"/>
      <c r="CD353" s="2214"/>
      <c r="CE353" s="2214"/>
      <c r="CF353" s="2214"/>
      <c r="CG353" s="2214"/>
      <c r="CH353" s="2214"/>
      <c r="CI353" s="2214"/>
      <c r="CJ353" s="2214"/>
      <c r="CK353" s="2214"/>
      <c r="CL353" s="2214"/>
      <c r="CM353" s="2214"/>
      <c r="CN353" s="2214"/>
      <c r="CO353" s="2214"/>
      <c r="CP353" s="2214"/>
      <c r="CQ353" s="2214"/>
      <c r="CR353" s="2214"/>
      <c r="CS353" s="2214"/>
      <c r="CT353" s="2214"/>
      <c r="CU353" s="2214"/>
      <c r="CV353" s="2214"/>
      <c r="CW353" s="2214"/>
      <c r="CX353" s="2214"/>
      <c r="CY353" s="2214"/>
      <c r="CZ353" s="2214"/>
    </row>
    <row r="354" s="399" customFormat="true" ht="15" customHeight="true" x14ac:dyDescent="0.2">
      <c r="B354" s="398"/>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620"/>
      <c r="BB354" s="164" t="s">
        <v>48</v>
      </c>
      <c r="BC354" s="1228" t="s">
        <v>35</v>
      </c>
      <c r="BD354" s="1249" t="s">
        <v>35</v>
      </c>
      <c r="BE354" s="1249" t="s">
        <v>35</v>
      </c>
      <c r="BF354" s="1249" t="s">
        <v>35</v>
      </c>
      <c r="BG354" s="1270" t="s">
        <v>35</v>
      </c>
      <c r="BH354" s="1290" t="s">
        <v>35</v>
      </c>
      <c r="BI354" s="1249" t="s">
        <v>35</v>
      </c>
      <c r="BJ354" s="1249" t="s">
        <v>35</v>
      </c>
      <c r="BK354" s="1249" t="s">
        <v>35</v>
      </c>
      <c r="BL354" s="1270" t="s">
        <v>35</v>
      </c>
      <c r="BM354" s="1290" t="s">
        <v>35</v>
      </c>
      <c r="BN354" s="1249" t="s">
        <v>35</v>
      </c>
      <c r="BO354" s="1249" t="s">
        <v>35</v>
      </c>
      <c r="BP354" s="1249" t="s">
        <v>35</v>
      </c>
      <c r="BQ354" s="1270" t="s">
        <v>35</v>
      </c>
      <c r="BR354" s="1290" t="s">
        <v>35</v>
      </c>
      <c r="BS354" s="1249" t="s">
        <v>35</v>
      </c>
      <c r="BT354" s="1249" t="s">
        <v>35</v>
      </c>
      <c r="BU354" s="1249" t="s">
        <v>35</v>
      </c>
      <c r="BV354" s="1249" t="s">
        <v>35</v>
      </c>
      <c r="BW354" s="1249" t="s">
        <v>35</v>
      </c>
      <c r="BX354" s="1249" t="s">
        <v>35</v>
      </c>
      <c r="BY354" s="1310" t="s">
        <v>35</v>
      </c>
      <c r="BZ354" s="1310" t="s">
        <v>35</v>
      </c>
      <c r="CA354" s="1310" t="s">
        <v>35</v>
      </c>
      <c r="CB354" s="1310" t="s">
        <v>35</v>
      </c>
      <c r="CC354" s="2215"/>
      <c r="CD354" s="2215"/>
      <c r="CE354" s="2215"/>
      <c r="CF354" s="2215"/>
      <c r="CG354" s="2215"/>
      <c r="CH354" s="2215"/>
      <c r="CI354" s="2215"/>
      <c r="CJ354" s="2215"/>
      <c r="CK354" s="2215"/>
      <c r="CL354" s="2215"/>
      <c r="CM354" s="2215"/>
      <c r="CN354" s="2215"/>
      <c r="CO354" s="2215"/>
      <c r="CP354" s="2215"/>
      <c r="CQ354" s="2215"/>
      <c r="CR354" s="2215"/>
      <c r="CS354" s="2215"/>
      <c r="CT354" s="2215"/>
      <c r="CU354" s="2215"/>
      <c r="CV354" s="2215"/>
      <c r="CW354" s="2215"/>
      <c r="CX354" s="2215"/>
      <c r="CY354" s="2215"/>
      <c r="CZ354" s="2215"/>
    </row>
    <row r="355" s="399" customFormat="true" ht="15" customHeight="true" x14ac:dyDescent="0.2">
      <c r="B355" s="398"/>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399" customFormat="true" ht="15" customHeight="true" x14ac:dyDescent="0.2">
      <c r="B356" s="398"/>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99" customFormat="true" ht="15" customHeight="true" x14ac:dyDescent="0.2">
      <c r="B390" s="398"/>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99" customFormat="true" ht="15" customHeight="true" x14ac:dyDescent="0.2">
      <c r="B391" s="398"/>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99" customFormat="true" ht="15" customHeight="true" x14ac:dyDescent="0.2">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99" customFormat="true" ht="15" customHeight="true" x14ac:dyDescent="0.2">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99" customFormat="true" ht="15" customHeight="true" x14ac:dyDescent="0.2">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99" customFormat="true" ht="15" customHeight="true" x14ac:dyDescent="0.2">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99" customFormat="true" ht="15" customHeight="true" x14ac:dyDescent="0.2">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99" customFormat="true" ht="15" customHeight="true" x14ac:dyDescent="0.2">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99" customFormat="true" ht="15" customHeight="true" x14ac:dyDescent="0.2">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8" customFormat="true" ht="15" customHeight="true" x14ac:dyDescent="0.25">
      <c r="A399" s="136"/>
      <c r="B399" s="136"/>
      <c r="C399" s="2503" t="s">
        <v>129</v>
      </c>
      <c r="D399" s="2504"/>
      <c r="E399" s="2504"/>
      <c r="F399" s="2504"/>
      <c r="G399" s="136"/>
      <c r="H399" s="2474" t="s">
        <v>130</v>
      </c>
      <c r="I399" s="2475"/>
      <c r="J399" s="2475"/>
      <c r="K399" s="2475"/>
      <c r="M399" s="2474" t="s">
        <v>131</v>
      </c>
      <c r="N399" s="2475"/>
      <c r="O399" s="2475"/>
      <c r="P399" s="2475"/>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476" t="s">
        <v>202</v>
      </c>
      <c r="D400" s="2477"/>
      <c r="E400" s="2477"/>
      <c r="H400" s="2478" t="s">
        <v>202</v>
      </c>
      <c r="I400" s="2477"/>
      <c r="J400" s="2477"/>
      <c r="M400" s="2479" t="s">
        <v>202</v>
      </c>
      <c r="N400" s="2477"/>
      <c r="O400" s="2477"/>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8"/>
      <c r="BB400" s="136"/>
      <c r="BC400" s="418"/>
      <c r="BD400" s="418"/>
      <c r="BE400" s="418"/>
      <c r="BF400" s="418"/>
      <c r="BG400" s="418"/>
      <c r="BH400" s="418"/>
      <c r="BI400" s="418"/>
      <c r="BJ400" s="418"/>
      <c r="BK400" s="418"/>
      <c r="BL400" s="418"/>
      <c r="BM400" s="418"/>
      <c r="BN400" s="418"/>
      <c r="BO400" s="418"/>
      <c r="BP400" s="418"/>
      <c r="BQ400" s="418"/>
      <c r="BR400" s="418"/>
      <c r="BS400" s="418"/>
      <c r="BT400" s="418"/>
      <c r="BU400" s="418"/>
      <c r="BV400" s="418"/>
      <c r="BW400" s="418"/>
      <c r="BX400" s="418"/>
      <c r="BY400" s="418"/>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480"/>
      <c r="D401" s="2477"/>
      <c r="E401" s="419" t="s">
        <v>203</v>
      </c>
      <c r="H401" s="2480"/>
      <c r="I401" s="2477"/>
      <c r="J401" s="420" t="s">
        <v>203</v>
      </c>
      <c r="M401" s="2480"/>
      <c r="N401" s="2477"/>
      <c r="O401" s="421" t="s">
        <v>203</v>
      </c>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8"/>
      <c r="BB401" s="136"/>
      <c r="BC401" s="418"/>
      <c r="BD401" s="418"/>
      <c r="BE401" s="418"/>
      <c r="BF401" s="418"/>
      <c r="BG401" s="418"/>
      <c r="BH401" s="418"/>
      <c r="BI401" s="418"/>
      <c r="BJ401" s="418"/>
      <c r="BK401" s="418"/>
      <c r="BL401" s="418"/>
      <c r="BM401" s="418"/>
      <c r="BN401" s="418"/>
      <c r="BO401" s="418"/>
      <c r="BP401" s="418"/>
      <c r="BQ401" s="418"/>
      <c r="BR401" s="418"/>
      <c r="BS401" s="418"/>
      <c r="BT401" s="418"/>
      <c r="BU401" s="418"/>
      <c r="BV401" s="418"/>
      <c r="BW401" s="418"/>
      <c r="BX401" s="418"/>
      <c r="BY401" s="418"/>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481" t="s">
        <v>135</v>
      </c>
      <c r="C402" s="2477"/>
      <c r="D402" s="2477"/>
      <c r="E402" s="422" t="s">
        <v>204</v>
      </c>
      <c r="H402" s="2477"/>
      <c r="I402" s="2477"/>
      <c r="J402" s="423" t="s">
        <v>204</v>
      </c>
      <c r="M402" s="2477"/>
      <c r="N402" s="2477"/>
      <c r="O402" s="424" t="s">
        <v>204</v>
      </c>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8"/>
      <c r="BB402" s="136"/>
      <c r="BC402" s="418"/>
      <c r="BD402" s="418"/>
      <c r="BE402" s="418"/>
      <c r="BF402" s="418"/>
      <c r="BG402" s="418"/>
      <c r="BH402" s="418"/>
      <c r="BI402" s="418"/>
      <c r="BJ402" s="418"/>
      <c r="BK402" s="418"/>
      <c r="BL402" s="418"/>
      <c r="BM402" s="418"/>
      <c r="BN402" s="418"/>
      <c r="BO402" s="418"/>
      <c r="BP402" s="418"/>
      <c r="BQ402" s="418"/>
      <c r="BR402" s="418"/>
      <c r="BS402" s="418"/>
      <c r="BT402" s="418"/>
      <c r="BU402" s="418"/>
      <c r="BV402" s="418"/>
      <c r="BW402" s="418"/>
      <c r="BX402" s="418"/>
      <c r="BY402" s="418"/>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477"/>
      <c r="C403" s="2455" t="s">
        <v>205</v>
      </c>
      <c r="D403" s="2437"/>
      <c r="E403" s="493">
        <v>0.78298277433021923</v>
      </c>
      <c r="F403" s="476"/>
      <c r="G403" s="476"/>
      <c r="H403" s="2453" t="s">
        <v>205</v>
      </c>
      <c r="I403" s="2437"/>
      <c r="J403" s="494">
        <v>-0.8098468679398394</v>
      </c>
      <c r="K403" s="476"/>
      <c r="L403" s="476"/>
      <c r="M403" s="2454" t="s">
        <v>206</v>
      </c>
      <c r="N403" s="2437"/>
      <c r="O403" s="495">
        <v>0.60458448870607562</v>
      </c>
      <c r="P403" s="476"/>
      <c r="Q403" s="476"/>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477"/>
      <c r="C404" s="2451" t="s">
        <v>207</v>
      </c>
      <c r="D404" s="2437"/>
      <c r="E404" s="496">
        <v>-0.65124189971087865</v>
      </c>
      <c r="F404" s="476"/>
      <c r="G404" s="476"/>
      <c r="H404" s="2449" t="s">
        <v>207</v>
      </c>
      <c r="I404" s="2437"/>
      <c r="J404" s="497">
        <v>0.76864098626311994</v>
      </c>
      <c r="K404" s="476"/>
      <c r="L404" s="476"/>
      <c r="M404" s="2450" t="s">
        <v>208</v>
      </c>
      <c r="N404" s="2437"/>
      <c r="O404" s="498">
        <v>0.53895642503153529</v>
      </c>
      <c r="P404" s="476"/>
      <c r="Q404" s="476"/>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477"/>
      <c r="C405" s="2451" t="s">
        <v>209</v>
      </c>
      <c r="D405" s="2437"/>
      <c r="E405" s="496">
        <v>-0.59511609464453241</v>
      </c>
      <c r="F405" s="476"/>
      <c r="G405" s="476"/>
      <c r="H405" s="2449" t="s">
        <v>210</v>
      </c>
      <c r="I405" s="2437"/>
      <c r="J405" s="497">
        <v>0.43910272866057587</v>
      </c>
      <c r="K405" s="476"/>
      <c r="L405" s="476"/>
      <c r="M405" s="2450" t="s">
        <v>211</v>
      </c>
      <c r="N405" s="2437"/>
      <c r="O405" s="498">
        <v>0.45878167146236948</v>
      </c>
      <c r="P405" s="476"/>
      <c r="Q405" s="476"/>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477"/>
      <c r="C406" s="2451" t="s">
        <v>212</v>
      </c>
      <c r="D406" s="2437"/>
      <c r="E406" s="496">
        <v>0.54948585670645089</v>
      </c>
      <c r="F406" s="476"/>
      <c r="G406" s="476"/>
      <c r="H406" s="2449" t="s">
        <v>212</v>
      </c>
      <c r="I406" s="2437"/>
      <c r="J406" s="497">
        <v>-0.42912702718444456</v>
      </c>
      <c r="K406" s="476"/>
      <c r="L406" s="476"/>
      <c r="M406" s="2450" t="s">
        <v>212</v>
      </c>
      <c r="N406" s="2437"/>
      <c r="O406" s="498">
        <v>0.44898724876996648</v>
      </c>
      <c r="P406" s="476"/>
      <c r="Q406" s="476"/>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477"/>
      <c r="C407" s="2451" t="s">
        <v>213</v>
      </c>
      <c r="D407" s="2437"/>
      <c r="E407" s="496">
        <v>-0.42401555793065332</v>
      </c>
      <c r="F407" s="476"/>
      <c r="G407" s="476"/>
      <c r="H407" s="2449" t="s">
        <v>214</v>
      </c>
      <c r="I407" s="2437"/>
      <c r="J407" s="497">
        <v>-0.39633560635159998</v>
      </c>
      <c r="K407" s="476"/>
      <c r="L407" s="476"/>
      <c r="M407" s="2450" t="s">
        <v>207</v>
      </c>
      <c r="N407" s="2437"/>
      <c r="O407" s="498">
        <v>0.40194292652737068</v>
      </c>
      <c r="P407" s="476"/>
      <c r="Q407" s="476"/>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477"/>
      <c r="C408" s="2451" t="s">
        <v>206</v>
      </c>
      <c r="D408" s="2437"/>
      <c r="E408" s="496">
        <v>0.42193889116618177</v>
      </c>
      <c r="F408" s="476"/>
      <c r="G408" s="476"/>
      <c r="H408" s="2449" t="s">
        <v>209</v>
      </c>
      <c r="I408" s="2437"/>
      <c r="J408" s="497">
        <v>0.39502825029635591</v>
      </c>
      <c r="K408" s="476"/>
      <c r="L408" s="476"/>
      <c r="M408" s="2450" t="s">
        <v>215</v>
      </c>
      <c r="N408" s="2437"/>
      <c r="O408" s="498">
        <v>0.37783207462277135</v>
      </c>
      <c r="P408" s="476"/>
      <c r="Q408" s="476"/>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477"/>
      <c r="C409" s="2451" t="s">
        <v>216</v>
      </c>
      <c r="D409" s="2437"/>
      <c r="E409" s="496">
        <v>0.41724905904497916</v>
      </c>
      <c r="F409" s="476"/>
      <c r="G409" s="476"/>
      <c r="H409" s="2449" t="s">
        <v>215</v>
      </c>
      <c r="I409" s="2437"/>
      <c r="J409" s="497">
        <v>0.38428170367873632</v>
      </c>
      <c r="K409" s="476"/>
      <c r="L409" s="476"/>
      <c r="M409" s="2450" t="s">
        <v>217</v>
      </c>
      <c r="N409" s="2437"/>
      <c r="O409" s="498">
        <v>-0.3462218521880191</v>
      </c>
      <c r="P409" s="476"/>
      <c r="Q409" s="476"/>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477"/>
      <c r="C410" s="2451" t="s">
        <v>214</v>
      </c>
      <c r="D410" s="2437"/>
      <c r="E410" s="496">
        <v>0.40177361131426431</v>
      </c>
      <c r="F410" s="476"/>
      <c r="G410" s="476"/>
      <c r="H410" s="2449" t="s">
        <v>206</v>
      </c>
      <c r="I410" s="2437"/>
      <c r="J410" s="497">
        <v>-0.3630941574361522</v>
      </c>
      <c r="K410" s="476"/>
      <c r="L410" s="476"/>
      <c r="M410" s="2450" t="s">
        <v>218</v>
      </c>
      <c r="N410" s="2437"/>
      <c r="O410" s="498">
        <v>0.33849547615598652</v>
      </c>
      <c r="P410" s="476"/>
      <c r="Q410" s="476"/>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477"/>
      <c r="C411" s="2451" t="s">
        <v>219</v>
      </c>
      <c r="D411" s="2437"/>
      <c r="E411" s="496">
        <v>-0.3906864914566669</v>
      </c>
      <c r="F411" s="476"/>
      <c r="G411" s="476"/>
      <c r="H411" s="2449" t="s">
        <v>216</v>
      </c>
      <c r="I411" s="2437"/>
      <c r="J411" s="497">
        <v>-0.3156864855635465</v>
      </c>
      <c r="K411" s="476"/>
      <c r="L411" s="476"/>
      <c r="M411" s="2450" t="s">
        <v>220</v>
      </c>
      <c r="N411" s="2437"/>
      <c r="O411" s="498">
        <v>0.32725427394074641</v>
      </c>
      <c r="P411" s="476"/>
      <c r="Q411" s="476"/>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477"/>
      <c r="C412" s="2451" t="s">
        <v>221</v>
      </c>
      <c r="D412" s="2437"/>
      <c r="E412" s="496">
        <v>0.38440090463519078</v>
      </c>
      <c r="F412" s="476"/>
      <c r="G412" s="476"/>
      <c r="H412" s="2449" t="s">
        <v>213</v>
      </c>
      <c r="I412" s="2437"/>
      <c r="J412" s="497">
        <v>0.30249022588521729</v>
      </c>
      <c r="K412" s="476"/>
      <c r="L412" s="476"/>
      <c r="M412" s="2450" t="s">
        <v>210</v>
      </c>
      <c r="N412" s="2437"/>
      <c r="O412" s="498">
        <v>0.30500967392278588</v>
      </c>
      <c r="P412" s="476"/>
      <c r="Q412" s="476"/>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477"/>
      <c r="C413" s="2451" t="s">
        <v>208</v>
      </c>
      <c r="D413" s="2437"/>
      <c r="E413" s="496">
        <v>0.32440655923452638</v>
      </c>
      <c r="F413" s="476"/>
      <c r="G413" s="476"/>
      <c r="H413" s="2449" t="s">
        <v>208</v>
      </c>
      <c r="I413" s="2437"/>
      <c r="J413" s="497">
        <v>-0.24242611916504911</v>
      </c>
      <c r="K413" s="476"/>
      <c r="L413" s="476"/>
      <c r="M413" s="2450" t="s">
        <v>213</v>
      </c>
      <c r="N413" s="2437"/>
      <c r="O413" s="498">
        <v>-0.28642916396442986</v>
      </c>
      <c r="P413" s="476"/>
      <c r="Q413" s="476"/>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477"/>
      <c r="C414" s="2451" t="s">
        <v>217</v>
      </c>
      <c r="D414" s="2437"/>
      <c r="E414" s="496">
        <v>-0.19654709546107343</v>
      </c>
      <c r="F414" s="476"/>
      <c r="G414" s="476"/>
      <c r="H414" s="2449" t="s">
        <v>219</v>
      </c>
      <c r="I414" s="2437"/>
      <c r="J414" s="497">
        <v>0.21983042599382316</v>
      </c>
      <c r="K414" s="476"/>
      <c r="L414" s="476"/>
      <c r="M414" s="2450" t="s">
        <v>216</v>
      </c>
      <c r="N414" s="2437"/>
      <c r="O414" s="498">
        <v>0.28392014245655056</v>
      </c>
      <c r="P414" s="476"/>
      <c r="Q414" s="476"/>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477"/>
      <c r="C415" s="2451" t="s">
        <v>220</v>
      </c>
      <c r="D415" s="2437"/>
      <c r="E415" s="496">
        <v>0.16822990709166075</v>
      </c>
      <c r="F415" s="476"/>
      <c r="G415" s="476"/>
      <c r="H415" s="2449" t="s">
        <v>220</v>
      </c>
      <c r="I415" s="2437"/>
      <c r="J415" s="497">
        <v>-0.16541685485657057</v>
      </c>
      <c r="K415" s="476"/>
      <c r="L415" s="476"/>
      <c r="M415" s="2450" t="s">
        <v>209</v>
      </c>
      <c r="N415" s="2437"/>
      <c r="O415" s="498">
        <v>0.26506307956193809</v>
      </c>
      <c r="P415" s="476"/>
      <c r="Q415" s="476"/>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477"/>
      <c r="C416" s="2451" t="s">
        <v>222</v>
      </c>
      <c r="D416" s="2437"/>
      <c r="E416" s="496">
        <v>0.12186200384047216</v>
      </c>
      <c r="F416" s="476"/>
      <c r="G416" s="476"/>
      <c r="H416" s="2449" t="s">
        <v>221</v>
      </c>
      <c r="I416" s="2437"/>
      <c r="J416" s="497">
        <v>-0.15397658349768656</v>
      </c>
      <c r="K416" s="476"/>
      <c r="L416" s="476"/>
      <c r="M416" s="2450" t="s">
        <v>214</v>
      </c>
      <c r="N416" s="2437"/>
      <c r="O416" s="498">
        <v>0.24990220286339762</v>
      </c>
      <c r="P416" s="476"/>
      <c r="Q416" s="476"/>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477"/>
      <c r="C417" s="2451" t="s">
        <v>215</v>
      </c>
      <c r="D417" s="2437"/>
      <c r="E417" s="496">
        <v>-9.8577684164951454E-2</v>
      </c>
      <c r="F417" s="476"/>
      <c r="G417" s="476"/>
      <c r="H417" s="2449" t="s">
        <v>217</v>
      </c>
      <c r="I417" s="2437"/>
      <c r="J417" s="497">
        <v>0.12960295384520404</v>
      </c>
      <c r="K417" s="476"/>
      <c r="L417" s="476"/>
      <c r="M417" s="2450" t="s">
        <v>223</v>
      </c>
      <c r="N417" s="2437"/>
      <c r="O417" s="498">
        <v>-0.1840136167984481</v>
      </c>
      <c r="P417" s="476"/>
      <c r="Q417" s="476"/>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477"/>
      <c r="C418" s="2451" t="s">
        <v>224</v>
      </c>
      <c r="D418" s="2437"/>
      <c r="E418" s="496">
        <v>-7.894958999190857E-2</v>
      </c>
      <c r="F418" s="476"/>
      <c r="G418" s="476"/>
      <c r="H418" s="2449" t="s">
        <v>225</v>
      </c>
      <c r="I418" s="2437"/>
      <c r="J418" s="497">
        <v>0.10186674238160467</v>
      </c>
      <c r="K418" s="476"/>
      <c r="L418" s="476"/>
      <c r="M418" s="2450" t="s">
        <v>224</v>
      </c>
      <c r="N418" s="2437"/>
      <c r="O418" s="498">
        <v>-0.1781230706439893</v>
      </c>
      <c r="P418" s="476"/>
      <c r="Q418" s="476"/>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477"/>
      <c r="C419" s="2451" t="s">
        <v>211</v>
      </c>
      <c r="D419" s="2437"/>
      <c r="E419" s="496">
        <v>5.733342237871588E-2</v>
      </c>
      <c r="F419" s="476"/>
      <c r="G419" s="476"/>
      <c r="H419" s="2449" t="s">
        <v>223</v>
      </c>
      <c r="I419" s="2437"/>
      <c r="J419" s="497">
        <v>9.9464970365980315E-2</v>
      </c>
      <c r="K419" s="476"/>
      <c r="L419" s="476"/>
      <c r="M419" s="2450" t="s">
        <v>219</v>
      </c>
      <c r="N419" s="2437"/>
      <c r="O419" s="498">
        <v>-0.16983108011200423</v>
      </c>
      <c r="P419" s="476"/>
      <c r="Q419" s="476"/>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477"/>
      <c r="C420" s="2451" t="s">
        <v>226</v>
      </c>
      <c r="D420" s="2437"/>
      <c r="E420" s="496">
        <v>-4.8177664280560972E-2</v>
      </c>
      <c r="F420" s="476"/>
      <c r="G420" s="476"/>
      <c r="H420" s="2449" t="s">
        <v>226</v>
      </c>
      <c r="I420" s="2437"/>
      <c r="J420" s="497">
        <v>7.4071807805885945E-2</v>
      </c>
      <c r="K420" s="476"/>
      <c r="L420" s="476"/>
      <c r="M420" s="2450" t="s">
        <v>227</v>
      </c>
      <c r="N420" s="2437"/>
      <c r="O420" s="498">
        <v>0.14075446980515618</v>
      </c>
      <c r="P420" s="476"/>
      <c r="Q420" s="476"/>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477"/>
      <c r="C421" s="2451" t="s">
        <v>227</v>
      </c>
      <c r="D421" s="2437"/>
      <c r="E421" s="496">
        <v>-4.0775950113564718E-2</v>
      </c>
      <c r="F421" s="476"/>
      <c r="G421" s="476"/>
      <c r="H421" s="2449" t="s">
        <v>211</v>
      </c>
      <c r="I421" s="2437"/>
      <c r="J421" s="497">
        <v>-7.0179596877503136E-2</v>
      </c>
      <c r="K421" s="476"/>
      <c r="L421" s="476"/>
      <c r="M421" s="2450" t="s">
        <v>222</v>
      </c>
      <c r="N421" s="2437"/>
      <c r="O421" s="498">
        <v>0.10485334647938031</v>
      </c>
      <c r="P421" s="476"/>
      <c r="Q421" s="476"/>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477"/>
      <c r="C422" s="2451" t="s">
        <v>225</v>
      </c>
      <c r="D422" s="2437"/>
      <c r="E422" s="496">
        <v>-2.8452420660293735E-2</v>
      </c>
      <c r="F422" s="476"/>
      <c r="G422" s="476"/>
      <c r="H422" s="2449" t="s">
        <v>224</v>
      </c>
      <c r="I422" s="2437"/>
      <c r="J422" s="497">
        <v>5.1865437266399139E-2</v>
      </c>
      <c r="K422" s="476"/>
      <c r="L422" s="476"/>
      <c r="M422" s="2450" t="s">
        <v>205</v>
      </c>
      <c r="N422" s="2437"/>
      <c r="O422" s="498">
        <v>-6.6236771133648328E-2</v>
      </c>
      <c r="P422" s="476"/>
      <c r="Q422" s="476"/>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477"/>
      <c r="C423" s="2451" t="s">
        <v>223</v>
      </c>
      <c r="D423" s="2437"/>
      <c r="E423" s="496">
        <v>-2.7105066634357081E-2</v>
      </c>
      <c r="F423" s="476"/>
      <c r="G423" s="476"/>
      <c r="H423" s="2449" t="s">
        <v>228</v>
      </c>
      <c r="I423" s="2437"/>
      <c r="J423" s="497">
        <v>2.9274814985338512E-2</v>
      </c>
      <c r="K423" s="476"/>
      <c r="L423" s="476"/>
      <c r="M423" s="2450" t="s">
        <v>221</v>
      </c>
      <c r="N423" s="2437"/>
      <c r="O423" s="498">
        <v>4.1036723247324179E-2</v>
      </c>
      <c r="P423" s="476"/>
      <c r="Q423" s="476"/>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477"/>
      <c r="C424" s="2451" t="s">
        <v>228</v>
      </c>
      <c r="D424" s="2437"/>
      <c r="E424" s="496">
        <v>7.8834178182348811E-3</v>
      </c>
      <c r="F424" s="476"/>
      <c r="G424" s="476"/>
      <c r="H424" s="2449" t="s">
        <v>218</v>
      </c>
      <c r="I424" s="2437"/>
      <c r="J424" s="497">
        <v>2.7336467964561913E-2</v>
      </c>
      <c r="K424" s="476"/>
      <c r="L424" s="476"/>
      <c r="M424" s="2450" t="s">
        <v>228</v>
      </c>
      <c r="N424" s="2437"/>
      <c r="O424" s="498">
        <v>-3.9286038234095891E-2</v>
      </c>
      <c r="P424" s="476"/>
      <c r="Q424" s="476"/>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477"/>
      <c r="C425" s="2451" t="s">
        <v>218</v>
      </c>
      <c r="D425" s="2437"/>
      <c r="E425" s="496">
        <v>7.724519618597412E-3</v>
      </c>
      <c r="F425" s="476"/>
      <c r="G425" s="476"/>
      <c r="H425" s="2449" t="s">
        <v>227</v>
      </c>
      <c r="I425" s="2437"/>
      <c r="J425" s="497">
        <v>2.3241974845050702E-2</v>
      </c>
      <c r="K425" s="476"/>
      <c r="L425" s="476"/>
      <c r="M425" s="2450" t="s">
        <v>225</v>
      </c>
      <c r="N425" s="2437"/>
      <c r="O425" s="498">
        <v>2.3236967892422224E-2</v>
      </c>
      <c r="P425" s="476"/>
      <c r="Q425" s="476"/>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477"/>
      <c r="C426" s="2452" t="s">
        <v>229</v>
      </c>
      <c r="D426" s="2437"/>
      <c r="E426" s="499">
        <v>1.6498522790348502E-3</v>
      </c>
      <c r="F426" s="476"/>
      <c r="G426" s="476"/>
      <c r="H426" s="2449" t="s">
        <v>222</v>
      </c>
      <c r="I426" s="2437"/>
      <c r="J426" s="497">
        <v>-1.9453034705022007E-2</v>
      </c>
      <c r="K426" s="476"/>
      <c r="L426" s="476"/>
      <c r="M426" s="2450" t="s">
        <v>226</v>
      </c>
      <c r="N426" s="2437"/>
      <c r="O426" s="498">
        <v>-2.1211972940537407E-2</v>
      </c>
      <c r="P426" s="476"/>
      <c r="Q426" s="476"/>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477"/>
      <c r="C427" s="2436"/>
      <c r="D427" s="2437"/>
      <c r="E427" s="492"/>
      <c r="F427" s="476"/>
      <c r="G427" s="476"/>
      <c r="H427" s="2446" t="s">
        <v>229</v>
      </c>
      <c r="I427" s="2437"/>
      <c r="J427" s="500">
        <v>-3.6570835615641543E-3</v>
      </c>
      <c r="K427" s="476"/>
      <c r="L427" s="476"/>
      <c r="M427" s="2447" t="s">
        <v>229</v>
      </c>
      <c r="N427" s="2437"/>
      <c r="O427" s="501">
        <v>1.5446827105741436E-2</v>
      </c>
      <c r="P427" s="476"/>
      <c r="Q427" s="476"/>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477"/>
      <c r="C428" s="2436"/>
      <c r="D428" s="2437"/>
      <c r="E428" s="492"/>
      <c r="F428" s="476"/>
      <c r="G428" s="476"/>
      <c r="H428" s="2436"/>
      <c r="I428" s="2437"/>
      <c r="J428" s="492"/>
      <c r="K428" s="476"/>
      <c r="L428" s="476"/>
      <c r="M428" s="2436"/>
      <c r="N428" s="2437"/>
      <c r="O428" s="492"/>
      <c r="P428" s="476"/>
      <c r="Q428" s="476"/>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477"/>
      <c r="C429" s="2436"/>
      <c r="D429" s="2437"/>
      <c r="E429" s="476"/>
      <c r="F429" s="476"/>
      <c r="G429" s="476"/>
      <c r="H429" s="2436"/>
      <c r="I429" s="2437"/>
      <c r="J429" s="492"/>
      <c r="K429" s="476"/>
      <c r="L429" s="476"/>
      <c r="M429" s="2436"/>
      <c r="N429" s="2437"/>
      <c r="O429" s="492"/>
      <c r="P429" s="476"/>
      <c r="Q429" s="476"/>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477"/>
      <c r="C430" s="2445" t="s">
        <v>230</v>
      </c>
      <c r="D430" s="2437"/>
      <c r="E430" s="2437"/>
      <c r="F430" s="476"/>
      <c r="G430" s="476"/>
      <c r="H430" s="2436"/>
      <c r="I430" s="2437"/>
      <c r="J430" s="476"/>
      <c r="K430" s="476"/>
      <c r="L430" s="476"/>
      <c r="M430" s="2436"/>
      <c r="N430" s="2437"/>
      <c r="O430" s="476"/>
      <c r="P430" s="476"/>
      <c r="Q430" s="476"/>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477"/>
      <c r="C431" s="2436"/>
      <c r="D431" s="2437"/>
      <c r="E431" s="477" t="s">
        <v>231</v>
      </c>
      <c r="F431" s="476"/>
      <c r="G431" s="476"/>
      <c r="H431" s="2443" t="s">
        <v>230</v>
      </c>
      <c r="I431" s="2437"/>
      <c r="J431" s="2437"/>
      <c r="K431" s="476"/>
      <c r="L431" s="476"/>
      <c r="M431" s="2444" t="s">
        <v>230</v>
      </c>
      <c r="N431" s="2437"/>
      <c r="O431" s="2437"/>
      <c r="P431" s="476"/>
      <c r="Q431" s="476"/>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477"/>
      <c r="C432" s="2455" t="s">
        <v>220</v>
      </c>
      <c r="D432" s="2437"/>
      <c r="E432" s="493">
        <v>2.8301301640068808E-2</v>
      </c>
      <c r="F432" s="476"/>
      <c r="G432" s="476"/>
      <c r="H432" s="2436"/>
      <c r="I432" s="2437"/>
      <c r="J432" s="478" t="s">
        <v>231</v>
      </c>
      <c r="K432" s="476"/>
      <c r="L432" s="476"/>
      <c r="M432" s="2436"/>
      <c r="N432" s="2437"/>
      <c r="O432" s="479" t="s">
        <v>231</v>
      </c>
      <c r="P432" s="476"/>
      <c r="Q432" s="476"/>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477"/>
      <c r="C433" s="2451" t="s">
        <v>216</v>
      </c>
      <c r="D433" s="2437"/>
      <c r="E433" s="496">
        <v>0.17409677727392051</v>
      </c>
      <c r="F433" s="476"/>
      <c r="G433" s="476"/>
      <c r="H433" s="2453" t="s">
        <v>220</v>
      </c>
      <c r="I433" s="2437"/>
      <c r="J433" s="494">
        <v>2.7362735870639733E-2</v>
      </c>
      <c r="K433" s="476"/>
      <c r="L433" s="476"/>
      <c r="M433" s="2454" t="s">
        <v>220</v>
      </c>
      <c r="N433" s="2437"/>
      <c r="O433" s="495">
        <v>0.10709535981248509</v>
      </c>
      <c r="P433" s="476"/>
      <c r="Q433" s="476"/>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477"/>
      <c r="C434" s="2451" t="s">
        <v>208</v>
      </c>
      <c r="D434" s="2437"/>
      <c r="E434" s="496">
        <v>0.10523961567438428</v>
      </c>
      <c r="F434" s="476"/>
      <c r="G434" s="476"/>
      <c r="H434" s="2449" t="s">
        <v>216</v>
      </c>
      <c r="I434" s="2437"/>
      <c r="J434" s="497">
        <v>9.9657957167463257E-2</v>
      </c>
      <c r="K434" s="476"/>
      <c r="L434" s="476"/>
      <c r="M434" s="2450" t="s">
        <v>216</v>
      </c>
      <c r="N434" s="2437"/>
      <c r="O434" s="498">
        <v>8.0610647292547966E-2</v>
      </c>
      <c r="P434" s="476"/>
      <c r="Q434" s="476"/>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477"/>
      <c r="C435" s="2451" t="s">
        <v>206</v>
      </c>
      <c r="D435" s="2437"/>
      <c r="E435" s="496">
        <v>0.17803242787854698</v>
      </c>
      <c r="F435" s="476"/>
      <c r="G435" s="476"/>
      <c r="H435" s="2449" t="s">
        <v>208</v>
      </c>
      <c r="I435" s="2437"/>
      <c r="J435" s="497">
        <v>5.8770423253426587E-2</v>
      </c>
      <c r="K435" s="476"/>
      <c r="L435" s="476"/>
      <c r="M435" s="2450" t="s">
        <v>208</v>
      </c>
      <c r="N435" s="2437"/>
      <c r="O435" s="498">
        <v>0.29047402808277289</v>
      </c>
      <c r="P435" s="476"/>
      <c r="Q435" s="476"/>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477"/>
      <c r="C436" s="2451" t="s">
        <v>218</v>
      </c>
      <c r="D436" s="2437"/>
      <c r="E436" s="502">
        <v>5.9668203338096305E-5</v>
      </c>
      <c r="F436" s="476"/>
      <c r="G436" s="476"/>
      <c r="H436" s="2449" t="s">
        <v>206</v>
      </c>
      <c r="I436" s="2437"/>
      <c r="J436" s="497">
        <v>0.13183736716426928</v>
      </c>
      <c r="K436" s="476"/>
      <c r="L436" s="476"/>
      <c r="M436" s="2450" t="s">
        <v>206</v>
      </c>
      <c r="N436" s="2437"/>
      <c r="O436" s="498">
        <v>0.36552240398398689</v>
      </c>
      <c r="P436" s="476"/>
      <c r="Q436" s="476"/>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477"/>
      <c r="C437" s="2451" t="s">
        <v>227</v>
      </c>
      <c r="D437" s="2437"/>
      <c r="E437" s="496">
        <v>1.6626781076639185E-3</v>
      </c>
      <c r="F437" s="476"/>
      <c r="G437" s="476"/>
      <c r="H437" s="2449" t="s">
        <v>218</v>
      </c>
      <c r="I437" s="2437"/>
      <c r="J437" s="497">
        <v>7.4728248077751973E-4</v>
      </c>
      <c r="K437" s="476"/>
      <c r="L437" s="476"/>
      <c r="M437" s="2450" t="s">
        <v>218</v>
      </c>
      <c r="N437" s="2437"/>
      <c r="O437" s="498">
        <v>0.11457918737806803</v>
      </c>
      <c r="P437" s="476"/>
      <c r="Q437" s="476"/>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477"/>
      <c r="C438" s="2451" t="s">
        <v>211</v>
      </c>
      <c r="D438" s="2437"/>
      <c r="E438" s="496">
        <v>3.287121321656239E-3</v>
      </c>
      <c r="F438" s="476"/>
      <c r="G438" s="476"/>
      <c r="H438" s="2449" t="s">
        <v>227</v>
      </c>
      <c r="I438" s="2437"/>
      <c r="J438" s="497">
        <v>5.4018939469796957E-4</v>
      </c>
      <c r="K438" s="476"/>
      <c r="L438" s="476"/>
      <c r="M438" s="2450" t="s">
        <v>227</v>
      </c>
      <c r="N438" s="2437"/>
      <c r="O438" s="498">
        <v>1.9811820770130623E-2</v>
      </c>
      <c r="P438" s="476"/>
      <c r="Q438" s="476"/>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477"/>
      <c r="C439" s="2451" t="s">
        <v>212</v>
      </c>
      <c r="D439" s="2437"/>
      <c r="E439" s="496">
        <v>0.30193470672042227</v>
      </c>
      <c r="F439" s="476"/>
      <c r="G439" s="476"/>
      <c r="H439" s="2449" t="s">
        <v>211</v>
      </c>
      <c r="I439" s="2437"/>
      <c r="J439" s="497">
        <v>4.9251758178888482E-3</v>
      </c>
      <c r="K439" s="476"/>
      <c r="L439" s="476"/>
      <c r="M439" s="2450" t="s">
        <v>211</v>
      </c>
      <c r="N439" s="2437"/>
      <c r="O439" s="498">
        <v>0.21048062206980553</v>
      </c>
      <c r="P439" s="476"/>
      <c r="Q439" s="476"/>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477"/>
      <c r="C440" s="2451" t="s">
        <v>209</v>
      </c>
      <c r="D440" s="2437"/>
      <c r="E440" s="496">
        <v>0.35416316610496007</v>
      </c>
      <c r="F440" s="476"/>
      <c r="G440" s="476"/>
      <c r="H440" s="2449" t="s">
        <v>212</v>
      </c>
      <c r="I440" s="2437"/>
      <c r="J440" s="497">
        <v>0.18415000546015903</v>
      </c>
      <c r="K440" s="476"/>
      <c r="L440" s="476"/>
      <c r="M440" s="2450" t="s">
        <v>212</v>
      </c>
      <c r="N440" s="2437"/>
      <c r="O440" s="498">
        <v>0.20158954955802377</v>
      </c>
      <c r="P440" s="476"/>
      <c r="Q440" s="476"/>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477"/>
      <c r="C441" s="2451" t="s">
        <v>224</v>
      </c>
      <c r="D441" s="2437"/>
      <c r="E441" s="496">
        <v>6.2330377598904694E-3</v>
      </c>
      <c r="F441" s="476"/>
      <c r="G441" s="476"/>
      <c r="H441" s="2449" t="s">
        <v>209</v>
      </c>
      <c r="I441" s="2437"/>
      <c r="J441" s="497">
        <v>0.15604731853220041</v>
      </c>
      <c r="K441" s="476"/>
      <c r="L441" s="476"/>
      <c r="M441" s="2450" t="s">
        <v>209</v>
      </c>
      <c r="N441" s="2437"/>
      <c r="O441" s="498">
        <v>7.0258436146858325E-2</v>
      </c>
      <c r="P441" s="476"/>
      <c r="Q441" s="476"/>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477"/>
      <c r="C442" s="2451" t="s">
        <v>207</v>
      </c>
      <c r="D442" s="2437"/>
      <c r="E442" s="496">
        <v>0.42411601193903414</v>
      </c>
      <c r="F442" s="476"/>
      <c r="G442" s="476"/>
      <c r="H442" s="2449" t="s">
        <v>210</v>
      </c>
      <c r="I442" s="2437"/>
      <c r="J442" s="497">
        <v>0.19281120631716331</v>
      </c>
      <c r="K442" s="476"/>
      <c r="L442" s="476"/>
      <c r="M442" s="2450" t="s">
        <v>210</v>
      </c>
      <c r="N442" s="2437"/>
      <c r="O442" s="498">
        <v>9.3030901186484175E-2</v>
      </c>
      <c r="P442" s="476"/>
      <c r="Q442" s="476"/>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477"/>
      <c r="C443" s="2451" t="s">
        <v>217</v>
      </c>
      <c r="D443" s="2437"/>
      <c r="E443" s="496">
        <v>3.8630760734184311E-2</v>
      </c>
      <c r="F443" s="476"/>
      <c r="G443" s="476"/>
      <c r="H443" s="2449" t="s">
        <v>224</v>
      </c>
      <c r="I443" s="2437"/>
      <c r="J443" s="497">
        <v>2.6900235828347845E-3</v>
      </c>
      <c r="K443" s="476"/>
      <c r="L443" s="476"/>
      <c r="M443" s="2450" t="s">
        <v>224</v>
      </c>
      <c r="N443" s="2437"/>
      <c r="O443" s="498">
        <v>3.1727828295643606E-2</v>
      </c>
      <c r="P443" s="476"/>
      <c r="Q443" s="476"/>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477"/>
      <c r="C444" s="2451" t="s">
        <v>205</v>
      </c>
      <c r="D444" s="2437"/>
      <c r="E444" s="496">
        <v>0.613062024897847</v>
      </c>
      <c r="F444" s="476"/>
      <c r="G444" s="476"/>
      <c r="H444" s="2449" t="s">
        <v>207</v>
      </c>
      <c r="I444" s="2437"/>
      <c r="J444" s="497">
        <v>0.59080896576354169</v>
      </c>
      <c r="K444" s="476"/>
      <c r="L444" s="476"/>
      <c r="M444" s="2450" t="s">
        <v>207</v>
      </c>
      <c r="N444" s="2437"/>
      <c r="O444" s="498">
        <v>0.16155811618538732</v>
      </c>
      <c r="P444" s="476"/>
      <c r="Q444" s="476"/>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477"/>
      <c r="C445" s="2451" t="s">
        <v>223</v>
      </c>
      <c r="D445" s="2437"/>
      <c r="E445" s="496">
        <v>7.3468463725293747E-4</v>
      </c>
      <c r="F445" s="476"/>
      <c r="G445" s="476"/>
      <c r="H445" s="2449" t="s">
        <v>217</v>
      </c>
      <c r="I445" s="2437"/>
      <c r="J445" s="497">
        <v>1.6796925645402087E-2</v>
      </c>
      <c r="K445" s="476"/>
      <c r="L445" s="476"/>
      <c r="M445" s="2450" t="s">
        <v>217</v>
      </c>
      <c r="N445" s="2437"/>
      <c r="O445" s="498">
        <v>0.11986957093250254</v>
      </c>
      <c r="P445" s="476"/>
      <c r="Q445" s="476"/>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451" t="s">
        <v>222</v>
      </c>
      <c r="D446" s="2437"/>
      <c r="E446" s="496">
        <v>1.4850347980015251E-2</v>
      </c>
      <c r="F446" s="476"/>
      <c r="G446" s="476"/>
      <c r="H446" s="2449" t="s">
        <v>205</v>
      </c>
      <c r="I446" s="2437"/>
      <c r="J446" s="497">
        <v>0.65585194951196768</v>
      </c>
      <c r="K446" s="476"/>
      <c r="L446" s="476"/>
      <c r="M446" s="2450" t="s">
        <v>205</v>
      </c>
      <c r="N446" s="2437"/>
      <c r="O446" s="498">
        <v>4.3873098502113083E-3</v>
      </c>
      <c r="P446" s="476"/>
      <c r="Q446" s="476"/>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451" t="s">
        <v>229</v>
      </c>
      <c r="D447" s="2437"/>
      <c r="E447" s="502">
        <v>2.7220125426364893E-6</v>
      </c>
      <c r="F447" s="476"/>
      <c r="G447" s="476"/>
      <c r="H447" s="2449" t="s">
        <v>223</v>
      </c>
      <c r="I447" s="2437"/>
      <c r="J447" s="497">
        <v>9.8932803299053417E-3</v>
      </c>
      <c r="K447" s="476"/>
      <c r="L447" s="476"/>
      <c r="M447" s="2450" t="s">
        <v>223</v>
      </c>
      <c r="N447" s="2437"/>
      <c r="O447" s="498">
        <v>3.3861011167246102E-2</v>
      </c>
      <c r="P447" s="476"/>
      <c r="Q447" s="476"/>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451" t="s">
        <v>221</v>
      </c>
      <c r="D448" s="2437"/>
      <c r="E448" s="496">
        <v>0.14776405548435304</v>
      </c>
      <c r="F448" s="476"/>
      <c r="G448" s="476"/>
      <c r="H448" s="2449" t="s">
        <v>222</v>
      </c>
      <c r="I448" s="2437"/>
      <c r="J448" s="497">
        <v>3.7842055923479066E-4</v>
      </c>
      <c r="K448" s="476"/>
      <c r="L448" s="476"/>
      <c r="M448" s="2450" t="s">
        <v>222</v>
      </c>
      <c r="N448" s="2437"/>
      <c r="O448" s="498">
        <v>1.0994224267924976E-2</v>
      </c>
      <c r="P448" s="476"/>
      <c r="Q448" s="476"/>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451" t="s">
        <v>215</v>
      </c>
      <c r="D449" s="2437"/>
      <c r="E449" s="496">
        <v>9.717559815324921E-3</v>
      </c>
      <c r="F449" s="476"/>
      <c r="G449" s="476"/>
      <c r="H449" s="2449" t="s">
        <v>229</v>
      </c>
      <c r="I449" s="2437"/>
      <c r="J449" s="503">
        <v>1.3374260176262759E-5</v>
      </c>
      <c r="K449" s="476"/>
      <c r="L449" s="476"/>
      <c r="M449" s="2450" t="s">
        <v>229</v>
      </c>
      <c r="N449" s="2437"/>
      <c r="O449" s="498">
        <v>2.3860446763466836E-4</v>
      </c>
      <c r="P449" s="476"/>
      <c r="Q449" s="476"/>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451" t="s">
        <v>214</v>
      </c>
      <c r="D450" s="2437"/>
      <c r="E450" s="496">
        <v>0.16142203474850553</v>
      </c>
      <c r="F450" s="476"/>
      <c r="G450" s="476"/>
      <c r="H450" s="2449" t="s">
        <v>221</v>
      </c>
      <c r="I450" s="2437"/>
      <c r="J450" s="497">
        <v>2.3708788265620041E-2</v>
      </c>
      <c r="K450" s="476"/>
      <c r="L450" s="476"/>
      <c r="M450" s="2450" t="s">
        <v>221</v>
      </c>
      <c r="N450" s="2437"/>
      <c r="O450" s="498">
        <v>1.6840126548774768E-3</v>
      </c>
      <c r="P450" s="476"/>
      <c r="Q450" s="476"/>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451" t="s">
        <v>228</v>
      </c>
      <c r="D451" s="2437"/>
      <c r="E451" s="502">
        <v>6.2148276496863208E-5</v>
      </c>
      <c r="F451" s="476"/>
      <c r="G451" s="476"/>
      <c r="H451" s="2449" t="s">
        <v>215</v>
      </c>
      <c r="I451" s="2437"/>
      <c r="J451" s="497">
        <v>0.14767242778223211</v>
      </c>
      <c r="K451" s="476"/>
      <c r="L451" s="476"/>
      <c r="M451" s="2450" t="s">
        <v>215</v>
      </c>
      <c r="N451" s="2437"/>
      <c r="O451" s="498">
        <v>0.14275707661374745</v>
      </c>
      <c r="P451" s="476"/>
      <c r="Q451" s="476"/>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451" t="s">
        <v>226</v>
      </c>
      <c r="D452" s="2437"/>
      <c r="E452" s="496">
        <v>2.3210873355304406E-3</v>
      </c>
      <c r="F452" s="476"/>
      <c r="G452" s="476"/>
      <c r="H452" s="2449" t="s">
        <v>214</v>
      </c>
      <c r="I452" s="2437"/>
      <c r="J452" s="497">
        <v>0.15708191286209042</v>
      </c>
      <c r="K452" s="476"/>
      <c r="L452" s="476"/>
      <c r="M452" s="2450" t="s">
        <v>214</v>
      </c>
      <c r="N452" s="2437"/>
      <c r="O452" s="498">
        <v>6.2451110995978741E-2</v>
      </c>
      <c r="P452" s="476"/>
      <c r="Q452" s="476"/>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451" t="s">
        <v>219</v>
      </c>
      <c r="D453" s="2437"/>
      <c r="E453" s="496">
        <v>0.15263593460672026</v>
      </c>
      <c r="F453" s="476"/>
      <c r="G453" s="476"/>
      <c r="H453" s="2449" t="s">
        <v>228</v>
      </c>
      <c r="I453" s="2437"/>
      <c r="J453" s="497">
        <v>8.5701479242580034E-4</v>
      </c>
      <c r="K453" s="476"/>
      <c r="L453" s="476"/>
      <c r="M453" s="2450" t="s">
        <v>228</v>
      </c>
      <c r="N453" s="2437"/>
      <c r="O453" s="498">
        <v>1.5433928001308442E-3</v>
      </c>
      <c r="P453" s="476"/>
      <c r="Q453" s="476"/>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451" t="s">
        <v>213</v>
      </c>
      <c r="D454" s="2437"/>
      <c r="E454" s="496">
        <v>0.17978919336724322</v>
      </c>
      <c r="F454" s="476"/>
      <c r="G454" s="476"/>
      <c r="H454" s="2449" t="s">
        <v>226</v>
      </c>
      <c r="I454" s="2437"/>
      <c r="J454" s="497">
        <v>5.4866327116321056E-3</v>
      </c>
      <c r="K454" s="476"/>
      <c r="L454" s="476"/>
      <c r="M454" s="2450" t="s">
        <v>226</v>
      </c>
      <c r="N454" s="2437"/>
      <c r="O454" s="498">
        <v>4.499477960300912E-4</v>
      </c>
      <c r="P454" s="476"/>
      <c r="Q454" s="476"/>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452" t="s">
        <v>225</v>
      </c>
      <c r="D455" s="2437"/>
      <c r="E455" s="499">
        <v>8.0954024143030986E-4</v>
      </c>
      <c r="F455" s="476"/>
      <c r="G455" s="476"/>
      <c r="H455" s="2449" t="s">
        <v>219</v>
      </c>
      <c r="I455" s="2437"/>
      <c r="J455" s="497">
        <v>4.8325416192625759E-2</v>
      </c>
      <c r="K455" s="476"/>
      <c r="L455" s="476"/>
      <c r="M455" s="2450" t="s">
        <v>219</v>
      </c>
      <c r="N455" s="2437"/>
      <c r="O455" s="498">
        <v>2.884259577201E-2</v>
      </c>
      <c r="P455" s="476"/>
      <c r="Q455" s="476"/>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436"/>
      <c r="D456" s="2437"/>
      <c r="E456" s="492"/>
      <c r="F456" s="476"/>
      <c r="G456" s="476"/>
      <c r="H456" s="2449" t="s">
        <v>213</v>
      </c>
      <c r="I456" s="2437"/>
      <c r="J456" s="497">
        <v>9.1500336756089776E-2</v>
      </c>
      <c r="K456" s="476"/>
      <c r="L456" s="476"/>
      <c r="M456" s="2450" t="s">
        <v>213</v>
      </c>
      <c r="N456" s="2437"/>
      <c r="O456" s="498">
        <v>8.2041665969362243E-2</v>
      </c>
      <c r="P456" s="476"/>
      <c r="Q456" s="476"/>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436"/>
      <c r="D457" s="2437"/>
      <c r="E457" s="476"/>
      <c r="F457" s="476"/>
      <c r="G457" s="476"/>
      <c r="H457" s="2446" t="s">
        <v>225</v>
      </c>
      <c r="I457" s="2437"/>
      <c r="J457" s="500">
        <v>1.0376833203440215E-2</v>
      </c>
      <c r="K457" s="476"/>
      <c r="L457" s="476"/>
      <c r="M457" s="2447" t="s">
        <v>225</v>
      </c>
      <c r="N457" s="2437"/>
      <c r="O457" s="501">
        <v>5.3995667683346131E-4</v>
      </c>
      <c r="P457" s="476"/>
      <c r="Q457" s="476"/>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445" t="s">
        <v>232</v>
      </c>
      <c r="D458" s="2437"/>
      <c r="E458" s="2437"/>
      <c r="F458" s="2437"/>
      <c r="G458" s="2437"/>
      <c r="H458" s="2436"/>
      <c r="I458" s="2437"/>
      <c r="J458" s="492"/>
      <c r="K458" s="476"/>
      <c r="L458" s="476"/>
      <c r="M458" s="2436"/>
      <c r="N458" s="2437"/>
      <c r="O458" s="492"/>
      <c r="P458" s="476"/>
      <c r="Q458" s="476"/>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464" t="s">
        <v>203</v>
      </c>
      <c r="D459" s="2437"/>
      <c r="E459" s="2465" t="s">
        <v>233</v>
      </c>
      <c r="F459" s="2466"/>
      <c r="G459" s="2467"/>
      <c r="H459" s="2436"/>
      <c r="I459" s="2437"/>
      <c r="J459" s="476"/>
      <c r="K459" s="476"/>
      <c r="L459" s="476"/>
      <c r="M459" s="2436"/>
      <c r="N459" s="2437"/>
      <c r="O459" s="476"/>
      <c r="P459" s="476"/>
      <c r="Q459" s="476"/>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437"/>
      <c r="D460" s="2437"/>
      <c r="E460" s="480" t="s">
        <v>186</v>
      </c>
      <c r="F460" s="481" t="s">
        <v>234</v>
      </c>
      <c r="G460" s="482" t="s">
        <v>235</v>
      </c>
      <c r="H460" s="2443" t="s">
        <v>232</v>
      </c>
      <c r="I460" s="2437"/>
      <c r="J460" s="2437"/>
      <c r="K460" s="2437"/>
      <c r="L460" s="2437"/>
      <c r="M460" s="2444" t="s">
        <v>232</v>
      </c>
      <c r="N460" s="2437"/>
      <c r="O460" s="2437"/>
      <c r="P460" s="2437"/>
      <c r="Q460" s="2437"/>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442" t="s">
        <v>204</v>
      </c>
      <c r="D461" s="2437"/>
      <c r="E461" s="504">
        <v>2.8989286067613325</v>
      </c>
      <c r="F461" s="505">
        <v>12.078869194838886</v>
      </c>
      <c r="G461" s="506">
        <v>12.078869194838886</v>
      </c>
      <c r="H461" s="2456" t="s">
        <v>203</v>
      </c>
      <c r="I461" s="2437"/>
      <c r="J461" s="2457" t="s">
        <v>233</v>
      </c>
      <c r="K461" s="2458"/>
      <c r="L461" s="2459"/>
      <c r="M461" s="2460" t="s">
        <v>203</v>
      </c>
      <c r="N461" s="2437"/>
      <c r="O461" s="2461" t="s">
        <v>233</v>
      </c>
      <c r="P461" s="2462"/>
      <c r="Q461" s="2463"/>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436"/>
      <c r="D462" s="2437"/>
      <c r="E462" s="492"/>
      <c r="F462" s="492"/>
      <c r="G462" s="492"/>
      <c r="H462" s="2437"/>
      <c r="I462" s="2437"/>
      <c r="J462" s="483" t="s">
        <v>186</v>
      </c>
      <c r="K462" s="484" t="s">
        <v>234</v>
      </c>
      <c r="L462" s="485" t="s">
        <v>235</v>
      </c>
      <c r="M462" s="2437"/>
      <c r="N462" s="2437"/>
      <c r="O462" s="486" t="s">
        <v>186</v>
      </c>
      <c r="P462" s="487" t="s">
        <v>234</v>
      </c>
      <c r="Q462" s="488" t="s">
        <v>235</v>
      </c>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436"/>
      <c r="D463" s="2437"/>
      <c r="E463" s="476"/>
      <c r="F463" s="476"/>
      <c r="G463" s="476"/>
      <c r="H463" s="2440" t="s">
        <v>204</v>
      </c>
      <c r="I463" s="2437"/>
      <c r="J463" s="507">
        <v>2.6182919636779052</v>
      </c>
      <c r="K463" s="508">
        <v>10.473167854711621</v>
      </c>
      <c r="L463" s="509">
        <v>10.473167854711621</v>
      </c>
      <c r="M463" s="2441" t="s">
        <v>204</v>
      </c>
      <c r="N463" s="2437"/>
      <c r="O463" s="510">
        <v>2.2363993807266844</v>
      </c>
      <c r="P463" s="511">
        <v>8.9455975229067377</v>
      </c>
      <c r="Q463" s="512">
        <v>8.9455975229067377</v>
      </c>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445" t="s">
        <v>236</v>
      </c>
      <c r="D464" s="2437"/>
      <c r="E464" s="2437"/>
      <c r="F464" s="476"/>
      <c r="G464" s="476"/>
      <c r="H464" s="2436"/>
      <c r="I464" s="2437"/>
      <c r="J464" s="492"/>
      <c r="K464" s="492"/>
      <c r="L464" s="492"/>
      <c r="M464" s="2436"/>
      <c r="N464" s="2437"/>
      <c r="O464" s="492"/>
      <c r="P464" s="492"/>
      <c r="Q464" s="492"/>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436"/>
      <c r="D465" s="2437"/>
      <c r="E465" s="489" t="s">
        <v>203</v>
      </c>
      <c r="F465" s="476"/>
      <c r="G465" s="476"/>
      <c r="H465" s="2436"/>
      <c r="I465" s="2437"/>
      <c r="J465" s="476"/>
      <c r="K465" s="476"/>
      <c r="L465" s="476"/>
      <c r="M465" s="2436"/>
      <c r="N465" s="2437"/>
      <c r="O465" s="476"/>
      <c r="P465" s="476"/>
      <c r="Q465" s="476"/>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437"/>
      <c r="D466" s="2437"/>
      <c r="E466" s="513" t="s">
        <v>204</v>
      </c>
      <c r="F466" s="476"/>
      <c r="G466" s="476"/>
      <c r="H466" s="2443" t="s">
        <v>236</v>
      </c>
      <c r="I466" s="2437"/>
      <c r="J466" s="2437"/>
      <c r="K466" s="476"/>
      <c r="L466" s="476"/>
      <c r="M466" s="2444" t="s">
        <v>236</v>
      </c>
      <c r="N466" s="2437"/>
      <c r="O466" s="2437"/>
      <c r="P466" s="476"/>
      <c r="Q466" s="476"/>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455" t="s">
        <v>220</v>
      </c>
      <c r="D467" s="2437"/>
      <c r="E467" s="493">
        <v>5.8031752385791335E-2</v>
      </c>
      <c r="F467" s="476"/>
      <c r="G467" s="476"/>
      <c r="H467" s="2436"/>
      <c r="I467" s="2437"/>
      <c r="J467" s="490" t="s">
        <v>203</v>
      </c>
      <c r="K467" s="476"/>
      <c r="L467" s="476"/>
      <c r="M467" s="2436"/>
      <c r="N467" s="2437"/>
      <c r="O467" s="491" t="s">
        <v>203</v>
      </c>
      <c r="P467" s="476"/>
      <c r="Q467" s="476"/>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451" t="s">
        <v>216</v>
      </c>
      <c r="D468" s="2437"/>
      <c r="E468" s="496">
        <v>0.14393216103073594</v>
      </c>
      <c r="F468" s="476"/>
      <c r="G468" s="476"/>
      <c r="H468" s="2437"/>
      <c r="I468" s="2437"/>
      <c r="J468" s="514" t="s">
        <v>204</v>
      </c>
      <c r="K468" s="476"/>
      <c r="L468" s="476"/>
      <c r="M468" s="2437"/>
      <c r="N468" s="2437"/>
      <c r="O468" s="515" t="s">
        <v>204</v>
      </c>
      <c r="P468" s="476"/>
      <c r="Q468" s="476"/>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451" t="s">
        <v>208</v>
      </c>
      <c r="D469" s="2437"/>
      <c r="E469" s="496">
        <v>0.11190567386788859</v>
      </c>
      <c r="F469" s="476"/>
      <c r="G469" s="476"/>
      <c r="H469" s="2453" t="s">
        <v>220</v>
      </c>
      <c r="I469" s="2437"/>
      <c r="J469" s="494">
        <v>-6.3177390891201474E-2</v>
      </c>
      <c r="K469" s="476"/>
      <c r="L469" s="476"/>
      <c r="M469" s="2454" t="s">
        <v>220</v>
      </c>
      <c r="N469" s="2437"/>
      <c r="O469" s="495">
        <v>0.14633087308153792</v>
      </c>
      <c r="P469" s="476"/>
      <c r="Q469" s="476"/>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451" t="s">
        <v>206</v>
      </c>
      <c r="D470" s="2437"/>
      <c r="E470" s="496">
        <v>0.14554994220349896</v>
      </c>
      <c r="F470" s="476"/>
      <c r="G470" s="476"/>
      <c r="H470" s="2449" t="s">
        <v>216</v>
      </c>
      <c r="I470" s="2437"/>
      <c r="J470" s="497">
        <v>-0.12056962704804806</v>
      </c>
      <c r="K470" s="476"/>
      <c r="L470" s="476"/>
      <c r="M470" s="2450" t="s">
        <v>216</v>
      </c>
      <c r="N470" s="2437"/>
      <c r="O470" s="498">
        <v>0.12695413212120232</v>
      </c>
      <c r="P470" s="476"/>
      <c r="Q470" s="476"/>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451" t="s">
        <v>218</v>
      </c>
      <c r="D471" s="2437"/>
      <c r="E471" s="496">
        <v>2.6646118847428956E-3</v>
      </c>
      <c r="F471" s="476"/>
      <c r="G471" s="476"/>
      <c r="H471" s="2449" t="s">
        <v>208</v>
      </c>
      <c r="I471" s="2437"/>
      <c r="J471" s="497">
        <v>-9.2589414216630736E-2</v>
      </c>
      <c r="K471" s="476"/>
      <c r="L471" s="476"/>
      <c r="M471" s="2450" t="s">
        <v>208</v>
      </c>
      <c r="N471" s="2437"/>
      <c r="O471" s="498">
        <v>0.24099292357003316</v>
      </c>
      <c r="P471" s="476"/>
      <c r="Q471" s="476"/>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451" t="s">
        <v>227</v>
      </c>
      <c r="D472" s="2437"/>
      <c r="E472" s="496">
        <v>-1.4065869031220946E-2</v>
      </c>
      <c r="F472" s="476"/>
      <c r="G472" s="476"/>
      <c r="H472" s="2449" t="s">
        <v>206</v>
      </c>
      <c r="I472" s="2437"/>
      <c r="J472" s="497">
        <v>-0.13867596222008605</v>
      </c>
      <c r="K472" s="476"/>
      <c r="L472" s="476"/>
      <c r="M472" s="2450" t="s">
        <v>206</v>
      </c>
      <c r="N472" s="2437"/>
      <c r="O472" s="498">
        <v>0.27033833666579937</v>
      </c>
      <c r="P472" s="476"/>
      <c r="Q472" s="476"/>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451" t="s">
        <v>211</v>
      </c>
      <c r="D473" s="2437"/>
      <c r="E473" s="496">
        <v>1.9777452347392737E-2</v>
      </c>
      <c r="F473" s="476"/>
      <c r="G473" s="476"/>
      <c r="H473" s="2449" t="s">
        <v>218</v>
      </c>
      <c r="I473" s="2437"/>
      <c r="J473" s="497">
        <v>1.0440572840533211E-2</v>
      </c>
      <c r="K473" s="476"/>
      <c r="L473" s="476"/>
      <c r="M473" s="2450" t="s">
        <v>218</v>
      </c>
      <c r="N473" s="2437"/>
      <c r="O473" s="498">
        <v>0.15135734657822947</v>
      </c>
      <c r="P473" s="476"/>
      <c r="Q473" s="476"/>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451" t="s">
        <v>212</v>
      </c>
      <c r="D474" s="2437"/>
      <c r="E474" s="496">
        <v>0.18954790932927923</v>
      </c>
      <c r="F474" s="476"/>
      <c r="G474" s="476"/>
      <c r="H474" s="2449" t="s">
        <v>227</v>
      </c>
      <c r="I474" s="2437"/>
      <c r="J474" s="497">
        <v>8.876769729072833E-3</v>
      </c>
      <c r="K474" s="476"/>
      <c r="L474" s="476"/>
      <c r="M474" s="2450" t="s">
        <v>227</v>
      </c>
      <c r="N474" s="2437"/>
      <c r="O474" s="498">
        <v>6.2937984609627351E-2</v>
      </c>
      <c r="P474" s="476"/>
      <c r="Q474" s="476"/>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451" t="s">
        <v>209</v>
      </c>
      <c r="D475" s="2437"/>
      <c r="E475" s="496">
        <v>-0.20528828935507756</v>
      </c>
      <c r="F475" s="476"/>
      <c r="G475" s="476"/>
      <c r="H475" s="2449" t="s">
        <v>211</v>
      </c>
      <c r="I475" s="2437"/>
      <c r="J475" s="497">
        <v>-2.6803579528587824E-2</v>
      </c>
      <c r="K475" s="476"/>
      <c r="L475" s="476"/>
      <c r="M475" s="2450" t="s">
        <v>211</v>
      </c>
      <c r="N475" s="2437"/>
      <c r="O475" s="498">
        <v>0.20514299700498723</v>
      </c>
      <c r="P475" s="476"/>
      <c r="Q475" s="476"/>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451" t="s">
        <v>224</v>
      </c>
      <c r="D476" s="2437"/>
      <c r="E476" s="496">
        <v>-2.7234058061233392E-2</v>
      </c>
      <c r="F476" s="476"/>
      <c r="G476" s="476"/>
      <c r="H476" s="2449" t="s">
        <v>212</v>
      </c>
      <c r="I476" s="2437"/>
      <c r="J476" s="497">
        <v>-0.16389578898666873</v>
      </c>
      <c r="K476" s="476"/>
      <c r="L476" s="476"/>
      <c r="M476" s="2450" t="s">
        <v>212</v>
      </c>
      <c r="N476" s="2437"/>
      <c r="O476" s="498">
        <v>0.20076344710132893</v>
      </c>
      <c r="P476" s="476"/>
      <c r="Q476" s="476"/>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451" t="s">
        <v>207</v>
      </c>
      <c r="D477" s="2437"/>
      <c r="E477" s="496">
        <v>-0.2246491680381334</v>
      </c>
      <c r="F477" s="476"/>
      <c r="G477" s="476"/>
      <c r="H477" s="2449" t="s">
        <v>209</v>
      </c>
      <c r="I477" s="2437"/>
      <c r="J477" s="497">
        <v>0.15087249847471595</v>
      </c>
      <c r="K477" s="476"/>
      <c r="L477" s="476"/>
      <c r="M477" s="2450" t="s">
        <v>209</v>
      </c>
      <c r="N477" s="2437"/>
      <c r="O477" s="498">
        <v>0.11852224689662087</v>
      </c>
      <c r="P477" s="476"/>
      <c r="Q477" s="476"/>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451" t="s">
        <v>217</v>
      </c>
      <c r="D478" s="2437"/>
      <c r="E478" s="496">
        <v>-6.7799908905191955E-2</v>
      </c>
      <c r="F478" s="476"/>
      <c r="G478" s="476"/>
      <c r="H478" s="2449" t="s">
        <v>210</v>
      </c>
      <c r="I478" s="2437"/>
      <c r="J478" s="497">
        <v>0.1677057924601234</v>
      </c>
      <c r="K478" s="476"/>
      <c r="L478" s="476"/>
      <c r="M478" s="2450" t="s">
        <v>210</v>
      </c>
      <c r="N478" s="2437"/>
      <c r="O478" s="498">
        <v>0.1363842596950092</v>
      </c>
      <c r="P478" s="476"/>
      <c r="Q478" s="476"/>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451" t="s">
        <v>205</v>
      </c>
      <c r="D479" s="2437"/>
      <c r="E479" s="496">
        <v>0.27009384518957275</v>
      </c>
      <c r="F479" s="476"/>
      <c r="G479" s="476"/>
      <c r="H479" s="2449" t="s">
        <v>224</v>
      </c>
      <c r="I479" s="2437"/>
      <c r="J479" s="497">
        <v>1.9808882273596385E-2</v>
      </c>
      <c r="K479" s="476"/>
      <c r="L479" s="476"/>
      <c r="M479" s="2450" t="s">
        <v>224</v>
      </c>
      <c r="N479" s="2437"/>
      <c r="O479" s="498">
        <v>-7.9647254501613612E-2</v>
      </c>
      <c r="P479" s="476"/>
      <c r="Q479" s="476"/>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451" t="s">
        <v>223</v>
      </c>
      <c r="D480" s="2437"/>
      <c r="E480" s="496">
        <v>-9.3500290318079653E-3</v>
      </c>
      <c r="F480" s="476"/>
      <c r="G480" s="476"/>
      <c r="H480" s="2449" t="s">
        <v>207</v>
      </c>
      <c r="I480" s="2437"/>
      <c r="J480" s="497">
        <v>0.29356580432054358</v>
      </c>
      <c r="K480" s="476"/>
      <c r="L480" s="476"/>
      <c r="M480" s="2450" t="s">
        <v>207</v>
      </c>
      <c r="N480" s="2437"/>
      <c r="O480" s="498">
        <v>0.17972770426933554</v>
      </c>
      <c r="P480" s="476"/>
      <c r="Q480" s="476"/>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451" t="s">
        <v>222</v>
      </c>
      <c r="D481" s="2437"/>
      <c r="E481" s="496">
        <v>4.2036911000928621E-2</v>
      </c>
      <c r="F481" s="476"/>
      <c r="G481" s="476"/>
      <c r="H481" s="2449" t="s">
        <v>217</v>
      </c>
      <c r="I481" s="2437"/>
      <c r="J481" s="497">
        <v>4.9499045806622427E-2</v>
      </c>
      <c r="K481" s="476"/>
      <c r="L481" s="476"/>
      <c r="M481" s="2450" t="s">
        <v>217</v>
      </c>
      <c r="N481" s="2437"/>
      <c r="O481" s="498">
        <v>-0.15481217495039706</v>
      </c>
      <c r="P481" s="476"/>
      <c r="Q481" s="476"/>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451" t="s">
        <v>229</v>
      </c>
      <c r="D482" s="2437"/>
      <c r="E482" s="496">
        <v>5.6912483984145295E-4</v>
      </c>
      <c r="F482" s="476"/>
      <c r="G482" s="476"/>
      <c r="H482" s="2449" t="s">
        <v>205</v>
      </c>
      <c r="I482" s="2437"/>
      <c r="J482" s="497">
        <v>-0.30930349982904515</v>
      </c>
      <c r="K482" s="476"/>
      <c r="L482" s="476"/>
      <c r="M482" s="2450" t="s">
        <v>205</v>
      </c>
      <c r="N482" s="2437"/>
      <c r="O482" s="498">
        <v>-2.961759500761697E-2</v>
      </c>
      <c r="P482" s="476"/>
      <c r="Q482" s="476"/>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451" t="s">
        <v>221</v>
      </c>
      <c r="D483" s="2437"/>
      <c r="E483" s="496">
        <v>0.1326010249920026</v>
      </c>
      <c r="F483" s="476"/>
      <c r="G483" s="476"/>
      <c r="H483" s="2449" t="s">
        <v>223</v>
      </c>
      <c r="I483" s="2437"/>
      <c r="J483" s="497">
        <v>3.7988494692647722E-2</v>
      </c>
      <c r="K483" s="476"/>
      <c r="L483" s="476"/>
      <c r="M483" s="2450" t="s">
        <v>223</v>
      </c>
      <c r="N483" s="2437"/>
      <c r="O483" s="498">
        <v>-8.2281196455463002E-2</v>
      </c>
      <c r="P483" s="476"/>
      <c r="Q483" s="476"/>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451" t="s">
        <v>215</v>
      </c>
      <c r="D484" s="2437"/>
      <c r="E484" s="496">
        <v>-3.4004867844980115E-2</v>
      </c>
      <c r="F484" s="476"/>
      <c r="G484" s="476"/>
      <c r="H484" s="2449" t="s">
        <v>222</v>
      </c>
      <c r="I484" s="2437"/>
      <c r="J484" s="497">
        <v>-7.4296659711304289E-3</v>
      </c>
      <c r="K484" s="476"/>
      <c r="L484" s="476"/>
      <c r="M484" s="2450" t="s">
        <v>222</v>
      </c>
      <c r="N484" s="2437"/>
      <c r="O484" s="498">
        <v>4.6884893361627475E-2</v>
      </c>
      <c r="P484" s="476"/>
      <c r="Q484" s="476"/>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451" t="s">
        <v>214</v>
      </c>
      <c r="D485" s="2437"/>
      <c r="E485" s="496">
        <v>0.13859382751861679</v>
      </c>
      <c r="F485" s="476"/>
      <c r="G485" s="476"/>
      <c r="H485" s="2449" t="s">
        <v>229</v>
      </c>
      <c r="I485" s="2437"/>
      <c r="J485" s="497">
        <v>-1.3967439889427233E-3</v>
      </c>
      <c r="K485" s="476"/>
      <c r="L485" s="476"/>
      <c r="M485" s="2450" t="s">
        <v>229</v>
      </c>
      <c r="N485" s="2437"/>
      <c r="O485" s="498">
        <v>6.9070074150719097E-3</v>
      </c>
      <c r="P485" s="476"/>
      <c r="Q485" s="476"/>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451" t="s">
        <v>228</v>
      </c>
      <c r="D486" s="2437"/>
      <c r="E486" s="496">
        <v>2.7194246177184031E-3</v>
      </c>
      <c r="F486" s="476"/>
      <c r="G486" s="476"/>
      <c r="H486" s="2449" t="s">
        <v>221</v>
      </c>
      <c r="I486" s="2437"/>
      <c r="J486" s="497">
        <v>-5.8808026619535651E-2</v>
      </c>
      <c r="K486" s="476"/>
      <c r="L486" s="476"/>
      <c r="M486" s="2450" t="s">
        <v>221</v>
      </c>
      <c r="N486" s="2437"/>
      <c r="O486" s="498">
        <v>1.8349461013528769E-2</v>
      </c>
      <c r="P486" s="476"/>
      <c r="Q486" s="476"/>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451" t="s">
        <v>226</v>
      </c>
      <c r="D487" s="2437"/>
      <c r="E487" s="496">
        <v>-1.6619127552225162E-2</v>
      </c>
      <c r="F487" s="476"/>
      <c r="G487" s="476"/>
      <c r="H487" s="2449" t="s">
        <v>215</v>
      </c>
      <c r="I487" s="2437"/>
      <c r="J487" s="497">
        <v>0.14676808736751309</v>
      </c>
      <c r="K487" s="476"/>
      <c r="L487" s="476"/>
      <c r="M487" s="2450" t="s">
        <v>215</v>
      </c>
      <c r="N487" s="2437"/>
      <c r="O487" s="498">
        <v>0.16894660134452394</v>
      </c>
      <c r="P487" s="476"/>
      <c r="Q487" s="476"/>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451" t="s">
        <v>219</v>
      </c>
      <c r="D488" s="2437"/>
      <c r="E488" s="496">
        <v>-0.13476926977278675</v>
      </c>
      <c r="F488" s="476"/>
      <c r="G488" s="476"/>
      <c r="H488" s="2449" t="s">
        <v>214</v>
      </c>
      <c r="I488" s="2437"/>
      <c r="J488" s="497">
        <v>-0.15137181485095677</v>
      </c>
      <c r="K488" s="476"/>
      <c r="L488" s="476"/>
      <c r="M488" s="2450" t="s">
        <v>214</v>
      </c>
      <c r="N488" s="2437"/>
      <c r="O488" s="498">
        <v>0.11174310144111901</v>
      </c>
      <c r="P488" s="476"/>
      <c r="Q488" s="476"/>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451" t="s">
        <v>213</v>
      </c>
      <c r="D489" s="2437"/>
      <c r="E489" s="496">
        <v>-0.14626629884630415</v>
      </c>
      <c r="F489" s="476"/>
      <c r="G489" s="476"/>
      <c r="H489" s="2449" t="s">
        <v>228</v>
      </c>
      <c r="I489" s="2437"/>
      <c r="J489" s="497">
        <v>1.1180882572093404E-2</v>
      </c>
      <c r="K489" s="476"/>
      <c r="L489" s="476"/>
      <c r="M489" s="2450" t="s">
        <v>228</v>
      </c>
      <c r="N489" s="2437"/>
      <c r="O489" s="498">
        <v>-1.7566646893512592E-2</v>
      </c>
      <c r="P489" s="476"/>
      <c r="Q489" s="476"/>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452" t="s">
        <v>225</v>
      </c>
      <c r="D490" s="2437"/>
      <c r="E490" s="499">
        <v>-9.8148055781479282E-3</v>
      </c>
      <c r="F490" s="476"/>
      <c r="G490" s="476"/>
      <c r="H490" s="2449" t="s">
        <v>226</v>
      </c>
      <c r="I490" s="2437"/>
      <c r="J490" s="497">
        <v>2.8290125331109951E-2</v>
      </c>
      <c r="K490" s="476"/>
      <c r="L490" s="476"/>
      <c r="M490" s="2450" t="s">
        <v>226</v>
      </c>
      <c r="N490" s="2437"/>
      <c r="O490" s="498">
        <v>-9.4848769514704907E-3</v>
      </c>
      <c r="P490" s="476"/>
      <c r="Q490" s="476"/>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436"/>
      <c r="D491" s="2437"/>
      <c r="E491" s="492"/>
      <c r="F491" s="476"/>
      <c r="G491" s="476"/>
      <c r="H491" s="2449" t="s">
        <v>219</v>
      </c>
      <c r="I491" s="2437"/>
      <c r="J491" s="497">
        <v>8.3959477798277352E-2</v>
      </c>
      <c r="K491" s="476"/>
      <c r="L491" s="476"/>
      <c r="M491" s="2450" t="s">
        <v>219</v>
      </c>
      <c r="N491" s="2437"/>
      <c r="O491" s="498">
        <v>-7.5939513118994065E-2</v>
      </c>
      <c r="P491" s="476"/>
      <c r="Q491" s="476"/>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436"/>
      <c r="D492" s="2437"/>
      <c r="E492" s="476"/>
      <c r="F492" s="476"/>
      <c r="G492" s="476"/>
      <c r="H492" s="2449" t="s">
        <v>213</v>
      </c>
      <c r="I492" s="2437"/>
      <c r="J492" s="497">
        <v>0.11552960100763945</v>
      </c>
      <c r="K492" s="476"/>
      <c r="L492" s="476"/>
      <c r="M492" s="2450" t="s">
        <v>213</v>
      </c>
      <c r="N492" s="2437"/>
      <c r="O492" s="498">
        <v>-0.12807603437600623</v>
      </c>
      <c r="P492" s="476"/>
      <c r="Q492" s="476"/>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445" t="s">
        <v>237</v>
      </c>
      <c r="D493" s="2437"/>
      <c r="E493" s="2437"/>
      <c r="F493" s="476"/>
      <c r="G493" s="476"/>
      <c r="H493" s="2446" t="s">
        <v>225</v>
      </c>
      <c r="I493" s="2437"/>
      <c r="J493" s="500">
        <v>3.8905799580316015E-2</v>
      </c>
      <c r="K493" s="476"/>
      <c r="L493" s="476"/>
      <c r="M493" s="2447" t="s">
        <v>225</v>
      </c>
      <c r="N493" s="2437"/>
      <c r="O493" s="501">
        <v>1.0390348026689098E-2</v>
      </c>
      <c r="P493" s="476"/>
      <c r="Q493" s="476"/>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448" t="s">
        <v>203</v>
      </c>
      <c r="D494" s="2437"/>
      <c r="E494" s="516" t="s">
        <v>204</v>
      </c>
      <c r="F494" s="476"/>
      <c r="G494" s="476"/>
      <c r="H494" s="2436"/>
      <c r="I494" s="2437"/>
      <c r="J494" s="492"/>
      <c r="K494" s="476"/>
      <c r="L494" s="476"/>
      <c r="M494" s="2436"/>
      <c r="N494" s="2437"/>
      <c r="O494" s="492"/>
      <c r="P494" s="476"/>
      <c r="Q494" s="476"/>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442" t="s">
        <v>204</v>
      </c>
      <c r="D495" s="2437"/>
      <c r="E495" s="517">
        <v>0.99999999999999967</v>
      </c>
      <c r="F495" s="476"/>
      <c r="G495" s="476"/>
      <c r="H495" s="2436"/>
      <c r="I495" s="2437"/>
      <c r="J495" s="476"/>
      <c r="K495" s="476"/>
      <c r="L495" s="476"/>
      <c r="M495" s="2436"/>
      <c r="N495" s="2437"/>
      <c r="O495" s="476"/>
      <c r="P495" s="476"/>
      <c r="Q495" s="476"/>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436"/>
      <c r="D496" s="2437"/>
      <c r="E496" s="492"/>
      <c r="F496" s="476"/>
      <c r="G496" s="476"/>
      <c r="H496" s="2443" t="s">
        <v>237</v>
      </c>
      <c r="I496" s="2437"/>
      <c r="J496" s="2437"/>
      <c r="K496" s="476"/>
      <c r="L496" s="476"/>
      <c r="M496" s="2444" t="s">
        <v>237</v>
      </c>
      <c r="N496" s="2437"/>
      <c r="O496" s="2437"/>
      <c r="P496" s="476"/>
      <c r="Q496" s="476"/>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436"/>
      <c r="D497" s="2437"/>
      <c r="E497" s="476"/>
      <c r="F497" s="476"/>
      <c r="G497" s="476"/>
      <c r="H497" s="2438" t="s">
        <v>203</v>
      </c>
      <c r="I497" s="2437"/>
      <c r="J497" s="518" t="s">
        <v>204</v>
      </c>
      <c r="K497" s="476"/>
      <c r="L497" s="476"/>
      <c r="M497" s="2439" t="s">
        <v>203</v>
      </c>
      <c r="N497" s="2437"/>
      <c r="O497" s="519" t="s">
        <v>204</v>
      </c>
      <c r="P497" s="476"/>
      <c r="Q497" s="476"/>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436"/>
      <c r="D498" s="2437"/>
      <c r="E498" s="476"/>
      <c r="F498" s="476"/>
      <c r="G498" s="476"/>
      <c r="H498" s="2440" t="s">
        <v>204</v>
      </c>
      <c r="I498" s="2437"/>
      <c r="J498" s="520">
        <v>0.99999999999999944</v>
      </c>
      <c r="K498" s="476"/>
      <c r="L498" s="476"/>
      <c r="M498" s="2441" t="s">
        <v>204</v>
      </c>
      <c r="N498" s="2437"/>
      <c r="O498" s="521">
        <v>0.99999999999999989</v>
      </c>
      <c r="P498" s="476"/>
      <c r="Q498" s="476"/>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436"/>
      <c r="D499" s="2437"/>
      <c r="E499" s="476"/>
      <c r="F499" s="476"/>
      <c r="G499" s="476"/>
      <c r="H499" s="2436"/>
      <c r="I499" s="2437"/>
      <c r="J499" s="492"/>
      <c r="K499" s="476"/>
      <c r="L499" s="476"/>
      <c r="M499" s="2436"/>
      <c r="N499" s="2437"/>
      <c r="O499" s="492"/>
      <c r="P499" s="476"/>
      <c r="Q499" s="476"/>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436"/>
      <c r="D500" s="2437"/>
      <c r="E500" s="476"/>
      <c r="F500" s="476"/>
      <c r="G500" s="476"/>
      <c r="H500" s="2436"/>
      <c r="I500" s="2437"/>
      <c r="J500" s="476"/>
      <c r="K500" s="476"/>
      <c r="L500" s="476"/>
      <c r="M500" s="2436"/>
      <c r="N500" s="2437"/>
      <c r="O500" s="476"/>
      <c r="P500" s="476"/>
      <c r="Q500" s="476"/>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436"/>
      <c r="D501" s="2437"/>
      <c r="E501" s="476"/>
      <c r="F501" s="476"/>
      <c r="G501" s="476"/>
      <c r="H501" s="2436"/>
      <c r="I501" s="2437"/>
      <c r="J501" s="476"/>
      <c r="K501" s="476"/>
      <c r="L501" s="476"/>
      <c r="M501" s="2436"/>
      <c r="N501" s="2437"/>
      <c r="O501" s="476"/>
      <c r="P501" s="476"/>
      <c r="Q501" s="476"/>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436"/>
      <c r="D502" s="2437"/>
      <c r="E502" s="476"/>
      <c r="F502" s="476"/>
      <c r="G502" s="476"/>
      <c r="H502" s="2436"/>
      <c r="I502" s="2437"/>
      <c r="J502" s="476"/>
      <c r="K502" s="476"/>
      <c r="L502" s="476"/>
      <c r="M502" s="2436"/>
      <c r="N502" s="2437"/>
      <c r="O502" s="476"/>
      <c r="P502" s="476"/>
      <c r="Q502" s="476"/>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436"/>
      <c r="D503" s="2437"/>
      <c r="E503" s="476"/>
      <c r="F503" s="476"/>
      <c r="G503" s="476"/>
      <c r="H503" s="2436"/>
      <c r="I503" s="2437"/>
      <c r="J503" s="476"/>
      <c r="K503" s="476"/>
      <c r="L503" s="476"/>
      <c r="M503" s="2436"/>
      <c r="N503" s="2437"/>
      <c r="O503" s="476"/>
      <c r="P503" s="476"/>
      <c r="Q503" s="476"/>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436"/>
      <c r="D504" s="2437"/>
      <c r="E504" s="476"/>
      <c r="F504" s="476"/>
      <c r="G504" s="476"/>
      <c r="H504" s="2436"/>
      <c r="I504" s="2437"/>
      <c r="J504" s="476"/>
      <c r="K504" s="476"/>
      <c r="L504" s="476"/>
      <c r="M504" s="2436"/>
      <c r="N504" s="2437"/>
      <c r="O504" s="476"/>
      <c r="P504" s="476"/>
      <c r="Q504" s="476"/>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436"/>
      <c r="D505" s="2437"/>
      <c r="E505" s="476"/>
      <c r="F505" s="476"/>
      <c r="G505" s="476"/>
      <c r="H505" s="2436"/>
      <c r="I505" s="2437"/>
      <c r="J505" s="476"/>
      <c r="K505" s="476"/>
      <c r="L505" s="476"/>
      <c r="M505" s="2436"/>
      <c r="N505" s="2437"/>
      <c r="O505" s="476"/>
      <c r="P505" s="476"/>
      <c r="Q505" s="476"/>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436"/>
      <c r="D506" s="2437"/>
      <c r="E506" s="476"/>
      <c r="F506" s="476"/>
      <c r="G506" s="476"/>
      <c r="H506" s="2436"/>
      <c r="I506" s="2437"/>
      <c r="J506" s="476"/>
      <c r="K506" s="476"/>
      <c r="L506" s="476"/>
      <c r="M506" s="2436"/>
      <c r="N506" s="2437"/>
      <c r="O506" s="476"/>
      <c r="P506" s="476"/>
      <c r="Q506" s="476"/>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436"/>
      <c r="D507" s="2437"/>
      <c r="E507" s="476"/>
      <c r="F507" s="476"/>
      <c r="G507" s="476"/>
      <c r="H507" s="2436"/>
      <c r="I507" s="2437"/>
      <c r="J507" s="476"/>
      <c r="K507" s="476"/>
      <c r="L507" s="476"/>
      <c r="M507" s="2436"/>
      <c r="N507" s="2437"/>
      <c r="O507" s="476"/>
      <c r="P507" s="476"/>
      <c r="Q507" s="476"/>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436"/>
      <c r="D508" s="2437"/>
      <c r="E508" s="476"/>
      <c r="F508" s="476"/>
      <c r="G508" s="476"/>
      <c r="H508" s="2436"/>
      <c r="I508" s="2437"/>
      <c r="J508" s="476"/>
      <c r="K508" s="476"/>
      <c r="L508" s="476"/>
      <c r="M508" s="2436"/>
      <c r="N508" s="2437"/>
      <c r="O508" s="476"/>
      <c r="P508" s="476"/>
      <c r="Q508" s="476"/>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436"/>
      <c r="D509" s="2437"/>
      <c r="E509" s="476"/>
      <c r="F509" s="476"/>
      <c r="G509" s="476"/>
      <c r="H509" s="2436"/>
      <c r="I509" s="2437"/>
      <c r="J509" s="476"/>
      <c r="K509" s="476"/>
      <c r="L509" s="476"/>
      <c r="M509" s="2436"/>
      <c r="N509" s="2437"/>
      <c r="O509" s="476"/>
      <c r="P509" s="476"/>
      <c r="Q509" s="476"/>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436"/>
      <c r="D510" s="2437"/>
      <c r="E510" s="476"/>
      <c r="F510" s="476"/>
      <c r="G510" s="476"/>
      <c r="H510" s="2436"/>
      <c r="I510" s="2437"/>
      <c r="J510" s="476"/>
      <c r="K510" s="476"/>
      <c r="L510" s="476"/>
      <c r="M510" s="2436"/>
      <c r="N510" s="2437"/>
      <c r="O510" s="476"/>
      <c r="P510" s="476"/>
      <c r="Q510" s="476"/>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436"/>
      <c r="D511" s="2437"/>
      <c r="E511" s="476"/>
      <c r="F511" s="476"/>
      <c r="G511" s="476"/>
      <c r="H511" s="2436"/>
      <c r="I511" s="2437"/>
      <c r="J511" s="476"/>
      <c r="K511" s="476"/>
      <c r="L511" s="476"/>
      <c r="M511" s="2436"/>
      <c r="N511" s="2437"/>
      <c r="O511" s="476"/>
      <c r="P511" s="476"/>
      <c r="Q511" s="476"/>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436"/>
      <c r="D512" s="2437"/>
      <c r="E512" s="476"/>
      <c r="F512" s="476"/>
      <c r="G512" s="476"/>
      <c r="H512" s="2436"/>
      <c r="I512" s="2437"/>
      <c r="J512" s="476"/>
      <c r="K512" s="476"/>
      <c r="L512" s="476"/>
      <c r="M512" s="2436"/>
      <c r="N512" s="2437"/>
      <c r="O512" s="476"/>
      <c r="P512" s="476"/>
      <c r="Q512" s="476"/>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436"/>
      <c r="D513" s="2437"/>
      <c r="E513" s="476"/>
      <c r="F513" s="476"/>
      <c r="G513" s="476"/>
      <c r="H513" s="2436"/>
      <c r="I513" s="2437"/>
      <c r="J513" s="476"/>
      <c r="K513" s="476"/>
      <c r="L513" s="476"/>
      <c r="M513" s="2436"/>
      <c r="N513" s="2437"/>
      <c r="O513" s="476"/>
      <c r="P513" s="476"/>
      <c r="Q513" s="476"/>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436"/>
      <c r="D514" s="2437"/>
      <c r="E514" s="476"/>
      <c r="F514" s="476"/>
      <c r="G514" s="476"/>
      <c r="H514" s="2436"/>
      <c r="I514" s="2437"/>
      <c r="J514" s="476"/>
      <c r="K514" s="476"/>
      <c r="L514" s="476"/>
      <c r="M514" s="2436"/>
      <c r="N514" s="2437"/>
      <c r="O514" s="476"/>
      <c r="P514" s="476"/>
      <c r="Q514" s="476"/>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436"/>
      <c r="D515" s="2437"/>
      <c r="E515" s="476"/>
      <c r="F515" s="476"/>
      <c r="G515" s="476"/>
      <c r="H515" s="2436"/>
      <c r="I515" s="2437"/>
      <c r="J515" s="476"/>
      <c r="K515" s="476"/>
      <c r="L515" s="476"/>
      <c r="M515" s="2436"/>
      <c r="N515" s="2437"/>
      <c r="O515" s="476"/>
      <c r="P515" s="476"/>
      <c r="Q515" s="476"/>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436"/>
      <c r="D516" s="2437"/>
      <c r="E516" s="476"/>
      <c r="F516" s="476"/>
      <c r="G516" s="476"/>
      <c r="H516" s="2436"/>
      <c r="I516" s="2437"/>
      <c r="J516" s="476"/>
      <c r="K516" s="476"/>
      <c r="L516" s="476"/>
      <c r="M516" s="2436"/>
      <c r="N516" s="2437"/>
      <c r="O516" s="476"/>
      <c r="P516" s="476"/>
      <c r="Q516" s="476"/>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436"/>
      <c r="D517" s="2437"/>
      <c r="E517" s="476"/>
      <c r="F517" s="476"/>
      <c r="G517" s="476"/>
      <c r="H517" s="2436"/>
      <c r="I517" s="2437"/>
      <c r="J517" s="476"/>
      <c r="K517" s="476"/>
      <c r="L517" s="476"/>
      <c r="M517" s="2436"/>
      <c r="N517" s="2437"/>
      <c r="O517" s="476"/>
      <c r="P517" s="476"/>
      <c r="Q517" s="476"/>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436"/>
      <c r="D518" s="2437"/>
      <c r="E518" s="476"/>
      <c r="F518" s="476"/>
      <c r="G518" s="476"/>
      <c r="H518" s="2436"/>
      <c r="I518" s="2437"/>
      <c r="J518" s="476"/>
      <c r="K518" s="476"/>
      <c r="L518" s="476"/>
      <c r="M518" s="2436"/>
      <c r="N518" s="2437"/>
      <c r="O518" s="476"/>
      <c r="P518" s="476"/>
      <c r="Q518" s="476"/>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436"/>
      <c r="D519" s="2437"/>
      <c r="E519" s="476"/>
      <c r="F519" s="476"/>
      <c r="G519" s="476"/>
      <c r="H519" s="2436"/>
      <c r="I519" s="2437"/>
      <c r="J519" s="476"/>
      <c r="K519" s="476"/>
      <c r="L519" s="476"/>
      <c r="M519" s="2436"/>
      <c r="N519" s="2437"/>
      <c r="O519" s="476"/>
      <c r="P519" s="476"/>
      <c r="Q519" s="476"/>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436"/>
      <c r="D520" s="2437"/>
      <c r="E520" s="476"/>
      <c r="F520" s="476"/>
      <c r="G520" s="476"/>
      <c r="H520" s="2436"/>
      <c r="I520" s="2437"/>
      <c r="J520" s="476"/>
      <c r="K520" s="476"/>
      <c r="L520" s="476"/>
      <c r="M520" s="2436"/>
      <c r="N520" s="2437"/>
      <c r="O520" s="476"/>
      <c r="P520" s="476"/>
      <c r="Q520" s="476"/>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436"/>
      <c r="D521" s="2437"/>
      <c r="E521" s="476"/>
      <c r="F521" s="476"/>
      <c r="G521" s="476"/>
      <c r="H521" s="2436"/>
      <c r="I521" s="2437"/>
      <c r="J521" s="476"/>
      <c r="K521" s="476"/>
      <c r="L521" s="476"/>
      <c r="M521" s="2436"/>
      <c r="N521" s="2437"/>
      <c r="O521" s="476"/>
      <c r="P521" s="476"/>
      <c r="Q521" s="476"/>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436"/>
      <c r="D522" s="2437"/>
      <c r="E522" s="476"/>
      <c r="F522" s="476"/>
      <c r="G522" s="476"/>
      <c r="H522" s="2436"/>
      <c r="I522" s="2437"/>
      <c r="J522" s="476"/>
      <c r="K522" s="476"/>
      <c r="L522" s="476"/>
      <c r="M522" s="2436"/>
      <c r="N522" s="2437"/>
      <c r="O522" s="476"/>
      <c r="P522" s="476"/>
      <c r="Q522" s="476"/>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436"/>
      <c r="D523" s="2437"/>
      <c r="E523" s="476"/>
      <c r="F523" s="476"/>
      <c r="G523" s="476"/>
      <c r="H523" s="2436"/>
      <c r="I523" s="2437"/>
      <c r="J523" s="476"/>
      <c r="K523" s="476"/>
      <c r="L523" s="476"/>
      <c r="M523" s="2436"/>
      <c r="N523" s="2437"/>
      <c r="O523" s="476"/>
      <c r="P523" s="476"/>
      <c r="Q523" s="476"/>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436"/>
      <c r="D524" s="2437"/>
      <c r="E524" s="476"/>
      <c r="F524" s="476"/>
      <c r="G524" s="476"/>
      <c r="H524" s="2436"/>
      <c r="I524" s="2437"/>
      <c r="J524" s="476"/>
      <c r="K524" s="476"/>
      <c r="L524" s="476"/>
      <c r="M524" s="2436"/>
      <c r="N524" s="2437"/>
      <c r="O524" s="476"/>
      <c r="P524" s="476"/>
      <c r="Q524" s="476"/>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436"/>
      <c r="D525" s="2437"/>
      <c r="E525" s="476"/>
      <c r="F525" s="476"/>
      <c r="G525" s="476"/>
      <c r="H525" s="2436"/>
      <c r="I525" s="2437"/>
      <c r="J525" s="476"/>
      <c r="K525" s="476"/>
      <c r="L525" s="476"/>
      <c r="M525" s="2436"/>
      <c r="N525" s="2437"/>
      <c r="O525" s="476"/>
      <c r="P525" s="476"/>
      <c r="Q525" s="476"/>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436"/>
      <c r="D526" s="2437"/>
      <c r="E526" s="476"/>
      <c r="F526" s="476"/>
      <c r="G526" s="476"/>
      <c r="H526" s="2436"/>
      <c r="I526" s="2437"/>
      <c r="J526" s="476"/>
      <c r="K526" s="476"/>
      <c r="L526" s="476"/>
      <c r="M526" s="2436"/>
      <c r="N526" s="2437"/>
      <c r="O526" s="476"/>
      <c r="P526" s="476"/>
      <c r="Q526" s="476"/>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436"/>
      <c r="D527" s="2437"/>
      <c r="E527" s="476"/>
      <c r="F527" s="476"/>
      <c r="G527" s="476"/>
      <c r="H527" s="2436"/>
      <c r="I527" s="2437"/>
      <c r="J527" s="476"/>
      <c r="K527" s="476"/>
      <c r="L527" s="476"/>
      <c r="M527" s="2436"/>
      <c r="N527" s="2437"/>
      <c r="O527" s="476"/>
      <c r="P527" s="476"/>
      <c r="Q527" s="476"/>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436"/>
      <c r="D528" s="2437"/>
      <c r="E528" s="476"/>
      <c r="F528" s="476"/>
      <c r="G528" s="476"/>
      <c r="H528" s="2436"/>
      <c r="I528" s="2437"/>
      <c r="J528" s="476"/>
      <c r="K528" s="476"/>
      <c r="L528" s="476"/>
      <c r="M528" s="2436"/>
      <c r="N528" s="2437"/>
      <c r="O528" s="476"/>
      <c r="P528" s="476"/>
      <c r="Q528" s="476"/>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436"/>
      <c r="D529" s="2437"/>
      <c r="E529" s="476"/>
      <c r="F529" s="476"/>
      <c r="G529" s="476"/>
      <c r="H529" s="2436"/>
      <c r="I529" s="2437"/>
      <c r="J529" s="476"/>
      <c r="K529" s="476"/>
      <c r="L529" s="476"/>
      <c r="M529" s="2436"/>
      <c r="N529" s="2437"/>
      <c r="O529" s="476"/>
      <c r="P529" s="476"/>
      <c r="Q529" s="476"/>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436"/>
      <c r="D530" s="2437"/>
      <c r="E530" s="476"/>
      <c r="F530" s="476"/>
      <c r="G530" s="476"/>
      <c r="H530" s="2436"/>
      <c r="I530" s="2437"/>
      <c r="J530" s="476"/>
      <c r="K530" s="476"/>
      <c r="L530" s="476"/>
      <c r="M530" s="2436"/>
      <c r="N530" s="2437"/>
      <c r="O530" s="476"/>
      <c r="P530" s="476"/>
      <c r="Q530" s="476"/>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436"/>
      <c r="D531" s="2437"/>
      <c r="E531" s="476"/>
      <c r="F531" s="476"/>
      <c r="G531" s="476"/>
      <c r="H531" s="2436"/>
      <c r="I531" s="2437"/>
      <c r="J531" s="476"/>
      <c r="K531" s="476"/>
      <c r="L531" s="476"/>
      <c r="M531" s="2436"/>
      <c r="N531" s="2437"/>
      <c r="O531" s="476"/>
      <c r="P531" s="476"/>
      <c r="Q531" s="476"/>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436"/>
      <c r="D532" s="2437"/>
      <c r="E532" s="476"/>
      <c r="F532" s="476"/>
      <c r="G532" s="476"/>
      <c r="H532" s="2436"/>
      <c r="I532" s="2437"/>
      <c r="J532" s="476"/>
      <c r="K532" s="476"/>
      <c r="L532" s="476"/>
      <c r="M532" s="2436"/>
      <c r="N532" s="2437"/>
      <c r="O532" s="476"/>
      <c r="P532" s="476"/>
      <c r="Q532" s="476"/>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436"/>
      <c r="D533" s="2437"/>
      <c r="E533" s="476"/>
      <c r="F533" s="476"/>
      <c r="G533" s="476"/>
      <c r="H533" s="2436"/>
      <c r="I533" s="2437"/>
      <c r="J533" s="476"/>
      <c r="K533" s="476"/>
      <c r="L533" s="476"/>
      <c r="M533" s="2436"/>
      <c r="N533" s="2437"/>
      <c r="O533" s="476"/>
      <c r="P533" s="476"/>
      <c r="Q533" s="476"/>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436"/>
      <c r="D534" s="2437"/>
      <c r="E534" s="476"/>
      <c r="F534" s="476"/>
      <c r="G534" s="476"/>
      <c r="H534" s="2436"/>
      <c r="I534" s="2437"/>
      <c r="J534" s="476"/>
      <c r="K534" s="476"/>
      <c r="L534" s="476"/>
      <c r="M534" s="2436"/>
      <c r="N534" s="2437"/>
      <c r="O534" s="476"/>
      <c r="P534" s="476"/>
      <c r="Q534" s="476"/>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436"/>
      <c r="D535" s="2437"/>
      <c r="E535" s="476"/>
      <c r="F535" s="476"/>
      <c r="G535" s="476"/>
      <c r="H535" s="2436"/>
      <c r="I535" s="2437"/>
      <c r="J535" s="476"/>
      <c r="K535" s="476"/>
      <c r="L535" s="476"/>
      <c r="M535" s="2436"/>
      <c r="N535" s="2437"/>
      <c r="O535" s="476"/>
      <c r="P535" s="476"/>
      <c r="Q535" s="476"/>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436"/>
      <c r="D536" s="2437"/>
      <c r="E536" s="476"/>
      <c r="F536" s="476"/>
      <c r="G536" s="476"/>
      <c r="H536" s="2436"/>
      <c r="I536" s="2437"/>
      <c r="J536" s="476"/>
      <c r="K536" s="476"/>
      <c r="L536" s="476"/>
      <c r="M536" s="2436"/>
      <c r="N536" s="2437"/>
      <c r="O536" s="476"/>
      <c r="P536" s="476"/>
      <c r="Q536" s="476"/>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436"/>
      <c r="D537" s="2437"/>
      <c r="E537" s="476"/>
      <c r="F537" s="476"/>
      <c r="G537" s="476"/>
      <c r="H537" s="2436"/>
      <c r="I537" s="2437"/>
      <c r="J537" s="476"/>
      <c r="K537" s="476"/>
      <c r="L537" s="476"/>
      <c r="M537" s="2436"/>
      <c r="N537" s="2437"/>
      <c r="O537" s="476"/>
      <c r="P537" s="476"/>
      <c r="Q537" s="476"/>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436"/>
      <c r="D538" s="2437"/>
      <c r="E538" s="476"/>
      <c r="F538" s="476"/>
      <c r="G538" s="476"/>
      <c r="H538" s="2436"/>
      <c r="I538" s="2437"/>
      <c r="J538" s="476"/>
      <c r="K538" s="476"/>
      <c r="L538" s="476"/>
      <c r="M538" s="2436"/>
      <c r="N538" s="2437"/>
      <c r="O538" s="476"/>
      <c r="P538" s="476"/>
      <c r="Q538" s="476"/>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436"/>
      <c r="D539" s="2437"/>
      <c r="E539" s="476"/>
      <c r="F539" s="476"/>
      <c r="G539" s="476"/>
      <c r="H539" s="2436"/>
      <c r="I539" s="2437"/>
      <c r="J539" s="476"/>
      <c r="K539" s="476"/>
      <c r="L539" s="476"/>
      <c r="M539" s="2436"/>
      <c r="N539" s="2437"/>
      <c r="O539" s="476"/>
      <c r="P539" s="476"/>
      <c r="Q539" s="476"/>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436"/>
      <c r="D540" s="2437"/>
      <c r="E540" s="476"/>
      <c r="F540" s="476"/>
      <c r="G540" s="476"/>
      <c r="H540" s="2436"/>
      <c r="I540" s="2437"/>
      <c r="J540" s="476"/>
      <c r="K540" s="476"/>
      <c r="L540" s="476"/>
      <c r="M540" s="2436"/>
      <c r="N540" s="2437"/>
      <c r="O540" s="476"/>
      <c r="P540" s="476"/>
      <c r="Q540" s="476"/>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436"/>
      <c r="D541" s="2437"/>
      <c r="E541" s="476"/>
      <c r="F541" s="476"/>
      <c r="G541" s="476"/>
      <c r="H541" s="2436"/>
      <c r="I541" s="2437"/>
      <c r="J541" s="476"/>
      <c r="K541" s="476"/>
      <c r="L541" s="476"/>
      <c r="M541" s="2436"/>
      <c r="N541" s="2437"/>
      <c r="O541" s="476"/>
      <c r="P541" s="476"/>
      <c r="Q541" s="476"/>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436"/>
      <c r="D542" s="2437"/>
      <c r="E542" s="476"/>
      <c r="F542" s="476"/>
      <c r="G542" s="476"/>
      <c r="H542" s="2436"/>
      <c r="I542" s="2437"/>
      <c r="J542" s="476"/>
      <c r="K542" s="476"/>
      <c r="L542" s="476"/>
      <c r="M542" s="2436"/>
      <c r="N542" s="2437"/>
      <c r="O542" s="476"/>
      <c r="P542" s="476"/>
      <c r="Q542" s="476"/>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436"/>
      <c r="D543" s="2437"/>
      <c r="E543" s="476"/>
      <c r="F543" s="476"/>
      <c r="G543" s="476"/>
      <c r="H543" s="2436"/>
      <c r="I543" s="2437"/>
      <c r="J543" s="476"/>
      <c r="K543" s="476"/>
      <c r="L543" s="476"/>
      <c r="M543" s="2436"/>
      <c r="N543" s="2437"/>
      <c r="O543" s="476"/>
      <c r="P543" s="476"/>
      <c r="Q543" s="476"/>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436"/>
      <c r="D544" s="2437"/>
      <c r="E544" s="476"/>
      <c r="F544" s="476"/>
      <c r="G544" s="476"/>
      <c r="H544" s="2436"/>
      <c r="I544" s="2437"/>
      <c r="J544" s="476"/>
      <c r="K544" s="476"/>
      <c r="L544" s="476"/>
      <c r="M544" s="2436"/>
      <c r="N544" s="2437"/>
      <c r="O544" s="476"/>
      <c r="P544" s="476"/>
      <c r="Q544" s="476"/>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436"/>
      <c r="D545" s="2437"/>
      <c r="E545" s="476"/>
      <c r="F545" s="476"/>
      <c r="G545" s="476"/>
      <c r="H545" s="2436"/>
      <c r="I545" s="2437"/>
      <c r="J545" s="476"/>
      <c r="K545" s="476"/>
      <c r="L545" s="476"/>
      <c r="M545" s="2436"/>
      <c r="N545" s="2437"/>
      <c r="O545" s="476"/>
      <c r="P545" s="476"/>
      <c r="Q545" s="476"/>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436"/>
      <c r="D546" s="2437"/>
      <c r="E546" s="476"/>
      <c r="F546" s="476"/>
      <c r="G546" s="476"/>
      <c r="H546" s="2436"/>
      <c r="I546" s="2437"/>
      <c r="J546" s="476"/>
      <c r="K546" s="476"/>
      <c r="L546" s="476"/>
      <c r="M546" s="2436"/>
      <c r="N546" s="2437"/>
      <c r="O546" s="476"/>
      <c r="P546" s="476"/>
      <c r="Q546" s="476"/>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436"/>
      <c r="D547" s="2437"/>
      <c r="E547" s="476"/>
      <c r="F547" s="476"/>
      <c r="G547" s="476"/>
      <c r="H547" s="2436"/>
      <c r="I547" s="2437"/>
      <c r="J547" s="476"/>
      <c r="K547" s="476"/>
      <c r="L547" s="476"/>
      <c r="M547" s="2436"/>
      <c r="N547" s="2437"/>
      <c r="O547" s="476"/>
      <c r="P547" s="476"/>
      <c r="Q547" s="476"/>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436"/>
      <c r="D548" s="2437"/>
      <c r="E548" s="476"/>
      <c r="F548" s="476"/>
      <c r="G548" s="476"/>
      <c r="H548" s="2436"/>
      <c r="I548" s="2437"/>
      <c r="J548" s="476"/>
      <c r="K548" s="476"/>
      <c r="L548" s="476"/>
      <c r="M548" s="2436"/>
      <c r="N548" s="2437"/>
      <c r="O548" s="476"/>
      <c r="P548" s="476"/>
      <c r="Q548" s="476"/>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436"/>
      <c r="D549" s="2437"/>
      <c r="E549" s="476"/>
      <c r="F549" s="476"/>
      <c r="G549" s="476"/>
      <c r="H549" s="2436"/>
      <c r="I549" s="2437"/>
      <c r="J549" s="476"/>
      <c r="K549" s="476"/>
      <c r="L549" s="476"/>
      <c r="M549" s="2436"/>
      <c r="N549" s="2437"/>
      <c r="O549" s="476"/>
      <c r="P549" s="476"/>
      <c r="Q549" s="476"/>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436"/>
      <c r="D550" s="2437"/>
      <c r="E550" s="476"/>
      <c r="F550" s="476"/>
      <c r="G550" s="476"/>
      <c r="H550" s="2436"/>
      <c r="I550" s="2437"/>
      <c r="J550" s="476"/>
      <c r="K550" s="476"/>
      <c r="L550" s="476"/>
      <c r="M550" s="2436"/>
      <c r="N550" s="2437"/>
      <c r="O550" s="476"/>
      <c r="P550" s="476"/>
      <c r="Q550" s="476"/>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436"/>
      <c r="D551" s="2437"/>
      <c r="E551" s="476"/>
      <c r="F551" s="476"/>
      <c r="G551" s="476"/>
      <c r="H551" s="2436"/>
      <c r="I551" s="2437"/>
      <c r="J551" s="476"/>
      <c r="K551" s="476"/>
      <c r="L551" s="476"/>
      <c r="M551" s="2436"/>
      <c r="N551" s="2437"/>
      <c r="O551" s="476"/>
      <c r="P551" s="476"/>
      <c r="Q551" s="476"/>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436"/>
      <c r="D552" s="2437"/>
      <c r="E552" s="476"/>
      <c r="F552" s="476"/>
      <c r="G552" s="476"/>
      <c r="H552" s="2436"/>
      <c r="I552" s="2437"/>
      <c r="J552" s="476"/>
      <c r="K552" s="476"/>
      <c r="L552" s="476"/>
      <c r="M552" s="2436"/>
      <c r="N552" s="2437"/>
      <c r="O552" s="476"/>
      <c r="P552" s="476"/>
      <c r="Q552" s="476"/>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436"/>
      <c r="D553" s="2437"/>
      <c r="E553" s="476"/>
      <c r="F553" s="476"/>
      <c r="G553" s="476"/>
      <c r="H553" s="2436"/>
      <c r="I553" s="2437"/>
      <c r="J553" s="476"/>
      <c r="K553" s="476"/>
      <c r="L553" s="476"/>
      <c r="M553" s="2436"/>
      <c r="N553" s="2437"/>
      <c r="O553" s="476"/>
      <c r="P553" s="476"/>
      <c r="Q553" s="476"/>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436"/>
      <c r="D554" s="2437"/>
      <c r="E554" s="476"/>
      <c r="F554" s="476"/>
      <c r="G554" s="476"/>
      <c r="H554" s="2436"/>
      <c r="I554" s="2437"/>
      <c r="J554" s="476"/>
      <c r="K554" s="476"/>
      <c r="L554" s="476"/>
      <c r="M554" s="2436"/>
      <c r="N554" s="2437"/>
      <c r="O554" s="476"/>
      <c r="P554" s="476"/>
      <c r="Q554" s="476"/>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436"/>
      <c r="D555" s="2437"/>
      <c r="E555" s="476"/>
      <c r="F555" s="476"/>
      <c r="G555" s="476"/>
      <c r="H555" s="2436"/>
      <c r="I555" s="2437"/>
      <c r="J555" s="476"/>
      <c r="K555" s="476"/>
      <c r="L555" s="476"/>
      <c r="M555" s="2436"/>
      <c r="N555" s="2437"/>
      <c r="O555" s="476"/>
      <c r="P555" s="476"/>
      <c r="Q555" s="476"/>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436"/>
      <c r="D556" s="2437"/>
      <c r="E556" s="476"/>
      <c r="F556" s="476"/>
      <c r="G556" s="476"/>
      <c r="H556" s="2436"/>
      <c r="I556" s="2437"/>
      <c r="J556" s="476"/>
      <c r="K556" s="476"/>
      <c r="L556" s="476"/>
      <c r="M556" s="2436"/>
      <c r="N556" s="2437"/>
      <c r="O556" s="476"/>
      <c r="P556" s="476"/>
      <c r="Q556" s="476"/>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436"/>
      <c r="D557" s="2437"/>
      <c r="E557" s="476"/>
      <c r="F557" s="476"/>
      <c r="G557" s="476"/>
      <c r="H557" s="2436"/>
      <c r="I557" s="2437"/>
      <c r="J557" s="476"/>
      <c r="K557" s="476"/>
      <c r="L557" s="476"/>
      <c r="M557" s="2436"/>
      <c r="N557" s="2437"/>
      <c r="O557" s="476"/>
      <c r="P557" s="476"/>
      <c r="Q557" s="476"/>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436"/>
      <c r="D558" s="2437"/>
      <c r="E558" s="476"/>
      <c r="F558" s="476"/>
      <c r="G558" s="476"/>
      <c r="H558" s="2436"/>
      <c r="I558" s="2437"/>
      <c r="J558" s="476"/>
      <c r="K558" s="476"/>
      <c r="L558" s="476"/>
      <c r="M558" s="2436"/>
      <c r="N558" s="2437"/>
      <c r="O558" s="476"/>
      <c r="P558" s="476"/>
      <c r="Q558" s="476"/>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436"/>
      <c r="D559" s="2437"/>
      <c r="E559" s="476"/>
      <c r="F559" s="476"/>
      <c r="G559" s="476"/>
      <c r="H559" s="2436"/>
      <c r="I559" s="2437"/>
      <c r="J559" s="476"/>
      <c r="K559" s="476"/>
      <c r="L559" s="476"/>
      <c r="M559" s="2436"/>
      <c r="N559" s="2437"/>
      <c r="O559" s="476"/>
      <c r="P559" s="476"/>
      <c r="Q559" s="476"/>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436"/>
      <c r="D560" s="2437"/>
      <c r="E560" s="476"/>
      <c r="F560" s="476"/>
      <c r="G560" s="476"/>
      <c r="H560" s="2436"/>
      <c r="I560" s="2437"/>
      <c r="J560" s="476"/>
      <c r="K560" s="476"/>
      <c r="L560" s="476"/>
      <c r="M560" s="2436"/>
      <c r="N560" s="2437"/>
      <c r="O560" s="476"/>
      <c r="P560" s="476"/>
      <c r="Q560" s="476"/>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436"/>
      <c r="D561" s="2437"/>
      <c r="E561" s="476"/>
      <c r="F561" s="476"/>
      <c r="G561" s="476"/>
      <c r="H561" s="2436"/>
      <c r="I561" s="2437"/>
      <c r="J561" s="476"/>
      <c r="K561" s="476"/>
      <c r="L561" s="476"/>
      <c r="M561" s="2436"/>
      <c r="N561" s="2437"/>
      <c r="O561" s="476"/>
      <c r="P561" s="476"/>
      <c r="Q561" s="476"/>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436"/>
      <c r="D562" s="2437"/>
      <c r="E562" s="476"/>
      <c r="F562" s="476"/>
      <c r="G562" s="476"/>
      <c r="H562" s="2436"/>
      <c r="I562" s="2437"/>
      <c r="J562" s="476"/>
      <c r="K562" s="476"/>
      <c r="L562" s="476"/>
      <c r="M562" s="2436"/>
      <c r="N562" s="2437"/>
      <c r="O562" s="476"/>
      <c r="P562" s="476"/>
      <c r="Q562" s="476"/>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436"/>
      <c r="D563" s="2437"/>
      <c r="E563" s="476"/>
      <c r="F563" s="476"/>
      <c r="G563" s="476"/>
      <c r="H563" s="2436"/>
      <c r="I563" s="2437"/>
      <c r="J563" s="476"/>
      <c r="K563" s="476"/>
      <c r="L563" s="476"/>
      <c r="M563" s="2436"/>
      <c r="N563" s="2437"/>
      <c r="O563" s="476"/>
      <c r="P563" s="476"/>
      <c r="Q563" s="476"/>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436"/>
      <c r="D564" s="2437"/>
      <c r="E564" s="476"/>
      <c r="F564" s="476"/>
      <c r="G564" s="476"/>
      <c r="H564" s="2436"/>
      <c r="I564" s="2437"/>
      <c r="J564" s="476"/>
      <c r="K564" s="476"/>
      <c r="L564" s="476"/>
      <c r="M564" s="2436"/>
      <c r="N564" s="2437"/>
      <c r="O564" s="476"/>
      <c r="P564" s="476"/>
      <c r="Q564" s="476"/>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436"/>
      <c r="D565" s="2437"/>
      <c r="E565" s="476"/>
      <c r="F565" s="476"/>
      <c r="G565" s="476"/>
      <c r="H565" s="2436"/>
      <c r="I565" s="2437"/>
      <c r="J565" s="476"/>
      <c r="K565" s="476"/>
      <c r="L565" s="476"/>
      <c r="M565" s="2436"/>
      <c r="N565" s="2437"/>
      <c r="O565" s="476"/>
      <c r="P565" s="476"/>
      <c r="Q565" s="476"/>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436"/>
      <c r="D566" s="2437"/>
      <c r="E566" s="476"/>
      <c r="F566" s="476"/>
      <c r="G566" s="476"/>
      <c r="H566" s="2436"/>
      <c r="I566" s="2437"/>
      <c r="J566" s="476"/>
      <c r="K566" s="476"/>
      <c r="L566" s="476"/>
      <c r="M566" s="2436"/>
      <c r="N566" s="2437"/>
      <c r="O566" s="476"/>
      <c r="P566" s="476"/>
      <c r="Q566" s="476"/>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436"/>
      <c r="D567" s="2437"/>
      <c r="E567" s="476"/>
      <c r="F567" s="476"/>
      <c r="G567" s="476"/>
      <c r="H567" s="2436"/>
      <c r="I567" s="2437"/>
      <c r="J567" s="476"/>
      <c r="K567" s="476"/>
      <c r="L567" s="476"/>
      <c r="M567" s="2436"/>
      <c r="N567" s="2437"/>
      <c r="O567" s="476"/>
      <c r="P567" s="476"/>
      <c r="Q567" s="476"/>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436"/>
      <c r="D568" s="2437"/>
      <c r="E568" s="476"/>
      <c r="F568" s="476"/>
      <c r="G568" s="476"/>
      <c r="H568" s="2436"/>
      <c r="I568" s="2437"/>
      <c r="J568" s="476"/>
      <c r="K568" s="476"/>
      <c r="L568" s="476"/>
      <c r="M568" s="2436"/>
      <c r="N568" s="2437"/>
      <c r="O568" s="476"/>
      <c r="P568" s="476"/>
      <c r="Q568" s="476"/>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436"/>
      <c r="D569" s="2437"/>
      <c r="E569" s="476"/>
      <c r="F569" s="476"/>
      <c r="G569" s="476"/>
      <c r="H569" s="2436"/>
      <c r="I569" s="2437"/>
      <c r="J569" s="476"/>
      <c r="K569" s="476"/>
      <c r="L569" s="476"/>
      <c r="M569" s="2436"/>
      <c r="N569" s="2437"/>
      <c r="O569" s="476"/>
      <c r="P569" s="476"/>
      <c r="Q569" s="476"/>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436"/>
      <c r="D570" s="2437"/>
      <c r="E570" s="476"/>
      <c r="F570" s="476"/>
      <c r="G570" s="476"/>
      <c r="H570" s="2436"/>
      <c r="I570" s="2437"/>
      <c r="J570" s="476"/>
      <c r="K570" s="476"/>
      <c r="L570" s="476"/>
      <c r="M570" s="2436"/>
      <c r="N570" s="2437"/>
      <c r="O570" s="476"/>
      <c r="P570" s="476"/>
      <c r="Q570" s="476"/>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436"/>
      <c r="D571" s="2437"/>
      <c r="E571" s="476"/>
      <c r="F571" s="476"/>
      <c r="G571" s="476"/>
      <c r="H571" s="2436"/>
      <c r="I571" s="2437"/>
      <c r="J571" s="476"/>
      <c r="K571" s="476"/>
      <c r="L571" s="476"/>
      <c r="M571" s="2436"/>
      <c r="N571" s="2437"/>
      <c r="O571" s="476"/>
      <c r="P571" s="476"/>
      <c r="Q571" s="476"/>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436"/>
      <c r="D572" s="2437"/>
      <c r="E572" s="476"/>
      <c r="F572" s="476"/>
      <c r="G572" s="476"/>
      <c r="H572" s="2436"/>
      <c r="I572" s="2437"/>
      <c r="J572" s="476"/>
      <c r="K572" s="476"/>
      <c r="L572" s="476"/>
      <c r="M572" s="2436"/>
      <c r="N572" s="2437"/>
      <c r="O572" s="476"/>
      <c r="P572" s="476"/>
      <c r="Q572" s="476"/>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436"/>
      <c r="D573" s="2437"/>
      <c r="E573" s="476"/>
      <c r="F573" s="476"/>
      <c r="G573" s="476"/>
      <c r="H573" s="2436"/>
      <c r="I573" s="2437"/>
      <c r="J573" s="476"/>
      <c r="K573" s="476"/>
      <c r="L573" s="476"/>
      <c r="M573" s="2436"/>
      <c r="N573" s="2437"/>
      <c r="O573" s="476"/>
      <c r="P573" s="476"/>
      <c r="Q573" s="476"/>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436"/>
      <c r="D574" s="2437"/>
      <c r="E574" s="476"/>
      <c r="F574" s="476"/>
      <c r="G574" s="476"/>
      <c r="H574" s="2436"/>
      <c r="I574" s="2437"/>
      <c r="J574" s="476"/>
      <c r="K574" s="476"/>
      <c r="L574" s="476"/>
      <c r="M574" s="2436"/>
      <c r="N574" s="2437"/>
      <c r="O574" s="476"/>
      <c r="P574" s="476"/>
      <c r="Q574" s="476"/>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436"/>
      <c r="D575" s="2437"/>
      <c r="E575" s="476"/>
      <c r="F575" s="476"/>
      <c r="G575" s="476"/>
      <c r="H575" s="2436"/>
      <c r="I575" s="2437"/>
      <c r="J575" s="476"/>
      <c r="K575" s="476"/>
      <c r="L575" s="476"/>
      <c r="M575" s="2436"/>
      <c r="N575" s="2437"/>
      <c r="O575" s="476"/>
      <c r="P575" s="476"/>
      <c r="Q575" s="476"/>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436"/>
      <c r="D576" s="2437"/>
      <c r="E576" s="476"/>
      <c r="F576" s="476"/>
      <c r="G576" s="476"/>
      <c r="H576" s="2436"/>
      <c r="I576" s="2437"/>
      <c r="J576" s="476"/>
      <c r="K576" s="476"/>
      <c r="L576" s="476"/>
      <c r="M576" s="2436"/>
      <c r="N576" s="2437"/>
      <c r="O576" s="476"/>
      <c r="P576" s="476"/>
      <c r="Q576" s="476"/>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436"/>
      <c r="D577" s="2437"/>
      <c r="E577" s="476"/>
      <c r="F577" s="476"/>
      <c r="G577" s="476"/>
      <c r="H577" s="2436"/>
      <c r="I577" s="2437"/>
      <c r="J577" s="476"/>
      <c r="K577" s="476"/>
      <c r="L577" s="476"/>
      <c r="M577" s="2436"/>
      <c r="N577" s="2437"/>
      <c r="O577" s="476"/>
      <c r="P577" s="476"/>
      <c r="Q577" s="476"/>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436"/>
      <c r="D578" s="2437"/>
      <c r="E578" s="476"/>
      <c r="F578" s="476"/>
      <c r="G578" s="476"/>
      <c r="H578" s="2436"/>
      <c r="I578" s="2437"/>
      <c r="J578" s="476"/>
      <c r="K578" s="476"/>
      <c r="L578" s="476"/>
      <c r="M578" s="2436"/>
      <c r="N578" s="2437"/>
      <c r="O578" s="476"/>
      <c r="P578" s="476"/>
      <c r="Q578" s="476"/>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436"/>
      <c r="D579" s="2437"/>
      <c r="E579" s="476"/>
      <c r="F579" s="476"/>
      <c r="G579" s="476"/>
      <c r="H579" s="2436"/>
      <c r="I579" s="2437"/>
      <c r="J579" s="476"/>
      <c r="K579" s="476"/>
      <c r="L579" s="476"/>
      <c r="M579" s="2436"/>
      <c r="N579" s="2437"/>
      <c r="O579" s="476"/>
      <c r="P579" s="476"/>
      <c r="Q579" s="476"/>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436"/>
      <c r="D580" s="2437"/>
      <c r="E580" s="476"/>
      <c r="F580" s="476"/>
      <c r="G580" s="476"/>
      <c r="H580" s="2436"/>
      <c r="I580" s="2437"/>
      <c r="J580" s="476"/>
      <c r="K580" s="476"/>
      <c r="L580" s="476"/>
      <c r="M580" s="2436"/>
      <c r="N580" s="2437"/>
      <c r="O580" s="476"/>
      <c r="P580" s="476"/>
      <c r="Q580" s="476"/>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436"/>
      <c r="D581" s="2437"/>
      <c r="E581" s="476"/>
      <c r="F581" s="476"/>
      <c r="G581" s="476"/>
      <c r="H581" s="2436"/>
      <c r="I581" s="2437"/>
      <c r="J581" s="476"/>
      <c r="K581" s="476"/>
      <c r="L581" s="476"/>
      <c r="M581" s="2436"/>
      <c r="N581" s="2437"/>
      <c r="O581" s="476"/>
      <c r="P581" s="476"/>
      <c r="Q581" s="476"/>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436"/>
      <c r="D582" s="2437"/>
      <c r="E582" s="476"/>
      <c r="F582" s="476"/>
      <c r="G582" s="476"/>
      <c r="H582" s="2436"/>
      <c r="I582" s="2437"/>
      <c r="J582" s="476"/>
      <c r="K582" s="476"/>
      <c r="L582" s="476"/>
      <c r="M582" s="2436"/>
      <c r="N582" s="2437"/>
      <c r="O582" s="476"/>
      <c r="P582" s="476"/>
      <c r="Q582" s="476"/>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436"/>
      <c r="D583" s="2437"/>
      <c r="E583" s="476"/>
      <c r="F583" s="476"/>
      <c r="G583" s="476"/>
      <c r="H583" s="2436"/>
      <c r="I583" s="2437"/>
      <c r="J583" s="476"/>
      <c r="K583" s="476"/>
      <c r="L583" s="476"/>
      <c r="M583" s="2436"/>
      <c r="N583" s="2437"/>
      <c r="O583" s="476"/>
      <c r="P583" s="476"/>
      <c r="Q583" s="476"/>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436"/>
      <c r="D584" s="2437"/>
      <c r="E584" s="476"/>
      <c r="F584" s="476"/>
      <c r="G584" s="476"/>
      <c r="H584" s="2436"/>
      <c r="I584" s="2437"/>
      <c r="J584" s="476"/>
      <c r="K584" s="476"/>
      <c r="L584" s="476"/>
      <c r="M584" s="2436"/>
      <c r="N584" s="2437"/>
      <c r="O584" s="476"/>
      <c r="P584" s="476"/>
      <c r="Q584" s="476"/>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436"/>
      <c r="D585" s="2437"/>
      <c r="E585" s="476"/>
      <c r="F585" s="476"/>
      <c r="G585" s="476"/>
      <c r="H585" s="2436"/>
      <c r="I585" s="2437"/>
      <c r="J585" s="476"/>
      <c r="K585" s="476"/>
      <c r="L585" s="476"/>
      <c r="M585" s="2436"/>
      <c r="N585" s="2437"/>
      <c r="O585" s="476"/>
      <c r="P585" s="476"/>
      <c r="Q585" s="476"/>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436"/>
      <c r="D586" s="2437"/>
      <c r="E586" s="476"/>
      <c r="F586" s="476"/>
      <c r="G586" s="476"/>
      <c r="H586" s="2436"/>
      <c r="I586" s="2437"/>
      <c r="J586" s="476"/>
      <c r="K586" s="476"/>
      <c r="L586" s="476"/>
      <c r="M586" s="2436"/>
      <c r="N586" s="2437"/>
      <c r="O586" s="476"/>
      <c r="P586" s="476"/>
      <c r="Q586" s="476"/>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436"/>
      <c r="D587" s="2437"/>
      <c r="E587" s="476"/>
      <c r="F587" s="476"/>
      <c r="G587" s="476"/>
      <c r="H587" s="2436"/>
      <c r="I587" s="2437"/>
      <c r="J587" s="476"/>
      <c r="K587" s="476"/>
      <c r="L587" s="476"/>
      <c r="M587" s="2436"/>
      <c r="N587" s="2437"/>
      <c r="O587" s="476"/>
      <c r="P587" s="476"/>
      <c r="Q587" s="476"/>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436"/>
      <c r="D588" s="2437"/>
      <c r="E588" s="476"/>
      <c r="F588" s="476"/>
      <c r="G588" s="476"/>
      <c r="H588" s="2436"/>
      <c r="I588" s="2437"/>
      <c r="J588" s="476"/>
      <c r="K588" s="476"/>
      <c r="L588" s="476"/>
      <c r="M588" s="2436"/>
      <c r="N588" s="2437"/>
      <c r="O588" s="476"/>
      <c r="P588" s="476"/>
      <c r="Q588" s="476"/>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436"/>
      <c r="D589" s="2437"/>
      <c r="E589" s="476"/>
      <c r="F589" s="476"/>
      <c r="G589" s="476"/>
      <c r="H589" s="2436"/>
      <c r="I589" s="2437"/>
      <c r="J589" s="476"/>
      <c r="K589" s="476"/>
      <c r="L589" s="476"/>
      <c r="M589" s="2436"/>
      <c r="N589" s="2437"/>
      <c r="O589" s="476"/>
      <c r="P589" s="476"/>
      <c r="Q589" s="476"/>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436"/>
      <c r="D590" s="2437"/>
      <c r="E590" s="476"/>
      <c r="F590" s="476"/>
      <c r="G590" s="476"/>
      <c r="H590" s="2436"/>
      <c r="I590" s="2437"/>
      <c r="J590" s="476"/>
      <c r="K590" s="476"/>
      <c r="L590" s="476"/>
      <c r="M590" s="2436"/>
      <c r="N590" s="2437"/>
      <c r="O590" s="476"/>
      <c r="P590" s="476"/>
      <c r="Q590" s="476"/>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436"/>
      <c r="D591" s="2437"/>
      <c r="E591" s="476"/>
      <c r="F591" s="476"/>
      <c r="G591" s="476"/>
      <c r="H591" s="2436"/>
      <c r="I591" s="2437"/>
      <c r="J591" s="476"/>
      <c r="K591" s="476"/>
      <c r="L591" s="476"/>
      <c r="M591" s="2436"/>
      <c r="N591" s="2437"/>
      <c r="O591" s="476"/>
      <c r="P591" s="476"/>
      <c r="Q591" s="476"/>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436"/>
      <c r="D592" s="2437"/>
      <c r="E592" s="476"/>
      <c r="F592" s="476"/>
      <c r="G592" s="476"/>
      <c r="H592" s="2436"/>
      <c r="I592" s="2437"/>
      <c r="J592" s="476"/>
      <c r="K592" s="476"/>
      <c r="L592" s="476"/>
      <c r="M592" s="2436"/>
      <c r="N592" s="2437"/>
      <c r="O592" s="476"/>
      <c r="P592" s="476"/>
      <c r="Q592" s="476"/>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436"/>
      <c r="D593" s="2437"/>
      <c r="E593" s="476"/>
      <c r="F593" s="476"/>
      <c r="G593" s="476"/>
      <c r="H593" s="2436"/>
      <c r="I593" s="2437"/>
      <c r="J593" s="476"/>
      <c r="K593" s="476"/>
      <c r="L593" s="476"/>
      <c r="M593" s="2436"/>
      <c r="N593" s="2437"/>
      <c r="O593" s="476"/>
      <c r="P593" s="476"/>
      <c r="Q593" s="476"/>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436"/>
      <c r="D594" s="2437"/>
      <c r="E594" s="476"/>
      <c r="F594" s="476"/>
      <c r="G594" s="476"/>
      <c r="H594" s="2436"/>
      <c r="I594" s="2437"/>
      <c r="J594" s="476"/>
      <c r="K594" s="476"/>
      <c r="L594" s="476"/>
      <c r="M594" s="2436"/>
      <c r="N594" s="2437"/>
      <c r="O594" s="476"/>
      <c r="P594" s="476"/>
      <c r="Q594" s="476"/>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436"/>
      <c r="D595" s="2437"/>
      <c r="E595" s="476"/>
      <c r="F595" s="476"/>
      <c r="G595" s="476"/>
      <c r="H595" s="2436"/>
      <c r="I595" s="2437"/>
      <c r="J595" s="476"/>
      <c r="K595" s="476"/>
      <c r="L595" s="476"/>
      <c r="M595" s="2436"/>
      <c r="N595" s="2437"/>
      <c r="O595" s="476"/>
      <c r="P595" s="476"/>
      <c r="Q595" s="476"/>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436"/>
      <c r="D596" s="2437"/>
      <c r="E596" s="476"/>
      <c r="F596" s="476"/>
      <c r="G596" s="476"/>
      <c r="H596" s="2436"/>
      <c r="I596" s="2437"/>
      <c r="J596" s="476"/>
      <c r="K596" s="476"/>
      <c r="L596" s="476"/>
      <c r="M596" s="2436"/>
      <c r="N596" s="2437"/>
      <c r="O596" s="476"/>
      <c r="P596" s="476"/>
      <c r="Q596" s="476"/>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436"/>
      <c r="D597" s="2437"/>
      <c r="E597" s="476"/>
      <c r="F597" s="476"/>
      <c r="G597" s="476"/>
      <c r="H597" s="2436"/>
      <c r="I597" s="2437"/>
      <c r="J597" s="476"/>
      <c r="K597" s="476"/>
      <c r="L597" s="476"/>
      <c r="M597" s="2436"/>
      <c r="N597" s="2437"/>
      <c r="O597" s="476"/>
      <c r="P597" s="476"/>
      <c r="Q597" s="476"/>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436"/>
      <c r="D598" s="2437"/>
      <c r="E598" s="476"/>
      <c r="F598" s="476"/>
      <c r="G598" s="476"/>
      <c r="H598" s="2436"/>
      <c r="I598" s="2437"/>
      <c r="J598" s="476"/>
      <c r="K598" s="476"/>
      <c r="L598" s="476"/>
      <c r="M598" s="2436"/>
      <c r="N598" s="2437"/>
      <c r="O598" s="476"/>
      <c r="P598" s="476"/>
      <c r="Q598" s="476"/>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436"/>
      <c r="D599" s="2437"/>
      <c r="E599" s="476"/>
      <c r="F599" s="476"/>
      <c r="G599" s="476"/>
      <c r="H599" s="2436"/>
      <c r="I599" s="2437"/>
      <c r="J599" s="476"/>
      <c r="K599" s="476"/>
      <c r="L599" s="476"/>
      <c r="M599" s="2436"/>
      <c r="N599" s="2437"/>
      <c r="O599" s="476"/>
      <c r="P599" s="476"/>
      <c r="Q599" s="476"/>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436"/>
      <c r="D600" s="2437"/>
      <c r="E600" s="476"/>
      <c r="F600" s="476"/>
      <c r="G600" s="476"/>
      <c r="H600" s="2436"/>
      <c r="I600" s="2437"/>
      <c r="J600" s="476"/>
      <c r="K600" s="476"/>
      <c r="L600" s="476"/>
      <c r="M600" s="2436"/>
      <c r="N600" s="2437"/>
      <c r="O600" s="476"/>
      <c r="P600" s="476"/>
      <c r="Q600" s="476"/>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436"/>
      <c r="D601" s="2437"/>
      <c r="E601" s="476"/>
      <c r="F601" s="476"/>
      <c r="G601" s="476"/>
      <c r="H601" s="2436"/>
      <c r="I601" s="2437"/>
      <c r="J601" s="476"/>
      <c r="K601" s="476"/>
      <c r="L601" s="476"/>
      <c r="M601" s="2436"/>
      <c r="N601" s="2437"/>
      <c r="O601" s="476"/>
      <c r="P601" s="476"/>
      <c r="Q601" s="476"/>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436"/>
      <c r="D602" s="2437"/>
      <c r="E602" s="476"/>
      <c r="F602" s="476"/>
      <c r="G602" s="476"/>
      <c r="H602" s="2436"/>
      <c r="I602" s="2437"/>
      <c r="J602" s="476"/>
      <c r="K602" s="476"/>
      <c r="L602" s="476"/>
      <c r="M602" s="2436"/>
      <c r="N602" s="2437"/>
      <c r="O602" s="476"/>
      <c r="P602" s="476"/>
      <c r="Q602" s="476"/>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436"/>
      <c r="D603" s="2437"/>
      <c r="E603" s="476"/>
      <c r="F603" s="476"/>
      <c r="G603" s="476"/>
      <c r="H603" s="2436"/>
      <c r="I603" s="2437"/>
      <c r="J603" s="476"/>
      <c r="K603" s="476"/>
      <c r="L603" s="476"/>
      <c r="M603" s="2436"/>
      <c r="N603" s="2437"/>
      <c r="O603" s="476"/>
      <c r="P603" s="476"/>
      <c r="Q603" s="476"/>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436"/>
      <c r="D604" s="2437"/>
      <c r="E604" s="476"/>
      <c r="F604" s="476"/>
      <c r="G604" s="476"/>
      <c r="H604" s="2436"/>
      <c r="I604" s="2437"/>
      <c r="J604" s="476"/>
      <c r="K604" s="476"/>
      <c r="L604" s="476"/>
      <c r="M604" s="2436"/>
      <c r="N604" s="2437"/>
      <c r="O604" s="476"/>
      <c r="P604" s="476"/>
      <c r="Q604" s="476"/>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436"/>
      <c r="D605" s="2437"/>
      <c r="E605" s="476"/>
      <c r="F605" s="476"/>
      <c r="G605" s="476"/>
      <c r="H605" s="2436"/>
      <c r="I605" s="2437"/>
      <c r="J605" s="476"/>
      <c r="K605" s="476"/>
      <c r="L605" s="476"/>
      <c r="M605" s="2436"/>
      <c r="N605" s="2437"/>
      <c r="O605" s="476"/>
      <c r="P605" s="476"/>
      <c r="Q605" s="476"/>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436"/>
      <c r="D606" s="2437"/>
      <c r="E606" s="476"/>
      <c r="F606" s="476"/>
      <c r="G606" s="476"/>
      <c r="H606" s="2436"/>
      <c r="I606" s="2437"/>
      <c r="J606" s="476"/>
      <c r="K606" s="476"/>
      <c r="L606" s="476"/>
      <c r="M606" s="2436"/>
      <c r="N606" s="2437"/>
      <c r="O606" s="476"/>
      <c r="P606" s="476"/>
      <c r="Q606" s="476"/>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436"/>
      <c r="D607" s="2437"/>
      <c r="E607" s="476"/>
      <c r="F607" s="476"/>
      <c r="G607" s="476"/>
      <c r="H607" s="2436"/>
      <c r="I607" s="2437"/>
      <c r="J607" s="476"/>
      <c r="K607" s="476"/>
      <c r="L607" s="476"/>
      <c r="M607" s="2436"/>
      <c r="N607" s="2437"/>
      <c r="O607" s="476"/>
      <c r="P607" s="476"/>
      <c r="Q607" s="476"/>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436"/>
      <c r="D608" s="2437"/>
      <c r="E608" s="476"/>
      <c r="F608" s="476"/>
      <c r="G608" s="476"/>
      <c r="H608" s="2436"/>
      <c r="I608" s="2437"/>
      <c r="J608" s="476"/>
      <c r="K608" s="476"/>
      <c r="L608" s="476"/>
      <c r="M608" s="2436"/>
      <c r="N608" s="2437"/>
      <c r="O608" s="476"/>
      <c r="P608" s="476"/>
      <c r="Q608" s="476"/>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436"/>
      <c r="D609" s="2437"/>
      <c r="E609" s="476"/>
      <c r="F609" s="476"/>
      <c r="G609" s="476"/>
      <c r="H609" s="2436"/>
      <c r="I609" s="2437"/>
      <c r="J609" s="476"/>
      <c r="K609" s="476"/>
      <c r="L609" s="476"/>
      <c r="M609" s="2436"/>
      <c r="N609" s="2437"/>
      <c r="O609" s="476"/>
      <c r="P609" s="476"/>
      <c r="Q609" s="476"/>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436"/>
      <c r="D610" s="2437"/>
      <c r="E610" s="476"/>
      <c r="F610" s="476"/>
      <c r="G610" s="476"/>
      <c r="H610" s="2436"/>
      <c r="I610" s="2437"/>
      <c r="J610" s="476"/>
      <c r="K610" s="476"/>
      <c r="L610" s="476"/>
      <c r="M610" s="2436"/>
      <c r="N610" s="2437"/>
      <c r="O610" s="476"/>
      <c r="P610" s="476"/>
      <c r="Q610" s="476"/>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436"/>
      <c r="D611" s="2437"/>
      <c r="E611" s="476"/>
      <c r="F611" s="476"/>
      <c r="G611" s="476"/>
      <c r="H611" s="2436"/>
      <c r="I611" s="2437"/>
      <c r="J611" s="476"/>
      <c r="K611" s="476"/>
      <c r="L611" s="476"/>
      <c r="M611" s="2436"/>
      <c r="N611" s="2437"/>
      <c r="O611" s="476"/>
      <c r="P611" s="476"/>
      <c r="Q611" s="476"/>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436"/>
      <c r="D612" s="2437"/>
      <c r="E612" s="476"/>
      <c r="F612" s="476"/>
      <c r="G612" s="476"/>
      <c r="H612" s="2436"/>
      <c r="I612" s="2437"/>
      <c r="J612" s="476"/>
      <c r="K612" s="476"/>
      <c r="L612" s="476"/>
      <c r="M612" s="2436"/>
      <c r="N612" s="2437"/>
      <c r="O612" s="476"/>
      <c r="P612" s="476"/>
      <c r="Q612" s="476"/>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436"/>
      <c r="D613" s="2437"/>
      <c r="E613" s="476"/>
      <c r="F613" s="476"/>
      <c r="G613" s="476"/>
      <c r="H613" s="2436"/>
      <c r="I613" s="2437"/>
      <c r="J613" s="476"/>
      <c r="K613" s="476"/>
      <c r="L613" s="476"/>
      <c r="M613" s="2436"/>
      <c r="N613" s="2437"/>
      <c r="O613" s="476"/>
      <c r="P613" s="476"/>
      <c r="Q613" s="476"/>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436"/>
      <c r="D614" s="2437"/>
      <c r="E614" s="476"/>
      <c r="F614" s="476"/>
      <c r="G614" s="476"/>
      <c r="H614" s="2436"/>
      <c r="I614" s="2437"/>
      <c r="J614" s="476"/>
      <c r="K614" s="476"/>
      <c r="L614" s="476"/>
      <c r="M614" s="2436"/>
      <c r="N614" s="2437"/>
      <c r="O614" s="476"/>
      <c r="P614" s="476"/>
      <c r="Q614" s="476"/>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436"/>
      <c r="D615" s="2437"/>
      <c r="E615" s="476"/>
      <c r="F615" s="476"/>
      <c r="G615" s="476"/>
      <c r="H615" s="2436"/>
      <c r="I615" s="2437"/>
      <c r="J615" s="476"/>
      <c r="K615" s="476"/>
      <c r="L615" s="476"/>
      <c r="M615" s="2436"/>
      <c r="N615" s="2437"/>
      <c r="O615" s="476"/>
      <c r="P615" s="476"/>
      <c r="Q615" s="476"/>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436"/>
      <c r="D616" s="2437"/>
      <c r="E616" s="476"/>
      <c r="F616" s="476"/>
      <c r="G616" s="476"/>
      <c r="H616" s="2436"/>
      <c r="I616" s="2437"/>
      <c r="J616" s="476"/>
      <c r="K616" s="476"/>
      <c r="L616" s="476"/>
      <c r="M616" s="2436"/>
      <c r="N616" s="2437"/>
      <c r="O616" s="476"/>
      <c r="P616" s="476"/>
      <c r="Q616" s="476"/>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436"/>
      <c r="D617" s="2437"/>
      <c r="E617" s="476"/>
      <c r="F617" s="476"/>
      <c r="G617" s="476"/>
      <c r="H617" s="2436"/>
      <c r="I617" s="2437"/>
      <c r="J617" s="476"/>
      <c r="K617" s="476"/>
      <c r="L617" s="476"/>
      <c r="M617" s="2436"/>
      <c r="N617" s="2437"/>
      <c r="O617" s="476"/>
      <c r="P617" s="476"/>
      <c r="Q617" s="476"/>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436"/>
      <c r="D618" s="2437"/>
      <c r="E618" s="476"/>
      <c r="F618" s="476"/>
      <c r="G618" s="476"/>
      <c r="H618" s="2436"/>
      <c r="I618" s="2437"/>
      <c r="J618" s="476"/>
      <c r="K618" s="476"/>
      <c r="L618" s="476"/>
      <c r="M618" s="2436"/>
      <c r="N618" s="2437"/>
      <c r="O618" s="476"/>
      <c r="P618" s="476"/>
      <c r="Q618" s="476"/>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436"/>
      <c r="D619" s="2437"/>
      <c r="E619" s="476"/>
      <c r="F619" s="476"/>
      <c r="G619" s="476"/>
      <c r="H619" s="2436"/>
      <c r="I619" s="2437"/>
      <c r="J619" s="476"/>
      <c r="K619" s="476"/>
      <c r="L619" s="476"/>
      <c r="M619" s="2436"/>
      <c r="N619" s="2437"/>
      <c r="O619" s="476"/>
      <c r="P619" s="476"/>
      <c r="Q619" s="476"/>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436"/>
      <c r="D620" s="2437"/>
      <c r="E620" s="476"/>
      <c r="F620" s="476"/>
      <c r="G620" s="476"/>
      <c r="H620" s="2436"/>
      <c r="I620" s="2437"/>
      <c r="J620" s="476"/>
      <c r="K620" s="476"/>
      <c r="L620" s="476"/>
      <c r="M620" s="2436"/>
      <c r="N620" s="2437"/>
      <c r="O620" s="476"/>
      <c r="P620" s="476"/>
      <c r="Q620" s="476"/>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436"/>
      <c r="D621" s="2437"/>
      <c r="E621" s="476"/>
      <c r="F621" s="476"/>
      <c r="G621" s="476"/>
      <c r="H621" s="2436"/>
      <c r="I621" s="2437"/>
      <c r="J621" s="476"/>
      <c r="K621" s="476"/>
      <c r="L621" s="476"/>
      <c r="M621" s="2436"/>
      <c r="N621" s="2437"/>
      <c r="O621" s="476"/>
      <c r="P621" s="476"/>
      <c r="Q621" s="476"/>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436"/>
      <c r="D622" s="2437"/>
      <c r="E622" s="476"/>
      <c r="F622" s="476"/>
      <c r="G622" s="476"/>
      <c r="H622" s="2436"/>
      <c r="I622" s="2437"/>
      <c r="J622" s="476"/>
      <c r="K622" s="476"/>
      <c r="L622" s="476"/>
      <c r="M622" s="2436"/>
      <c r="N622" s="2437"/>
      <c r="O622" s="476"/>
      <c r="P622" s="476"/>
      <c r="Q622" s="476"/>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436"/>
      <c r="D623" s="2437"/>
      <c r="E623" s="476"/>
      <c r="F623" s="476"/>
      <c r="G623" s="476"/>
      <c r="H623" s="2436"/>
      <c r="I623" s="2437"/>
      <c r="J623" s="476"/>
      <c r="K623" s="476"/>
      <c r="L623" s="476"/>
      <c r="M623" s="2436"/>
      <c r="N623" s="2437"/>
      <c r="O623" s="476"/>
      <c r="P623" s="476"/>
      <c r="Q623" s="476"/>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436"/>
      <c r="D624" s="2437"/>
      <c r="E624" s="476"/>
      <c r="F624" s="476"/>
      <c r="G624" s="476"/>
      <c r="H624" s="2436"/>
      <c r="I624" s="2437"/>
      <c r="J624" s="476"/>
      <c r="K624" s="476"/>
      <c r="L624" s="476"/>
      <c r="M624" s="2436"/>
      <c r="N624" s="2437"/>
      <c r="O624" s="476"/>
      <c r="P624" s="476"/>
      <c r="Q624" s="476"/>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436"/>
      <c r="D625" s="2437"/>
      <c r="E625" s="476"/>
      <c r="F625" s="476"/>
      <c r="G625" s="476"/>
      <c r="H625" s="2436"/>
      <c r="I625" s="2437"/>
      <c r="J625" s="476"/>
      <c r="K625" s="476"/>
      <c r="L625" s="476"/>
      <c r="M625" s="2436"/>
      <c r="N625" s="2437"/>
      <c r="O625" s="476"/>
      <c r="P625" s="476"/>
      <c r="Q625" s="476"/>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436"/>
      <c r="D626" s="2437"/>
      <c r="E626" s="476"/>
      <c r="F626" s="476"/>
      <c r="G626" s="476"/>
      <c r="H626" s="2436"/>
      <c r="I626" s="2437"/>
      <c r="J626" s="476"/>
      <c r="K626" s="476"/>
      <c r="L626" s="476"/>
      <c r="M626" s="2436"/>
      <c r="N626" s="2437"/>
      <c r="O626" s="476"/>
      <c r="P626" s="476"/>
      <c r="Q626" s="476"/>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436"/>
      <c r="D627" s="2437"/>
      <c r="E627" s="476"/>
      <c r="F627" s="476"/>
      <c r="G627" s="476"/>
      <c r="H627" s="2436"/>
      <c r="I627" s="2437"/>
      <c r="J627" s="476"/>
      <c r="K627" s="476"/>
      <c r="L627" s="476"/>
      <c r="M627" s="2436"/>
      <c r="N627" s="2437"/>
      <c r="O627" s="476"/>
      <c r="P627" s="476"/>
      <c r="Q627" s="476"/>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436"/>
      <c r="D628" s="2437"/>
      <c r="E628" s="476"/>
      <c r="F628" s="476"/>
      <c r="G628" s="476"/>
      <c r="H628" s="2436"/>
      <c r="I628" s="2437"/>
      <c r="J628" s="476"/>
      <c r="K628" s="476"/>
      <c r="L628" s="476"/>
      <c r="M628" s="2436"/>
      <c r="N628" s="2437"/>
      <c r="O628" s="476"/>
      <c r="P628" s="476"/>
      <c r="Q628" s="476"/>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436"/>
      <c r="D629" s="2437"/>
      <c r="E629" s="476"/>
      <c r="F629" s="476"/>
      <c r="G629" s="476"/>
      <c r="H629" s="2436"/>
      <c r="I629" s="2437"/>
      <c r="J629" s="476"/>
      <c r="K629" s="476"/>
      <c r="L629" s="476"/>
      <c r="M629" s="2436"/>
      <c r="N629" s="2437"/>
      <c r="O629" s="476"/>
      <c r="P629" s="476"/>
      <c r="Q629" s="476"/>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436"/>
      <c r="D630" s="2437"/>
      <c r="E630" s="476"/>
      <c r="F630" s="476"/>
      <c r="G630" s="476"/>
      <c r="H630" s="2436"/>
      <c r="I630" s="2437"/>
      <c r="J630" s="476"/>
      <c r="K630" s="476"/>
      <c r="L630" s="476"/>
      <c r="M630" s="2436"/>
      <c r="N630" s="2437"/>
      <c r="O630" s="476"/>
      <c r="P630" s="476"/>
      <c r="Q630" s="476"/>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436"/>
      <c r="D631" s="2437"/>
      <c r="E631" s="476"/>
      <c r="F631" s="476"/>
      <c r="G631" s="476"/>
      <c r="H631" s="2436"/>
      <c r="I631" s="2437"/>
      <c r="J631" s="476"/>
      <c r="K631" s="476"/>
      <c r="L631" s="476"/>
      <c r="M631" s="2436"/>
      <c r="N631" s="2437"/>
      <c r="O631" s="476"/>
      <c r="P631" s="476"/>
      <c r="Q631" s="476"/>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436"/>
      <c r="D632" s="2437"/>
      <c r="E632" s="476"/>
      <c r="F632" s="476"/>
      <c r="G632" s="476"/>
      <c r="H632" s="2436"/>
      <c r="I632" s="2437"/>
      <c r="J632" s="476"/>
      <c r="K632" s="476"/>
      <c r="L632" s="476"/>
      <c r="M632" s="2436"/>
      <c r="N632" s="2437"/>
      <c r="O632" s="476"/>
      <c r="P632" s="476"/>
      <c r="Q632" s="476"/>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436"/>
      <c r="D633" s="2437"/>
      <c r="E633" s="476"/>
      <c r="F633" s="476"/>
      <c r="G633" s="476"/>
      <c r="H633" s="2436"/>
      <c r="I633" s="2437"/>
      <c r="J633" s="476"/>
      <c r="K633" s="476"/>
      <c r="L633" s="476"/>
      <c r="M633" s="2436"/>
      <c r="N633" s="2437"/>
      <c r="O633" s="476"/>
      <c r="P633" s="476"/>
      <c r="Q633" s="476"/>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436"/>
      <c r="D634" s="2437"/>
      <c r="E634" s="476"/>
      <c r="F634" s="476"/>
      <c r="G634" s="476"/>
      <c r="H634" s="2436"/>
      <c r="I634" s="2437"/>
      <c r="J634" s="476"/>
      <c r="K634" s="476"/>
      <c r="L634" s="476"/>
      <c r="M634" s="2436"/>
      <c r="N634" s="2437"/>
      <c r="O634" s="476"/>
      <c r="P634" s="476"/>
      <c r="Q634" s="476"/>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436"/>
      <c r="D635" s="2437"/>
      <c r="E635" s="476"/>
      <c r="F635" s="476"/>
      <c r="G635" s="476"/>
      <c r="H635" s="2436"/>
      <c r="I635" s="2437"/>
      <c r="J635" s="476"/>
      <c r="K635" s="476"/>
      <c r="L635" s="476"/>
      <c r="M635" s="2436"/>
      <c r="N635" s="2437"/>
      <c r="O635" s="476"/>
      <c r="P635" s="476"/>
      <c r="Q635" s="476"/>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436"/>
      <c r="D636" s="2437"/>
      <c r="E636" s="476"/>
      <c r="F636" s="476"/>
      <c r="G636" s="476"/>
      <c r="H636" s="2436"/>
      <c r="I636" s="2437"/>
      <c r="J636" s="476"/>
      <c r="K636" s="476"/>
      <c r="L636" s="476"/>
      <c r="M636" s="2436"/>
      <c r="N636" s="2437"/>
      <c r="O636" s="476"/>
      <c r="P636" s="476"/>
      <c r="Q636" s="476"/>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436"/>
      <c r="D637" s="2437"/>
      <c r="E637" s="476"/>
      <c r="F637" s="476"/>
      <c r="G637" s="476"/>
      <c r="H637" s="2436"/>
      <c r="I637" s="2437"/>
      <c r="J637" s="476"/>
      <c r="K637" s="476"/>
      <c r="L637" s="476"/>
      <c r="M637" s="2436"/>
      <c r="N637" s="2437"/>
      <c r="O637" s="476"/>
      <c r="P637" s="476"/>
      <c r="Q637" s="476"/>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436"/>
      <c r="D638" s="2437"/>
      <c r="E638" s="476"/>
      <c r="F638" s="476"/>
      <c r="G638" s="476"/>
      <c r="H638" s="2436"/>
      <c r="I638" s="2437"/>
      <c r="J638" s="476"/>
      <c r="K638" s="476"/>
      <c r="L638" s="476"/>
      <c r="M638" s="2436"/>
      <c r="N638" s="2437"/>
      <c r="O638" s="476"/>
      <c r="P638" s="476"/>
      <c r="Q638" s="476"/>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436"/>
      <c r="D639" s="2437"/>
      <c r="E639" s="476"/>
      <c r="F639" s="476"/>
      <c r="G639" s="476"/>
      <c r="H639" s="2436"/>
      <c r="I639" s="2437"/>
      <c r="J639" s="476"/>
      <c r="K639" s="476"/>
      <c r="L639" s="476"/>
      <c r="M639" s="2436"/>
      <c r="N639" s="2437"/>
      <c r="O639" s="476"/>
      <c r="P639" s="476"/>
      <c r="Q639" s="476"/>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436"/>
      <c r="D640" s="2437"/>
      <c r="E640" s="476"/>
      <c r="F640" s="476"/>
      <c r="G640" s="476"/>
      <c r="H640" s="2436"/>
      <c r="I640" s="2437"/>
      <c r="J640" s="476"/>
      <c r="K640" s="476"/>
      <c r="L640" s="476"/>
      <c r="M640" s="2436"/>
      <c r="N640" s="2437"/>
      <c r="O640" s="476"/>
      <c r="P640" s="476"/>
      <c r="Q640" s="476"/>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436"/>
      <c r="D641" s="2437"/>
      <c r="E641" s="476"/>
      <c r="F641" s="476"/>
      <c r="G641" s="476"/>
      <c r="H641" s="2436"/>
      <c r="I641" s="2437"/>
      <c r="J641" s="476"/>
      <c r="K641" s="476"/>
      <c r="L641" s="476"/>
      <c r="M641" s="2436"/>
      <c r="N641" s="2437"/>
      <c r="O641" s="476"/>
      <c r="P641" s="476"/>
      <c r="Q641" s="476"/>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436"/>
      <c r="D642" s="2437"/>
      <c r="E642" s="476"/>
      <c r="F642" s="476"/>
      <c r="G642" s="476"/>
      <c r="H642" s="2436"/>
      <c r="I642" s="2437"/>
      <c r="J642" s="476"/>
      <c r="K642" s="476"/>
      <c r="L642" s="476"/>
      <c r="M642" s="2436"/>
      <c r="N642" s="2437"/>
      <c r="O642" s="476"/>
      <c r="P642" s="476"/>
      <c r="Q642" s="476"/>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436"/>
      <c r="D643" s="2437"/>
      <c r="E643" s="476"/>
      <c r="F643" s="476"/>
      <c r="G643" s="476"/>
      <c r="H643" s="2436"/>
      <c r="I643" s="2437"/>
      <c r="J643" s="476"/>
      <c r="K643" s="476"/>
      <c r="L643" s="476"/>
      <c r="M643" s="2436"/>
      <c r="N643" s="2437"/>
      <c r="O643" s="476"/>
      <c r="P643" s="476"/>
      <c r="Q643" s="476"/>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436"/>
      <c r="D644" s="2437"/>
      <c r="E644" s="476"/>
      <c r="F644" s="476"/>
      <c r="G644" s="476"/>
      <c r="H644" s="2436"/>
      <c r="I644" s="2437"/>
      <c r="J644" s="476"/>
      <c r="K644" s="476"/>
      <c r="L644" s="476"/>
      <c r="M644" s="2436"/>
      <c r="N644" s="2437"/>
      <c r="O644" s="476"/>
      <c r="P644" s="476"/>
      <c r="Q644" s="476"/>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436"/>
      <c r="D645" s="2437"/>
      <c r="E645" s="476"/>
      <c r="F645" s="476"/>
      <c r="G645" s="476"/>
      <c r="H645" s="2436"/>
      <c r="I645" s="2437"/>
      <c r="J645" s="476"/>
      <c r="K645" s="476"/>
      <c r="L645" s="476"/>
      <c r="M645" s="2436"/>
      <c r="N645" s="2437"/>
      <c r="O645" s="476"/>
      <c r="P645" s="476"/>
      <c r="Q645" s="476"/>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436"/>
      <c r="D646" s="2437"/>
      <c r="E646" s="476"/>
      <c r="F646" s="476"/>
      <c r="G646" s="476"/>
      <c r="H646" s="2436"/>
      <c r="I646" s="2437"/>
      <c r="J646" s="476"/>
      <c r="K646" s="476"/>
      <c r="L646" s="476"/>
      <c r="M646" s="2436"/>
      <c r="N646" s="2437"/>
      <c r="O646" s="476"/>
      <c r="P646" s="476"/>
      <c r="Q646" s="476"/>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436"/>
      <c r="D647" s="2437"/>
      <c r="E647" s="476"/>
      <c r="F647" s="476"/>
      <c r="G647" s="476"/>
      <c r="H647" s="2436"/>
      <c r="I647" s="2437"/>
      <c r="J647" s="476"/>
      <c r="K647" s="476"/>
      <c r="L647" s="476"/>
      <c r="M647" s="2436"/>
      <c r="N647" s="2437"/>
      <c r="O647" s="476"/>
      <c r="P647" s="476"/>
      <c r="Q647" s="476"/>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436"/>
      <c r="D648" s="2437"/>
      <c r="E648" s="476"/>
      <c r="F648" s="476"/>
      <c r="G648" s="476"/>
      <c r="H648" s="2436"/>
      <c r="I648" s="2437"/>
      <c r="J648" s="476"/>
      <c r="K648" s="476"/>
      <c r="L648" s="476"/>
      <c r="M648" s="2436"/>
      <c r="N648" s="2437"/>
      <c r="O648" s="476"/>
      <c r="P648" s="476"/>
      <c r="Q648" s="476"/>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436"/>
      <c r="D649" s="2437"/>
      <c r="E649" s="476"/>
      <c r="F649" s="476"/>
      <c r="G649" s="476"/>
      <c r="H649" s="2436"/>
      <c r="I649" s="2437"/>
      <c r="J649" s="476"/>
      <c r="K649" s="476"/>
      <c r="L649" s="476"/>
      <c r="M649" s="2436"/>
      <c r="N649" s="2437"/>
      <c r="O649" s="476"/>
      <c r="P649" s="476"/>
      <c r="Q649" s="476"/>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436"/>
      <c r="D650" s="2437"/>
      <c r="E650" s="476"/>
      <c r="F650" s="476"/>
      <c r="G650" s="476"/>
      <c r="H650" s="2436"/>
      <c r="I650" s="2437"/>
      <c r="J650" s="476"/>
      <c r="K650" s="476"/>
      <c r="L650" s="476"/>
      <c r="M650" s="2436"/>
      <c r="N650" s="2437"/>
      <c r="O650" s="476"/>
      <c r="P650" s="476"/>
      <c r="Q650" s="476"/>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436"/>
      <c r="D651" s="2437"/>
      <c r="E651" s="476"/>
      <c r="F651" s="476"/>
      <c r="G651" s="476"/>
      <c r="H651" s="2436"/>
      <c r="I651" s="2437"/>
      <c r="J651" s="476"/>
      <c r="K651" s="476"/>
      <c r="L651" s="476"/>
      <c r="M651" s="2436"/>
      <c r="N651" s="2437"/>
      <c r="O651" s="476"/>
      <c r="P651" s="476"/>
      <c r="Q651" s="476"/>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436"/>
      <c r="D652" s="2437"/>
      <c r="E652" s="476"/>
      <c r="F652" s="476"/>
      <c r="G652" s="476"/>
      <c r="H652" s="2436"/>
      <c r="I652" s="2437"/>
      <c r="J652" s="476"/>
      <c r="K652" s="476"/>
      <c r="L652" s="476"/>
      <c r="M652" s="2436"/>
      <c r="N652" s="2437"/>
      <c r="O652" s="476"/>
      <c r="P652" s="476"/>
      <c r="Q652" s="476"/>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436"/>
      <c r="D653" s="2437"/>
      <c r="E653" s="476"/>
      <c r="F653" s="476"/>
      <c r="G653" s="476"/>
      <c r="H653" s="2436"/>
      <c r="I653" s="2437"/>
      <c r="J653" s="476"/>
      <c r="K653" s="476"/>
      <c r="L653" s="476"/>
      <c r="M653" s="2436"/>
      <c r="N653" s="2437"/>
      <c r="O653" s="476"/>
      <c r="P653" s="476"/>
      <c r="Q653" s="476"/>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436"/>
      <c r="D654" s="2437"/>
      <c r="E654" s="476"/>
      <c r="F654" s="476"/>
      <c r="G654" s="476"/>
      <c r="H654" s="2436"/>
      <c r="I654" s="2437"/>
      <c r="J654" s="476"/>
      <c r="K654" s="476"/>
      <c r="L654" s="476"/>
      <c r="M654" s="2436"/>
      <c r="N654" s="2437"/>
      <c r="O654" s="476"/>
      <c r="P654" s="476"/>
      <c r="Q654" s="476"/>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436"/>
      <c r="D655" s="2437"/>
      <c r="E655" s="476"/>
      <c r="F655" s="476"/>
      <c r="G655" s="476"/>
      <c r="H655" s="2436"/>
      <c r="I655" s="2437"/>
      <c r="J655" s="476"/>
      <c r="K655" s="476"/>
      <c r="L655" s="476"/>
      <c r="M655" s="2436"/>
      <c r="N655" s="2437"/>
      <c r="O655" s="476"/>
      <c r="P655" s="476"/>
      <c r="Q655" s="476"/>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436"/>
      <c r="D656" s="2437"/>
      <c r="E656" s="476"/>
      <c r="F656" s="476"/>
      <c r="G656" s="476"/>
      <c r="H656" s="2436"/>
      <c r="I656" s="2437"/>
      <c r="J656" s="476"/>
      <c r="K656" s="476"/>
      <c r="L656" s="476"/>
      <c r="M656" s="2436"/>
      <c r="N656" s="2437"/>
      <c r="O656" s="476"/>
      <c r="P656" s="476"/>
      <c r="Q656" s="476"/>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436"/>
      <c r="D657" s="2437"/>
      <c r="E657" s="476"/>
      <c r="F657" s="476"/>
      <c r="G657" s="476"/>
      <c r="H657" s="2436"/>
      <c r="I657" s="2437"/>
      <c r="J657" s="476"/>
      <c r="K657" s="476"/>
      <c r="L657" s="476"/>
      <c r="M657" s="2436"/>
      <c r="N657" s="2437"/>
      <c r="O657" s="476"/>
      <c r="P657" s="476"/>
      <c r="Q657" s="476"/>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436"/>
      <c r="D658" s="2437"/>
      <c r="E658" s="476"/>
      <c r="F658" s="476"/>
      <c r="G658" s="476"/>
      <c r="H658" s="2436"/>
      <c r="I658" s="2437"/>
      <c r="J658" s="476"/>
      <c r="K658" s="476"/>
      <c r="L658" s="476"/>
      <c r="M658" s="2436"/>
      <c r="N658" s="2437"/>
      <c r="O658" s="476"/>
      <c r="P658" s="476"/>
      <c r="Q658" s="476"/>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436"/>
      <c r="D659" s="2437"/>
      <c r="E659" s="476"/>
      <c r="F659" s="476"/>
      <c r="G659" s="476"/>
      <c r="H659" s="2436"/>
      <c r="I659" s="2437"/>
      <c r="J659" s="476"/>
      <c r="K659" s="476"/>
      <c r="L659" s="476"/>
      <c r="M659" s="2436"/>
      <c r="N659" s="2437"/>
      <c r="O659" s="476"/>
      <c r="P659" s="476"/>
      <c r="Q659" s="476"/>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436"/>
      <c r="D660" s="2437"/>
      <c r="E660" s="476"/>
      <c r="F660" s="476"/>
      <c r="G660" s="476"/>
      <c r="H660" s="2436"/>
      <c r="I660" s="2437"/>
      <c r="J660" s="476"/>
      <c r="K660" s="476"/>
      <c r="L660" s="476"/>
      <c r="M660" s="2436"/>
      <c r="N660" s="2437"/>
      <c r="O660" s="476"/>
      <c r="P660" s="476"/>
      <c r="Q660" s="476"/>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436"/>
      <c r="D661" s="2437"/>
      <c r="E661" s="476"/>
      <c r="F661" s="476"/>
      <c r="G661" s="476"/>
      <c r="H661" s="2436"/>
      <c r="I661" s="2437"/>
      <c r="J661" s="476"/>
      <c r="K661" s="476"/>
      <c r="L661" s="476"/>
      <c r="M661" s="2436"/>
      <c r="N661" s="2437"/>
      <c r="O661" s="476"/>
      <c r="P661" s="476"/>
      <c r="Q661" s="476"/>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436"/>
      <c r="D662" s="2437"/>
      <c r="E662" s="476"/>
      <c r="F662" s="476"/>
      <c r="G662" s="476"/>
      <c r="H662" s="2436"/>
      <c r="I662" s="2437"/>
      <c r="J662" s="476"/>
      <c r="K662" s="476"/>
      <c r="L662" s="476"/>
      <c r="M662" s="2436"/>
      <c r="N662" s="2437"/>
      <c r="O662" s="476"/>
      <c r="P662" s="476"/>
      <c r="Q662" s="476"/>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436"/>
      <c r="D663" s="2437"/>
      <c r="E663" s="476"/>
      <c r="F663" s="476"/>
      <c r="G663" s="476"/>
      <c r="H663" s="2436"/>
      <c r="I663" s="2437"/>
      <c r="J663" s="476"/>
      <c r="K663" s="476"/>
      <c r="L663" s="476"/>
      <c r="M663" s="2436"/>
      <c r="N663" s="2437"/>
      <c r="O663" s="476"/>
      <c r="P663" s="476"/>
      <c r="Q663" s="476"/>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436"/>
      <c r="D664" s="2437"/>
      <c r="E664" s="476"/>
      <c r="F664" s="476"/>
      <c r="G664" s="476"/>
      <c r="H664" s="2436"/>
      <c r="I664" s="2437"/>
      <c r="J664" s="476"/>
      <c r="K664" s="476"/>
      <c r="L664" s="476"/>
      <c r="M664" s="2436"/>
      <c r="N664" s="2437"/>
      <c r="O664" s="476"/>
      <c r="P664" s="476"/>
      <c r="Q664" s="476"/>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436"/>
      <c r="D665" s="2437"/>
      <c r="E665" s="476"/>
      <c r="F665" s="476"/>
      <c r="G665" s="476"/>
      <c r="H665" s="2436"/>
      <c r="I665" s="2437"/>
      <c r="J665" s="476"/>
      <c r="K665" s="476"/>
      <c r="L665" s="476"/>
      <c r="M665" s="2436"/>
      <c r="N665" s="2437"/>
      <c r="O665" s="476"/>
      <c r="P665" s="476"/>
      <c r="Q665" s="476"/>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436"/>
      <c r="D666" s="2437"/>
      <c r="E666" s="476"/>
      <c r="F666" s="476"/>
      <c r="G666" s="476"/>
      <c r="H666" s="2436"/>
      <c r="I666" s="2437"/>
      <c r="J666" s="476"/>
      <c r="K666" s="476"/>
      <c r="L666" s="476"/>
      <c r="M666" s="2436"/>
      <c r="N666" s="2437"/>
      <c r="O666" s="476"/>
      <c r="P666" s="476"/>
      <c r="Q666" s="476"/>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436"/>
      <c r="D667" s="2437"/>
      <c r="E667" s="476"/>
      <c r="F667" s="476"/>
      <c r="G667" s="476"/>
      <c r="H667" s="2436"/>
      <c r="I667" s="2437"/>
      <c r="J667" s="476"/>
      <c r="K667" s="476"/>
      <c r="L667" s="476"/>
      <c r="M667" s="2436"/>
      <c r="N667" s="2437"/>
      <c r="O667" s="476"/>
      <c r="P667" s="476"/>
      <c r="Q667" s="476"/>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436"/>
      <c r="D668" s="2437"/>
      <c r="E668" s="476"/>
      <c r="F668" s="476"/>
      <c r="G668" s="476"/>
      <c r="H668" s="2436"/>
      <c r="I668" s="2437"/>
      <c r="J668" s="476"/>
      <c r="K668" s="476"/>
      <c r="L668" s="476"/>
      <c r="M668" s="2436"/>
      <c r="N668" s="2437"/>
      <c r="O668" s="476"/>
      <c r="P668" s="476"/>
      <c r="Q668" s="476"/>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436"/>
      <c r="D669" s="2437"/>
      <c r="E669" s="476"/>
      <c r="F669" s="476"/>
      <c r="G669" s="476"/>
      <c r="H669" s="2436"/>
      <c r="I669" s="2437"/>
      <c r="J669" s="476"/>
      <c r="K669" s="476"/>
      <c r="L669" s="476"/>
      <c r="M669" s="2436"/>
      <c r="N669" s="2437"/>
      <c r="O669" s="476"/>
      <c r="P669" s="476"/>
      <c r="Q669" s="476"/>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436"/>
      <c r="D670" s="2437"/>
      <c r="E670" s="476"/>
      <c r="F670" s="476"/>
      <c r="G670" s="476"/>
      <c r="H670" s="2436"/>
      <c r="I670" s="2437"/>
      <c r="J670" s="476"/>
      <c r="K670" s="476"/>
      <c r="L670" s="476"/>
      <c r="M670" s="2436"/>
      <c r="N670" s="2437"/>
      <c r="O670" s="476"/>
      <c r="P670" s="476"/>
      <c r="Q670" s="476"/>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436"/>
      <c r="D671" s="2437"/>
      <c r="E671" s="476"/>
      <c r="F671" s="476"/>
      <c r="G671" s="476"/>
      <c r="H671" s="2436"/>
      <c r="I671" s="2437"/>
      <c r="J671" s="476"/>
      <c r="K671" s="476"/>
      <c r="L671" s="476"/>
      <c r="M671" s="2436"/>
      <c r="N671" s="2437"/>
      <c r="O671" s="476"/>
      <c r="P671" s="476"/>
      <c r="Q671" s="476"/>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436"/>
      <c r="D672" s="2437"/>
      <c r="E672" s="476"/>
      <c r="F672" s="476"/>
      <c r="G672" s="476"/>
      <c r="H672" s="2436"/>
      <c r="I672" s="2437"/>
      <c r="J672" s="476"/>
      <c r="K672" s="476"/>
      <c r="L672" s="476"/>
      <c r="M672" s="2436"/>
      <c r="N672" s="2437"/>
      <c r="O672" s="476"/>
      <c r="P672" s="476"/>
      <c r="Q672" s="476"/>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436"/>
      <c r="D673" s="2437"/>
      <c r="E673" s="476"/>
      <c r="F673" s="476"/>
      <c r="G673" s="476"/>
      <c r="H673" s="2436"/>
      <c r="I673" s="2437"/>
      <c r="J673" s="476"/>
      <c r="K673" s="476"/>
      <c r="L673" s="476"/>
      <c r="M673" s="2436"/>
      <c r="N673" s="2437"/>
      <c r="O673" s="476"/>
      <c r="P673" s="476"/>
      <c r="Q673" s="476"/>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436"/>
      <c r="D674" s="2437"/>
      <c r="E674" s="476"/>
      <c r="F674" s="476"/>
      <c r="G674" s="476"/>
      <c r="H674" s="2436"/>
      <c r="I674" s="2437"/>
      <c r="J674" s="476"/>
      <c r="K674" s="476"/>
      <c r="L674" s="476"/>
      <c r="M674" s="2436"/>
      <c r="N674" s="2437"/>
      <c r="O674" s="476"/>
      <c r="P674" s="476"/>
      <c r="Q674" s="476"/>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436"/>
      <c r="D675" s="2437"/>
      <c r="E675" s="476"/>
      <c r="F675" s="476"/>
      <c r="G675" s="476"/>
      <c r="H675" s="2436"/>
      <c r="I675" s="2437"/>
      <c r="J675" s="476"/>
      <c r="K675" s="476"/>
      <c r="L675" s="476"/>
      <c r="M675" s="2436"/>
      <c r="N675" s="2437"/>
      <c r="O675" s="476"/>
      <c r="P675" s="476"/>
      <c r="Q675" s="476"/>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436"/>
      <c r="D676" s="2437"/>
      <c r="E676" s="476"/>
      <c r="F676" s="476"/>
      <c r="G676" s="476"/>
      <c r="H676" s="2436"/>
      <c r="I676" s="2437"/>
      <c r="J676" s="476"/>
      <c r="K676" s="476"/>
      <c r="L676" s="476"/>
      <c r="M676" s="2436"/>
      <c r="N676" s="2437"/>
      <c r="O676" s="476"/>
      <c r="P676" s="476"/>
      <c r="Q676" s="476"/>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436"/>
      <c r="D677" s="2437"/>
      <c r="E677" s="476"/>
      <c r="F677" s="476"/>
      <c r="G677" s="476"/>
      <c r="H677" s="2436"/>
      <c r="I677" s="2437"/>
      <c r="J677" s="476"/>
      <c r="K677" s="476"/>
      <c r="L677" s="476"/>
      <c r="M677" s="2436"/>
      <c r="N677" s="2437"/>
      <c r="O677" s="476"/>
      <c r="P677" s="476"/>
      <c r="Q677" s="476"/>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436"/>
      <c r="D678" s="2437"/>
      <c r="E678" s="476"/>
      <c r="F678" s="476"/>
      <c r="G678" s="476"/>
      <c r="H678" s="2436"/>
      <c r="I678" s="2437"/>
      <c r="J678" s="476"/>
      <c r="K678" s="476"/>
      <c r="L678" s="476"/>
      <c r="M678" s="2436"/>
      <c r="N678" s="2437"/>
      <c r="O678" s="476"/>
      <c r="P678" s="476"/>
      <c r="Q678" s="476"/>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436"/>
      <c r="D679" s="2437"/>
      <c r="E679" s="476"/>
      <c r="F679" s="476"/>
      <c r="G679" s="476"/>
      <c r="H679" s="2436"/>
      <c r="I679" s="2437"/>
      <c r="J679" s="476"/>
      <c r="K679" s="476"/>
      <c r="L679" s="476"/>
      <c r="M679" s="2436"/>
      <c r="N679" s="2437"/>
      <c r="O679" s="476"/>
      <c r="P679" s="476"/>
      <c r="Q679" s="476"/>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436"/>
      <c r="D680" s="2437"/>
      <c r="E680" s="476"/>
      <c r="F680" s="476"/>
      <c r="G680" s="476"/>
      <c r="H680" s="2436"/>
      <c r="I680" s="2437"/>
      <c r="J680" s="476"/>
      <c r="K680" s="476"/>
      <c r="L680" s="476"/>
      <c r="M680" s="2436"/>
      <c r="N680" s="2437"/>
      <c r="O680" s="476"/>
      <c r="P680" s="476"/>
      <c r="Q680" s="476"/>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436"/>
      <c r="D681" s="2437"/>
      <c r="E681" s="476"/>
      <c r="F681" s="476"/>
      <c r="G681" s="476"/>
      <c r="H681" s="2436"/>
      <c r="I681" s="2437"/>
      <c r="J681" s="476"/>
      <c r="K681" s="476"/>
      <c r="L681" s="476"/>
      <c r="M681" s="2436"/>
      <c r="N681" s="2437"/>
      <c r="O681" s="476"/>
      <c r="P681" s="476"/>
      <c r="Q681" s="476"/>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436"/>
      <c r="D682" s="2437"/>
      <c r="E682" s="476"/>
      <c r="F682" s="476"/>
      <c r="G682" s="476"/>
      <c r="H682" s="2436"/>
      <c r="I682" s="2437"/>
      <c r="J682" s="476"/>
      <c r="K682" s="476"/>
      <c r="L682" s="476"/>
      <c r="M682" s="2436"/>
      <c r="N682" s="2437"/>
      <c r="O682" s="476"/>
      <c r="P682" s="476"/>
      <c r="Q682" s="476"/>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436"/>
      <c r="D683" s="2437"/>
      <c r="E683" s="476"/>
      <c r="F683" s="476"/>
      <c r="G683" s="476"/>
      <c r="H683" s="2436"/>
      <c r="I683" s="2437"/>
      <c r="J683" s="476"/>
      <c r="K683" s="476"/>
      <c r="L683" s="476"/>
      <c r="M683" s="2436"/>
      <c r="N683" s="2437"/>
      <c r="O683" s="476"/>
      <c r="P683" s="476"/>
      <c r="Q683" s="476"/>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436"/>
      <c r="D684" s="2437"/>
      <c r="E684" s="476"/>
      <c r="F684" s="476"/>
      <c r="G684" s="476"/>
      <c r="H684" s="2436"/>
      <c r="I684" s="2437"/>
      <c r="J684" s="476"/>
      <c r="K684" s="476"/>
      <c r="L684" s="476"/>
      <c r="M684" s="2436"/>
      <c r="N684" s="2437"/>
      <c r="O684" s="476"/>
      <c r="P684" s="476"/>
      <c r="Q684" s="476"/>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436"/>
      <c r="D685" s="2437"/>
      <c r="E685" s="476"/>
      <c r="F685" s="476"/>
      <c r="G685" s="476"/>
      <c r="H685" s="2436"/>
      <c r="I685" s="2437"/>
      <c r="J685" s="476"/>
      <c r="K685" s="476"/>
      <c r="L685" s="476"/>
      <c r="M685" s="2436"/>
      <c r="N685" s="2437"/>
      <c r="O685" s="476"/>
      <c r="P685" s="476"/>
      <c r="Q685" s="476"/>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436"/>
      <c r="D686" s="2437"/>
      <c r="E686" s="476"/>
      <c r="F686" s="476"/>
      <c r="G686" s="476"/>
      <c r="H686" s="2436"/>
      <c r="I686" s="2437"/>
      <c r="J686" s="476"/>
      <c r="K686" s="476"/>
      <c r="L686" s="476"/>
      <c r="M686" s="2436"/>
      <c r="N686" s="2437"/>
      <c r="O686" s="476"/>
      <c r="P686" s="476"/>
      <c r="Q686" s="476"/>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436"/>
      <c r="D687" s="2437"/>
      <c r="E687" s="476"/>
      <c r="F687" s="476"/>
      <c r="G687" s="476"/>
      <c r="H687" s="2436"/>
      <c r="I687" s="2437"/>
      <c r="J687" s="476"/>
      <c r="K687" s="476"/>
      <c r="L687" s="476"/>
      <c r="M687" s="2436"/>
      <c r="N687" s="2437"/>
      <c r="O687" s="476"/>
      <c r="P687" s="476"/>
      <c r="Q687" s="476"/>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436"/>
      <c r="D688" s="2437"/>
      <c r="E688" s="476"/>
      <c r="F688" s="476"/>
      <c r="G688" s="476"/>
      <c r="H688" s="2436"/>
      <c r="I688" s="2437"/>
      <c r="J688" s="476"/>
      <c r="K688" s="476"/>
      <c r="L688" s="476"/>
      <c r="M688" s="2436"/>
      <c r="N688" s="2437"/>
      <c r="O688" s="476"/>
      <c r="P688" s="476"/>
      <c r="Q688" s="476"/>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436"/>
      <c r="D689" s="2437"/>
      <c r="E689" s="476"/>
      <c r="F689" s="476"/>
      <c r="G689" s="476"/>
      <c r="H689" s="2436"/>
      <c r="I689" s="2437"/>
      <c r="J689" s="476"/>
      <c r="K689" s="476"/>
      <c r="L689" s="476"/>
      <c r="M689" s="2436"/>
      <c r="N689" s="2437"/>
      <c r="O689" s="476"/>
      <c r="P689" s="476"/>
      <c r="Q689" s="476"/>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436"/>
      <c r="D690" s="2437"/>
      <c r="E690" s="476"/>
      <c r="F690" s="476"/>
      <c r="G690" s="476"/>
      <c r="H690" s="2436"/>
      <c r="I690" s="2437"/>
      <c r="J690" s="476"/>
      <c r="K690" s="476"/>
      <c r="L690" s="476"/>
      <c r="M690" s="2436"/>
      <c r="N690" s="2437"/>
      <c r="O690" s="476"/>
      <c r="P690" s="476"/>
      <c r="Q690" s="476"/>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476"/>
      <c r="D691" s="476"/>
      <c r="E691" s="476"/>
      <c r="F691" s="476"/>
      <c r="G691" s="476"/>
      <c r="H691" s="476"/>
      <c r="I691" s="476"/>
      <c r="J691" s="476"/>
      <c r="K691" s="476"/>
      <c r="L691" s="476"/>
      <c r="M691" s="476"/>
      <c r="N691" s="476"/>
      <c r="O691" s="476"/>
      <c r="P691" s="476"/>
      <c r="Q691" s="476"/>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476"/>
      <c r="D692" s="476"/>
      <c r="E692" s="476"/>
      <c r="F692" s="476"/>
      <c r="G692" s="476"/>
      <c r="H692" s="476"/>
      <c r="I692" s="476"/>
      <c r="J692" s="476"/>
      <c r="K692" s="476"/>
      <c r="L692" s="476"/>
      <c r="M692" s="476"/>
      <c r="N692" s="476"/>
      <c r="O692" s="476"/>
      <c r="P692" s="476"/>
      <c r="Q692" s="476"/>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476"/>
      <c r="D693" s="476"/>
      <c r="E693" s="476"/>
      <c r="F693" s="476"/>
      <c r="G693" s="476"/>
      <c r="H693" s="476"/>
      <c r="I693" s="476"/>
      <c r="J693" s="476"/>
      <c r="K693" s="476"/>
      <c r="L693" s="476"/>
      <c r="M693" s="476"/>
      <c r="N693" s="476"/>
      <c r="O693" s="476"/>
      <c r="P693" s="476"/>
      <c r="Q693" s="476"/>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476"/>
      <c r="D694" s="476"/>
      <c r="E694" s="476"/>
      <c r="F694" s="476"/>
      <c r="G694" s="476"/>
      <c r="H694" s="476"/>
      <c r="I694" s="476"/>
      <c r="J694" s="476"/>
      <c r="K694" s="476"/>
      <c r="L694" s="476"/>
      <c r="M694" s="476"/>
      <c r="N694" s="476"/>
      <c r="O694" s="476"/>
      <c r="P694" s="476"/>
      <c r="Q694" s="476"/>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76"/>
      <c r="D695" s="476"/>
      <c r="E695" s="476"/>
      <c r="F695" s="476"/>
      <c r="G695" s="476"/>
      <c r="H695" s="476"/>
      <c r="I695" s="476"/>
      <c r="J695" s="476"/>
      <c r="K695" s="476"/>
      <c r="L695" s="476"/>
      <c r="M695" s="476"/>
      <c r="N695" s="476"/>
      <c r="O695" s="476"/>
      <c r="P695" s="476"/>
      <c r="Q695" s="476"/>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76"/>
      <c r="D696" s="476"/>
      <c r="E696" s="476"/>
      <c r="F696" s="476"/>
      <c r="G696" s="476"/>
      <c r="H696" s="476"/>
      <c r="I696" s="476"/>
      <c r="J696" s="476"/>
      <c r="K696" s="476"/>
      <c r="L696" s="476"/>
      <c r="M696" s="476"/>
      <c r="N696" s="476"/>
      <c r="O696" s="476"/>
      <c r="P696" s="476"/>
      <c r="Q696" s="476"/>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76"/>
      <c r="D697" s="476"/>
      <c r="E697" s="476"/>
      <c r="F697" s="476"/>
      <c r="G697" s="476"/>
      <c r="H697" s="476"/>
      <c r="I697" s="476"/>
      <c r="J697" s="476"/>
      <c r="K697" s="476"/>
      <c r="L697" s="476"/>
      <c r="M697" s="476"/>
      <c r="N697" s="476"/>
      <c r="O697" s="476"/>
      <c r="P697" s="476"/>
      <c r="Q697" s="476"/>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76"/>
      <c r="D698" s="476"/>
      <c r="E698" s="476"/>
      <c r="F698" s="476"/>
      <c r="G698" s="476"/>
      <c r="H698" s="476"/>
      <c r="I698" s="476"/>
      <c r="J698" s="476"/>
      <c r="K698" s="476"/>
      <c r="L698" s="476"/>
      <c r="M698" s="476"/>
      <c r="N698" s="476"/>
      <c r="O698" s="476"/>
      <c r="P698" s="476"/>
      <c r="Q698" s="476"/>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76"/>
      <c r="D699" s="476"/>
      <c r="E699" s="476"/>
      <c r="F699" s="476"/>
      <c r="G699" s="476"/>
      <c r="H699" s="476"/>
      <c r="I699" s="476"/>
      <c r="J699" s="476"/>
      <c r="K699" s="476"/>
      <c r="L699" s="476"/>
      <c r="M699" s="476"/>
      <c r="N699" s="476"/>
      <c r="O699" s="476"/>
      <c r="P699" s="476"/>
      <c r="Q699" s="476"/>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76"/>
      <c r="D700" s="476"/>
      <c r="E700" s="476"/>
      <c r="F700" s="476"/>
      <c r="G700" s="476"/>
      <c r="H700" s="476"/>
      <c r="I700" s="476"/>
      <c r="J700" s="476"/>
      <c r="K700" s="476"/>
      <c r="L700" s="476"/>
      <c r="M700" s="476"/>
      <c r="N700" s="476"/>
      <c r="O700" s="476"/>
      <c r="P700" s="476"/>
      <c r="Q700" s="476"/>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92"/>
      <c r="D701" s="492"/>
      <c r="E701" s="492"/>
      <c r="F701" s="492"/>
      <c r="G701" s="492"/>
      <c r="H701" s="492"/>
      <c r="I701" s="492"/>
      <c r="J701" s="492"/>
      <c r="K701" s="492"/>
      <c r="L701" s="492"/>
      <c r="M701" s="492"/>
      <c r="N701" s="492"/>
      <c r="O701" s="492"/>
      <c r="P701" s="492"/>
      <c r="Q701" s="492"/>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92"/>
      <c r="D702" s="492"/>
      <c r="E702" s="492"/>
      <c r="F702" s="492"/>
      <c r="G702" s="492"/>
      <c r="H702" s="492"/>
      <c r="I702" s="492"/>
      <c r="J702" s="492"/>
      <c r="K702" s="492"/>
      <c r="L702" s="492"/>
      <c r="M702" s="492"/>
      <c r="N702" s="492"/>
      <c r="O702" s="492"/>
      <c r="P702" s="492"/>
      <c r="Q702" s="492"/>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92"/>
      <c r="D703" s="492"/>
      <c r="E703" s="492"/>
      <c r="F703" s="492"/>
      <c r="G703" s="492"/>
      <c r="H703" s="492"/>
      <c r="I703" s="492"/>
      <c r="J703" s="492"/>
      <c r="K703" s="492"/>
      <c r="L703" s="492"/>
      <c r="M703" s="492"/>
      <c r="N703" s="492"/>
      <c r="O703" s="492"/>
      <c r="P703" s="492"/>
      <c r="Q703" s="492"/>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92"/>
      <c r="D704" s="492"/>
      <c r="E704" s="492"/>
      <c r="F704" s="492"/>
      <c r="G704" s="492"/>
      <c r="H704" s="492"/>
      <c r="I704" s="492"/>
      <c r="J704" s="492"/>
      <c r="K704" s="492"/>
      <c r="L704" s="492"/>
      <c r="M704" s="492"/>
      <c r="N704" s="492"/>
      <c r="O704" s="492"/>
      <c r="P704" s="492"/>
      <c r="Q704" s="492"/>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92"/>
      <c r="D705" s="492"/>
      <c r="E705" s="492"/>
      <c r="F705" s="492"/>
      <c r="G705" s="492"/>
      <c r="H705" s="492"/>
      <c r="I705" s="492"/>
      <c r="J705" s="492"/>
      <c r="K705" s="492"/>
      <c r="L705" s="492"/>
      <c r="M705" s="492"/>
      <c r="N705" s="492"/>
      <c r="O705" s="492"/>
      <c r="P705" s="492"/>
      <c r="Q705" s="492"/>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92"/>
      <c r="D706" s="492"/>
      <c r="E706" s="492"/>
      <c r="F706" s="492"/>
      <c r="G706" s="492"/>
      <c r="H706" s="492"/>
      <c r="I706" s="492"/>
      <c r="J706" s="492"/>
      <c r="K706" s="492"/>
      <c r="L706" s="492"/>
      <c r="M706" s="492"/>
      <c r="N706" s="492"/>
      <c r="O706" s="492"/>
      <c r="P706" s="492"/>
      <c r="Q706" s="492"/>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92"/>
      <c r="D707" s="492"/>
      <c r="E707" s="492"/>
      <c r="F707" s="492"/>
      <c r="G707" s="492"/>
      <c r="H707" s="492"/>
      <c r="I707" s="492"/>
      <c r="J707" s="492"/>
      <c r="K707" s="492"/>
      <c r="L707" s="492"/>
      <c r="M707" s="492"/>
      <c r="N707" s="492"/>
      <c r="O707" s="492"/>
      <c r="P707" s="492"/>
      <c r="Q707" s="492"/>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92"/>
      <c r="D708" s="492"/>
      <c r="E708" s="492"/>
      <c r="F708" s="492"/>
      <c r="G708" s="492"/>
      <c r="H708" s="492"/>
      <c r="I708" s="492"/>
      <c r="J708" s="492"/>
      <c r="K708" s="492"/>
      <c r="L708" s="492"/>
      <c r="M708" s="492"/>
      <c r="N708" s="492"/>
      <c r="O708" s="492"/>
      <c r="P708" s="492"/>
      <c r="Q708" s="492"/>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92"/>
      <c r="D709" s="492"/>
      <c r="E709" s="492"/>
      <c r="F709" s="492"/>
      <c r="G709" s="492"/>
      <c r="H709" s="492"/>
      <c r="I709" s="492"/>
      <c r="J709" s="492"/>
      <c r="K709" s="492"/>
      <c r="L709" s="492"/>
      <c r="M709" s="492"/>
      <c r="N709" s="492"/>
      <c r="O709" s="492"/>
      <c r="P709" s="492"/>
      <c r="Q709" s="492"/>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92"/>
      <c r="D710" s="492"/>
      <c r="E710" s="492"/>
      <c r="F710" s="492"/>
      <c r="G710" s="492"/>
      <c r="H710" s="492"/>
      <c r="I710" s="492"/>
      <c r="J710" s="492"/>
      <c r="K710" s="492"/>
      <c r="L710" s="492"/>
      <c r="M710" s="492"/>
      <c r="N710" s="492"/>
      <c r="O710" s="492"/>
      <c r="P710" s="492"/>
      <c r="Q710" s="492"/>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92"/>
      <c r="D711" s="492"/>
      <c r="E711" s="492"/>
      <c r="F711" s="492"/>
      <c r="G711" s="492"/>
      <c r="H711" s="492"/>
      <c r="I711" s="492"/>
      <c r="J711" s="492"/>
      <c r="K711" s="492"/>
      <c r="L711" s="492"/>
      <c r="M711" s="492"/>
      <c r="N711" s="492"/>
      <c r="O711" s="492"/>
      <c r="P711" s="492"/>
      <c r="Q711" s="492"/>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92"/>
      <c r="D712" s="492"/>
      <c r="E712" s="492"/>
      <c r="F712" s="492"/>
      <c r="G712" s="492"/>
      <c r="H712" s="492"/>
      <c r="I712" s="492"/>
      <c r="J712" s="492"/>
      <c r="K712" s="492"/>
      <c r="L712" s="492"/>
      <c r="M712" s="492"/>
      <c r="N712" s="492"/>
      <c r="O712" s="492"/>
      <c r="P712" s="492"/>
      <c r="Q712" s="492"/>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92"/>
      <c r="D713" s="492"/>
      <c r="E713" s="492"/>
      <c r="F713" s="492"/>
      <c r="G713" s="492"/>
      <c r="H713" s="492"/>
      <c r="I713" s="492"/>
      <c r="J713" s="492"/>
      <c r="K713" s="492"/>
      <c r="L713" s="492"/>
      <c r="M713" s="492"/>
      <c r="N713" s="492"/>
      <c r="O713" s="492"/>
      <c r="P713" s="492"/>
      <c r="Q713" s="492"/>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92"/>
      <c r="D714" s="492"/>
      <c r="E714" s="492"/>
      <c r="F714" s="492"/>
      <c r="G714" s="492"/>
      <c r="H714" s="492"/>
      <c r="I714" s="492"/>
      <c r="J714" s="492"/>
      <c r="K714" s="492"/>
      <c r="L714" s="492"/>
      <c r="M714" s="492"/>
      <c r="N714" s="492"/>
      <c r="O714" s="492"/>
      <c r="P714" s="492"/>
      <c r="Q714" s="492"/>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92"/>
      <c r="D715" s="492"/>
      <c r="E715" s="492"/>
      <c r="F715" s="492"/>
      <c r="G715" s="492"/>
      <c r="H715" s="492"/>
      <c r="I715" s="492"/>
      <c r="J715" s="492"/>
      <c r="K715" s="492"/>
      <c r="L715" s="492"/>
      <c r="M715" s="492"/>
      <c r="N715" s="492"/>
      <c r="O715" s="492"/>
      <c r="P715" s="492"/>
      <c r="Q715" s="492"/>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92"/>
      <c r="D716" s="492"/>
      <c r="E716" s="492"/>
      <c r="F716" s="492"/>
      <c r="G716" s="492"/>
      <c r="H716" s="492"/>
      <c r="I716" s="492"/>
      <c r="J716" s="492"/>
      <c r="K716" s="492"/>
      <c r="L716" s="492"/>
      <c r="M716" s="492"/>
      <c r="N716" s="492"/>
      <c r="O716" s="492"/>
      <c r="P716" s="492"/>
      <c r="Q716" s="492"/>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92"/>
      <c r="D717" s="492"/>
      <c r="E717" s="492"/>
      <c r="F717" s="492"/>
      <c r="G717" s="492"/>
      <c r="H717" s="492"/>
      <c r="I717" s="492"/>
      <c r="J717" s="492"/>
      <c r="K717" s="492"/>
      <c r="L717" s="492"/>
      <c r="M717" s="492"/>
      <c r="N717" s="492"/>
      <c r="O717" s="492"/>
      <c r="P717" s="492"/>
      <c r="Q717" s="492"/>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92"/>
      <c r="D718" s="492"/>
      <c r="E718" s="492"/>
      <c r="F718" s="492"/>
      <c r="G718" s="492"/>
      <c r="H718" s="492"/>
      <c r="I718" s="492"/>
      <c r="J718" s="492"/>
      <c r="K718" s="492"/>
      <c r="L718" s="492"/>
      <c r="M718" s="492"/>
      <c r="N718" s="492"/>
      <c r="O718" s="492"/>
      <c r="P718" s="492"/>
      <c r="Q718" s="492"/>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92"/>
      <c r="D719" s="492"/>
      <c r="E719" s="492"/>
      <c r="F719" s="492"/>
      <c r="G719" s="492"/>
      <c r="H719" s="492"/>
      <c r="I719" s="492"/>
      <c r="J719" s="492"/>
      <c r="K719" s="492"/>
      <c r="L719" s="492"/>
      <c r="M719" s="492"/>
      <c r="N719" s="492"/>
      <c r="O719" s="492"/>
      <c r="P719" s="492"/>
      <c r="Q719" s="492"/>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92"/>
      <c r="D720" s="492"/>
      <c r="E720" s="492"/>
      <c r="F720" s="492"/>
      <c r="G720" s="492"/>
      <c r="H720" s="492"/>
      <c r="I720" s="492"/>
      <c r="J720" s="492"/>
      <c r="K720" s="492"/>
      <c r="L720" s="492"/>
      <c r="M720" s="492"/>
      <c r="N720" s="492"/>
      <c r="O720" s="492"/>
      <c r="P720" s="492"/>
      <c r="Q720" s="492"/>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92"/>
      <c r="D721" s="492"/>
      <c r="E721" s="492"/>
      <c r="F721" s="492"/>
      <c r="G721" s="492"/>
      <c r="H721" s="492"/>
      <c r="I721" s="492"/>
      <c r="J721" s="492"/>
      <c r="K721" s="492"/>
      <c r="L721" s="492"/>
      <c r="M721" s="492"/>
      <c r="N721" s="492"/>
      <c r="O721" s="492"/>
      <c r="P721" s="492"/>
      <c r="Q721" s="492"/>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92"/>
      <c r="D722" s="492"/>
      <c r="E722" s="492"/>
      <c r="F722" s="492"/>
      <c r="G722" s="492"/>
      <c r="H722" s="492"/>
      <c r="I722" s="492"/>
      <c r="J722" s="492"/>
      <c r="K722" s="492"/>
      <c r="L722" s="492"/>
      <c r="M722" s="492"/>
      <c r="N722" s="492"/>
      <c r="O722" s="492"/>
      <c r="P722" s="492"/>
      <c r="Q722" s="492"/>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92"/>
      <c r="D723" s="492"/>
      <c r="E723" s="492"/>
      <c r="F723" s="492"/>
      <c r="G723" s="492"/>
      <c r="H723" s="492"/>
      <c r="I723" s="492"/>
      <c r="J723" s="492"/>
      <c r="K723" s="492"/>
      <c r="L723" s="492"/>
      <c r="M723" s="492"/>
      <c r="N723" s="492"/>
      <c r="O723" s="492"/>
      <c r="P723" s="492"/>
      <c r="Q723" s="492"/>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92"/>
      <c r="D724" s="492"/>
      <c r="E724" s="492"/>
      <c r="F724" s="492"/>
      <c r="G724" s="492"/>
      <c r="H724" s="492"/>
      <c r="I724" s="492"/>
      <c r="J724" s="492"/>
      <c r="K724" s="492"/>
      <c r="L724" s="492"/>
      <c r="M724" s="492"/>
      <c r="N724" s="492"/>
      <c r="O724" s="492"/>
      <c r="P724" s="492"/>
      <c r="Q724" s="492"/>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92"/>
      <c r="D725" s="492"/>
      <c r="E725" s="492"/>
      <c r="F725" s="492"/>
      <c r="G725" s="492"/>
      <c r="H725" s="492"/>
      <c r="I725" s="492"/>
      <c r="J725" s="492"/>
      <c r="K725" s="492"/>
      <c r="L725" s="492"/>
      <c r="M725" s="492"/>
      <c r="N725" s="492"/>
      <c r="O725" s="492"/>
      <c r="P725" s="492"/>
      <c r="Q725" s="492"/>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92"/>
      <c r="D726" s="492"/>
      <c r="E726" s="492"/>
      <c r="F726" s="492"/>
      <c r="G726" s="492"/>
      <c r="H726" s="492"/>
      <c r="I726" s="492"/>
      <c r="J726" s="492"/>
      <c r="K726" s="492"/>
      <c r="L726" s="492"/>
      <c r="M726" s="492"/>
      <c r="N726" s="492"/>
      <c r="O726" s="492"/>
      <c r="P726" s="492"/>
      <c r="Q726" s="492"/>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92"/>
      <c r="D727" s="492"/>
      <c r="E727" s="492"/>
      <c r="F727" s="492"/>
      <c r="G727" s="492"/>
      <c r="H727" s="492"/>
      <c r="I727" s="492"/>
      <c r="J727" s="492"/>
      <c r="K727" s="492"/>
      <c r="L727" s="492"/>
      <c r="M727" s="492"/>
      <c r="N727" s="492"/>
      <c r="O727" s="492"/>
      <c r="P727" s="492"/>
      <c r="Q727" s="492"/>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92"/>
      <c r="D728" s="492"/>
      <c r="E728" s="492"/>
      <c r="F728" s="492"/>
      <c r="G728" s="492"/>
      <c r="H728" s="492"/>
      <c r="I728" s="492"/>
      <c r="J728" s="492"/>
      <c r="K728" s="492"/>
      <c r="L728" s="492"/>
      <c r="M728" s="492"/>
      <c r="N728" s="492"/>
      <c r="O728" s="492"/>
      <c r="P728" s="492"/>
      <c r="Q728" s="492"/>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92"/>
      <c r="D729" s="492"/>
      <c r="E729" s="492"/>
      <c r="F729" s="492"/>
      <c r="G729" s="492"/>
      <c r="H729" s="492"/>
      <c r="I729" s="492"/>
      <c r="J729" s="492"/>
      <c r="K729" s="492"/>
      <c r="L729" s="492"/>
      <c r="M729" s="492"/>
      <c r="N729" s="492"/>
      <c r="O729" s="492"/>
      <c r="P729" s="492"/>
      <c r="Q729" s="492"/>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92"/>
      <c r="D730" s="492"/>
      <c r="E730" s="492"/>
      <c r="F730" s="492"/>
      <c r="G730" s="492"/>
      <c r="H730" s="492"/>
      <c r="I730" s="492"/>
      <c r="J730" s="492"/>
      <c r="K730" s="492"/>
      <c r="L730" s="492"/>
      <c r="M730" s="492"/>
      <c r="N730" s="492"/>
      <c r="O730" s="492"/>
      <c r="P730" s="492"/>
      <c r="Q730" s="492"/>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92"/>
      <c r="D731" s="492"/>
      <c r="E731" s="492"/>
      <c r="F731" s="492"/>
      <c r="G731" s="492"/>
      <c r="H731" s="492"/>
      <c r="I731" s="492"/>
      <c r="J731" s="492"/>
      <c r="K731" s="492"/>
      <c r="L731" s="492"/>
      <c r="M731" s="492"/>
      <c r="N731" s="492"/>
      <c r="O731" s="492"/>
      <c r="P731" s="492"/>
      <c r="Q731" s="492"/>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92"/>
      <c r="D732" s="492"/>
      <c r="E732" s="492"/>
      <c r="F732" s="492"/>
      <c r="G732" s="492"/>
      <c r="H732" s="492"/>
      <c r="I732" s="492"/>
      <c r="J732" s="492"/>
      <c r="K732" s="492"/>
      <c r="L732" s="492"/>
      <c r="M732" s="492"/>
      <c r="N732" s="492"/>
      <c r="O732" s="492"/>
      <c r="P732" s="492"/>
      <c r="Q732" s="492"/>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92"/>
      <c r="D733" s="492"/>
      <c r="E733" s="492"/>
      <c r="F733" s="492"/>
      <c r="G733" s="492"/>
      <c r="H733" s="492"/>
      <c r="I733" s="492"/>
      <c r="J733" s="492"/>
      <c r="K733" s="492"/>
      <c r="L733" s="492"/>
      <c r="M733" s="492"/>
      <c r="N733" s="492"/>
      <c r="O733" s="492"/>
      <c r="P733" s="492"/>
      <c r="Q733" s="492"/>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92"/>
      <c r="D734" s="492"/>
      <c r="E734" s="492"/>
      <c r="F734" s="492"/>
      <c r="G734" s="492"/>
      <c r="H734" s="492"/>
      <c r="I734" s="492"/>
      <c r="J734" s="492"/>
      <c r="K734" s="492"/>
      <c r="L734" s="492"/>
      <c r="M734" s="492"/>
      <c r="N734" s="492"/>
      <c r="O734" s="492"/>
      <c r="P734" s="492"/>
      <c r="Q734" s="492"/>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92"/>
      <c r="D735" s="492"/>
      <c r="E735" s="492"/>
      <c r="F735" s="492"/>
      <c r="G735" s="492"/>
      <c r="H735" s="492"/>
      <c r="I735" s="492"/>
      <c r="J735" s="492"/>
      <c r="K735" s="492"/>
      <c r="L735" s="492"/>
      <c r="M735" s="492"/>
      <c r="N735" s="492"/>
      <c r="O735" s="492"/>
      <c r="P735" s="492"/>
      <c r="Q735" s="492"/>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92"/>
      <c r="D736" s="492"/>
      <c r="E736" s="492"/>
      <c r="F736" s="492"/>
      <c r="G736" s="492"/>
      <c r="H736" s="492"/>
      <c r="I736" s="492"/>
      <c r="J736" s="492"/>
      <c r="K736" s="492"/>
      <c r="L736" s="492"/>
      <c r="M736" s="492"/>
      <c r="N736" s="492"/>
      <c r="O736" s="492"/>
      <c r="P736" s="492"/>
      <c r="Q736" s="492"/>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92"/>
      <c r="D737" s="492"/>
      <c r="E737" s="492"/>
      <c r="F737" s="492"/>
      <c r="G737" s="492"/>
      <c r="H737" s="492"/>
      <c r="I737" s="492"/>
      <c r="J737" s="492"/>
      <c r="K737" s="492"/>
      <c r="L737" s="492"/>
      <c r="M737" s="492"/>
      <c r="N737" s="492"/>
      <c r="O737" s="492"/>
      <c r="P737" s="492"/>
      <c r="Q737" s="492"/>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92"/>
      <c r="D738" s="492"/>
      <c r="E738" s="492"/>
      <c r="F738" s="492"/>
      <c r="G738" s="492"/>
      <c r="H738" s="492"/>
      <c r="I738" s="492"/>
      <c r="J738" s="492"/>
      <c r="K738" s="492"/>
      <c r="L738" s="492"/>
      <c r="M738" s="492"/>
      <c r="N738" s="492"/>
      <c r="O738" s="492"/>
      <c r="P738" s="492"/>
      <c r="Q738" s="492"/>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92"/>
      <c r="D739" s="492"/>
      <c r="E739" s="492"/>
      <c r="F739" s="492"/>
      <c r="G739" s="492"/>
      <c r="H739" s="492"/>
      <c r="I739" s="492"/>
      <c r="J739" s="492"/>
      <c r="K739" s="492"/>
      <c r="L739" s="492"/>
      <c r="M739" s="492"/>
      <c r="N739" s="492"/>
      <c r="O739" s="492"/>
      <c r="P739" s="492"/>
      <c r="Q739" s="492"/>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92"/>
      <c r="D740" s="492"/>
      <c r="E740" s="492"/>
      <c r="F740" s="492"/>
      <c r="G740" s="492"/>
      <c r="H740" s="492"/>
      <c r="I740" s="492"/>
      <c r="J740" s="492"/>
      <c r="K740" s="492"/>
      <c r="L740" s="492"/>
      <c r="M740" s="492"/>
      <c r="N740" s="492"/>
      <c r="O740" s="492"/>
      <c r="P740" s="492"/>
      <c r="Q740" s="492"/>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92"/>
      <c r="D741" s="492"/>
      <c r="E741" s="492"/>
      <c r="F741" s="492"/>
      <c r="G741" s="492"/>
      <c r="H741" s="492"/>
      <c r="I741" s="492"/>
      <c r="J741" s="492"/>
      <c r="K741" s="492"/>
      <c r="L741" s="492"/>
      <c r="M741" s="492"/>
      <c r="N741" s="492"/>
      <c r="O741" s="492"/>
      <c r="P741" s="492"/>
      <c r="Q741" s="492"/>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92"/>
      <c r="D742" s="492"/>
      <c r="E742" s="492"/>
      <c r="F742" s="492"/>
      <c r="G742" s="492"/>
      <c r="H742" s="492"/>
      <c r="I742" s="492"/>
      <c r="J742" s="492"/>
      <c r="K742" s="492"/>
      <c r="L742" s="492"/>
      <c r="M742" s="492"/>
      <c r="N742" s="492"/>
      <c r="O742" s="492"/>
      <c r="P742" s="492"/>
      <c r="Q742" s="492"/>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92"/>
      <c r="D743" s="492"/>
      <c r="E743" s="492"/>
      <c r="F743" s="492"/>
      <c r="G743" s="492"/>
      <c r="H743" s="492"/>
      <c r="I743" s="492"/>
      <c r="J743" s="492"/>
      <c r="K743" s="492"/>
      <c r="L743" s="492"/>
      <c r="M743" s="492"/>
      <c r="N743" s="492"/>
      <c r="O743" s="492"/>
      <c r="P743" s="492"/>
      <c r="Q743" s="492"/>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92"/>
      <c r="D744" s="492"/>
      <c r="E744" s="492"/>
      <c r="F744" s="492"/>
      <c r="G744" s="492"/>
      <c r="H744" s="492"/>
      <c r="I744" s="492"/>
      <c r="J744" s="492"/>
      <c r="K744" s="492"/>
      <c r="L744" s="492"/>
      <c r="M744" s="492"/>
      <c r="N744" s="492"/>
      <c r="O744" s="492"/>
      <c r="P744" s="492"/>
      <c r="Q744" s="492"/>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92"/>
      <c r="D745" s="492"/>
      <c r="E745" s="492"/>
      <c r="F745" s="492"/>
      <c r="G745" s="492"/>
      <c r="H745" s="492"/>
      <c r="I745" s="492"/>
      <c r="J745" s="492"/>
      <c r="K745" s="492"/>
      <c r="L745" s="492"/>
      <c r="M745" s="492"/>
      <c r="N745" s="492"/>
      <c r="O745" s="492"/>
      <c r="P745" s="492"/>
      <c r="Q745" s="492"/>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92"/>
      <c r="D746" s="492"/>
      <c r="E746" s="492"/>
      <c r="F746" s="492"/>
      <c r="G746" s="492"/>
      <c r="H746" s="492"/>
      <c r="I746" s="492"/>
      <c r="J746" s="492"/>
      <c r="K746" s="492"/>
      <c r="L746" s="492"/>
      <c r="M746" s="492"/>
      <c r="N746" s="492"/>
      <c r="O746" s="492"/>
      <c r="P746" s="492"/>
      <c r="Q746" s="492"/>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92"/>
      <c r="D747" s="492"/>
      <c r="E747" s="492"/>
      <c r="F747" s="492"/>
      <c r="G747" s="492"/>
      <c r="H747" s="492"/>
      <c r="I747" s="492"/>
      <c r="J747" s="492"/>
      <c r="K747" s="492"/>
      <c r="L747" s="492"/>
      <c r="M747" s="492"/>
      <c r="N747" s="492"/>
      <c r="O747" s="492"/>
      <c r="P747" s="492"/>
      <c r="Q747" s="492"/>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92"/>
      <c r="D748" s="492"/>
      <c r="E748" s="492"/>
      <c r="F748" s="492"/>
      <c r="G748" s="492"/>
      <c r="H748" s="492"/>
      <c r="I748" s="492"/>
      <c r="J748" s="492"/>
      <c r="K748" s="492"/>
      <c r="L748" s="492"/>
      <c r="M748" s="492"/>
      <c r="N748" s="492"/>
      <c r="O748" s="492"/>
      <c r="P748" s="492"/>
      <c r="Q748" s="492"/>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92"/>
      <c r="D749" s="492"/>
      <c r="E749" s="492"/>
      <c r="F749" s="492"/>
      <c r="G749" s="492"/>
      <c r="H749" s="492"/>
      <c r="I749" s="492"/>
      <c r="J749" s="492"/>
      <c r="K749" s="492"/>
      <c r="L749" s="492"/>
      <c r="M749" s="492"/>
      <c r="N749" s="492"/>
      <c r="O749" s="492"/>
      <c r="P749" s="492"/>
      <c r="Q749" s="492"/>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92"/>
      <c r="D750" s="492"/>
      <c r="E750" s="492"/>
      <c r="F750" s="492"/>
      <c r="G750" s="492"/>
      <c r="H750" s="492"/>
      <c r="I750" s="492"/>
      <c r="J750" s="492"/>
      <c r="K750" s="492"/>
      <c r="L750" s="492"/>
      <c r="M750" s="492"/>
      <c r="N750" s="492"/>
      <c r="O750" s="492"/>
      <c r="P750" s="492"/>
      <c r="Q750" s="492"/>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92"/>
      <c r="D751" s="492"/>
      <c r="E751" s="492"/>
      <c r="F751" s="492"/>
      <c r="G751" s="492"/>
      <c r="H751" s="492"/>
      <c r="I751" s="492"/>
      <c r="J751" s="492"/>
      <c r="K751" s="492"/>
      <c r="L751" s="492"/>
      <c r="M751" s="492"/>
      <c r="N751" s="492"/>
      <c r="O751" s="492"/>
      <c r="P751" s="492"/>
      <c r="Q751" s="492"/>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92"/>
      <c r="D752" s="492"/>
      <c r="E752" s="492"/>
      <c r="F752" s="492"/>
      <c r="G752" s="492"/>
      <c r="H752" s="492"/>
      <c r="I752" s="492"/>
      <c r="J752" s="492"/>
      <c r="K752" s="492"/>
      <c r="L752" s="492"/>
      <c r="M752" s="492"/>
      <c r="N752" s="492"/>
      <c r="O752" s="492"/>
      <c r="P752" s="492"/>
      <c r="Q752" s="492"/>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92"/>
      <c r="D753" s="492"/>
      <c r="E753" s="492"/>
      <c r="F753" s="492"/>
      <c r="G753" s="492"/>
      <c r="H753" s="492"/>
      <c r="I753" s="492"/>
      <c r="J753" s="492"/>
      <c r="K753" s="492"/>
      <c r="L753" s="492"/>
      <c r="M753" s="492"/>
      <c r="N753" s="492"/>
      <c r="O753" s="492"/>
      <c r="P753" s="492"/>
      <c r="Q753" s="492"/>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92"/>
      <c r="D754" s="492"/>
      <c r="E754" s="492"/>
      <c r="F754" s="492"/>
      <c r="G754" s="492"/>
      <c r="H754" s="492"/>
      <c r="I754" s="492"/>
      <c r="J754" s="492"/>
      <c r="K754" s="492"/>
      <c r="L754" s="492"/>
      <c r="M754" s="492"/>
      <c r="N754" s="492"/>
      <c r="O754" s="492"/>
      <c r="P754" s="492"/>
      <c r="Q754" s="492"/>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92"/>
      <c r="D755" s="492"/>
      <c r="E755" s="492"/>
      <c r="F755" s="492"/>
      <c r="G755" s="492"/>
      <c r="H755" s="492"/>
      <c r="I755" s="492"/>
      <c r="J755" s="492"/>
      <c r="K755" s="492"/>
      <c r="L755" s="492"/>
      <c r="M755" s="492"/>
      <c r="N755" s="492"/>
      <c r="O755" s="492"/>
      <c r="P755" s="492"/>
      <c r="Q755" s="492"/>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92"/>
      <c r="D756" s="492"/>
      <c r="E756" s="492"/>
      <c r="F756" s="492"/>
      <c r="G756" s="492"/>
      <c r="H756" s="492"/>
      <c r="I756" s="492"/>
      <c r="J756" s="492"/>
      <c r="K756" s="492"/>
      <c r="L756" s="492"/>
      <c r="M756" s="492"/>
      <c r="N756" s="492"/>
      <c r="O756" s="492"/>
      <c r="P756" s="492"/>
      <c r="Q756" s="492"/>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92"/>
      <c r="D757" s="492"/>
      <c r="E757" s="492"/>
      <c r="F757" s="492"/>
      <c r="G757" s="492"/>
      <c r="H757" s="492"/>
      <c r="I757" s="492"/>
      <c r="J757" s="492"/>
      <c r="K757" s="492"/>
      <c r="L757" s="492"/>
      <c r="M757" s="492"/>
      <c r="N757" s="492"/>
      <c r="O757" s="492"/>
      <c r="P757" s="492"/>
      <c r="Q757" s="492"/>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92"/>
      <c r="D758" s="492"/>
      <c r="E758" s="492"/>
      <c r="F758" s="492"/>
      <c r="G758" s="492"/>
      <c r="H758" s="492"/>
      <c r="I758" s="492"/>
      <c r="J758" s="492"/>
      <c r="K758" s="492"/>
      <c r="L758" s="492"/>
      <c r="M758" s="492"/>
      <c r="N758" s="492"/>
      <c r="O758" s="492"/>
      <c r="P758" s="492"/>
      <c r="Q758" s="492"/>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92"/>
      <c r="D759" s="492"/>
      <c r="E759" s="492"/>
      <c r="F759" s="492"/>
      <c r="G759" s="492"/>
      <c r="H759" s="492"/>
      <c r="I759" s="492"/>
      <c r="J759" s="492"/>
      <c r="K759" s="492"/>
      <c r="L759" s="492"/>
      <c r="M759" s="492"/>
      <c r="N759" s="492"/>
      <c r="O759" s="492"/>
      <c r="P759" s="492"/>
      <c r="Q759" s="492"/>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92"/>
      <c r="D760" s="492"/>
      <c r="E760" s="492"/>
      <c r="F760" s="492"/>
      <c r="G760" s="492"/>
      <c r="H760" s="492"/>
      <c r="I760" s="492"/>
      <c r="J760" s="492"/>
      <c r="K760" s="492"/>
      <c r="L760" s="492"/>
      <c r="M760" s="492"/>
      <c r="N760" s="492"/>
      <c r="O760" s="492"/>
      <c r="P760" s="492"/>
      <c r="Q760" s="492"/>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92"/>
      <c r="D761" s="492"/>
      <c r="E761" s="492"/>
      <c r="F761" s="492"/>
      <c r="G761" s="492"/>
      <c r="H761" s="492"/>
      <c r="I761" s="492"/>
      <c r="J761" s="492"/>
      <c r="K761" s="492"/>
      <c r="L761" s="492"/>
      <c r="M761" s="492"/>
      <c r="N761" s="492"/>
      <c r="O761" s="492"/>
      <c r="P761" s="492"/>
      <c r="Q761" s="492"/>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92"/>
      <c r="D762" s="492"/>
      <c r="E762" s="492"/>
      <c r="F762" s="492"/>
      <c r="G762" s="492"/>
      <c r="H762" s="492"/>
      <c r="I762" s="492"/>
      <c r="J762" s="492"/>
      <c r="K762" s="492"/>
      <c r="L762" s="492"/>
      <c r="M762" s="492"/>
      <c r="N762" s="492"/>
      <c r="O762" s="492"/>
      <c r="P762" s="492"/>
      <c r="Q762" s="492"/>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92"/>
      <c r="D763" s="492"/>
      <c r="E763" s="492"/>
      <c r="F763" s="492"/>
      <c r="G763" s="492"/>
      <c r="H763" s="492"/>
      <c r="I763" s="492"/>
      <c r="J763" s="492"/>
      <c r="K763" s="492"/>
      <c r="L763" s="492"/>
      <c r="M763" s="492"/>
      <c r="N763" s="492"/>
      <c r="O763" s="492"/>
      <c r="P763" s="492"/>
      <c r="Q763" s="492"/>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92"/>
      <c r="D764" s="492"/>
      <c r="E764" s="492"/>
      <c r="F764" s="492"/>
      <c r="G764" s="492"/>
      <c r="H764" s="492"/>
      <c r="I764" s="492"/>
      <c r="J764" s="492"/>
      <c r="K764" s="492"/>
      <c r="L764" s="492"/>
      <c r="M764" s="492"/>
      <c r="N764" s="492"/>
      <c r="O764" s="492"/>
      <c r="P764" s="492"/>
      <c r="Q764" s="492"/>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92"/>
      <c r="D765" s="492"/>
      <c r="E765" s="492"/>
      <c r="F765" s="492"/>
      <c r="G765" s="492"/>
      <c r="H765" s="492"/>
      <c r="I765" s="492"/>
      <c r="J765" s="492"/>
      <c r="K765" s="492"/>
      <c r="L765" s="492"/>
      <c r="M765" s="492"/>
      <c r="N765" s="492"/>
      <c r="O765" s="492"/>
      <c r="P765" s="492"/>
      <c r="Q765" s="492"/>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92"/>
      <c r="D766" s="492"/>
      <c r="E766" s="492"/>
      <c r="F766" s="492"/>
      <c r="G766" s="492"/>
      <c r="H766" s="492"/>
      <c r="I766" s="492"/>
      <c r="J766" s="492"/>
      <c r="K766" s="492"/>
      <c r="L766" s="492"/>
      <c r="M766" s="492"/>
      <c r="N766" s="492"/>
      <c r="O766" s="492"/>
      <c r="P766" s="492"/>
      <c r="Q766" s="492"/>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92"/>
      <c r="D767" s="492"/>
      <c r="E767" s="492"/>
      <c r="F767" s="492"/>
      <c r="G767" s="492"/>
      <c r="H767" s="492"/>
      <c r="I767" s="492"/>
      <c r="J767" s="492"/>
      <c r="K767" s="492"/>
      <c r="L767" s="492"/>
      <c r="M767" s="492"/>
      <c r="N767" s="492"/>
      <c r="O767" s="492"/>
      <c r="P767" s="492"/>
      <c r="Q767" s="492"/>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92"/>
      <c r="D768" s="492"/>
      <c r="E768" s="492"/>
      <c r="F768" s="492"/>
      <c r="G768" s="492"/>
      <c r="H768" s="492"/>
      <c r="I768" s="492"/>
      <c r="J768" s="492"/>
      <c r="K768" s="492"/>
      <c r="L768" s="492"/>
      <c r="M768" s="492"/>
      <c r="N768" s="492"/>
      <c r="O768" s="492"/>
      <c r="P768" s="492"/>
      <c r="Q768" s="492"/>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92"/>
      <c r="D769" s="492"/>
      <c r="E769" s="492"/>
      <c r="F769" s="492"/>
      <c r="G769" s="492"/>
      <c r="H769" s="492"/>
      <c r="I769" s="492"/>
      <c r="J769" s="492"/>
      <c r="K769" s="492"/>
      <c r="L769" s="492"/>
      <c r="M769" s="492"/>
      <c r="N769" s="492"/>
      <c r="O769" s="492"/>
      <c r="P769" s="492"/>
      <c r="Q769" s="492"/>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92"/>
      <c r="D770" s="492"/>
      <c r="E770" s="492"/>
      <c r="F770" s="492"/>
      <c r="G770" s="492"/>
      <c r="H770" s="492"/>
      <c r="I770" s="492"/>
      <c r="J770" s="492"/>
      <c r="K770" s="492"/>
      <c r="L770" s="492"/>
      <c r="M770" s="492"/>
      <c r="N770" s="492"/>
      <c r="O770" s="492"/>
      <c r="P770" s="492"/>
      <c r="Q770" s="492"/>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92"/>
      <c r="D771" s="492"/>
      <c r="E771" s="492"/>
      <c r="F771" s="492"/>
      <c r="G771" s="492"/>
      <c r="H771" s="492"/>
      <c r="I771" s="492"/>
      <c r="J771" s="492"/>
      <c r="K771" s="492"/>
      <c r="L771" s="492"/>
      <c r="M771" s="492"/>
      <c r="N771" s="492"/>
      <c r="O771" s="492"/>
      <c r="P771" s="492"/>
      <c r="Q771" s="492"/>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92"/>
      <c r="D772" s="492"/>
      <c r="E772" s="492"/>
      <c r="F772" s="492"/>
      <c r="G772" s="492"/>
      <c r="H772" s="492"/>
      <c r="I772" s="492"/>
      <c r="J772" s="492"/>
      <c r="K772" s="492"/>
      <c r="L772" s="492"/>
      <c r="M772" s="492"/>
      <c r="N772" s="492"/>
      <c r="O772" s="492"/>
      <c r="P772" s="492"/>
      <c r="Q772" s="492"/>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92"/>
      <c r="D773" s="492"/>
      <c r="E773" s="492"/>
      <c r="F773" s="492"/>
      <c r="G773" s="492"/>
      <c r="H773" s="492"/>
      <c r="I773" s="492"/>
      <c r="J773" s="492"/>
      <c r="K773" s="492"/>
      <c r="L773" s="492"/>
      <c r="M773" s="492"/>
      <c r="N773" s="492"/>
      <c r="O773" s="492"/>
      <c r="P773" s="492"/>
      <c r="Q773" s="492"/>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92"/>
      <c r="D774" s="492"/>
      <c r="E774" s="492"/>
      <c r="F774" s="492"/>
      <c r="G774" s="492"/>
      <c r="H774" s="492"/>
      <c r="I774" s="492"/>
      <c r="J774" s="492"/>
      <c r="K774" s="492"/>
      <c r="L774" s="492"/>
      <c r="M774" s="492"/>
      <c r="N774" s="492"/>
      <c r="O774" s="492"/>
      <c r="P774" s="492"/>
      <c r="Q774" s="492"/>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92"/>
      <c r="D775" s="492"/>
      <c r="E775" s="492"/>
      <c r="F775" s="492"/>
      <c r="G775" s="492"/>
      <c r="H775" s="492"/>
      <c r="I775" s="492"/>
      <c r="J775" s="492"/>
      <c r="K775" s="492"/>
      <c r="L775" s="492"/>
      <c r="M775" s="492"/>
      <c r="N775" s="492"/>
      <c r="O775" s="492"/>
      <c r="P775" s="492"/>
      <c r="Q775" s="492"/>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92"/>
      <c r="D776" s="492"/>
      <c r="E776" s="492"/>
      <c r="F776" s="492"/>
      <c r="G776" s="492"/>
      <c r="H776" s="492"/>
      <c r="I776" s="492"/>
      <c r="J776" s="492"/>
      <c r="K776" s="492"/>
      <c r="L776" s="492"/>
      <c r="M776" s="492"/>
      <c r="N776" s="492"/>
      <c r="O776" s="492"/>
      <c r="P776" s="492"/>
      <c r="Q776" s="492"/>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92"/>
      <c r="D777" s="492"/>
      <c r="E777" s="492"/>
      <c r="F777" s="492"/>
      <c r="G777" s="492"/>
      <c r="H777" s="492"/>
      <c r="I777" s="492"/>
      <c r="J777" s="492"/>
      <c r="K777" s="492"/>
      <c r="L777" s="492"/>
      <c r="M777" s="492"/>
      <c r="N777" s="492"/>
      <c r="O777" s="492"/>
      <c r="P777" s="492"/>
      <c r="Q777" s="492"/>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92"/>
      <c r="D778" s="492"/>
      <c r="E778" s="492"/>
      <c r="F778" s="492"/>
      <c r="G778" s="492"/>
      <c r="H778" s="492"/>
      <c r="I778" s="492"/>
      <c r="J778" s="492"/>
      <c r="K778" s="492"/>
      <c r="L778" s="492"/>
      <c r="M778" s="492"/>
      <c r="N778" s="492"/>
      <c r="O778" s="492"/>
      <c r="P778" s="492"/>
      <c r="Q778" s="492"/>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92"/>
      <c r="D779" s="492"/>
      <c r="E779" s="492"/>
      <c r="F779" s="492"/>
      <c r="G779" s="492"/>
      <c r="H779" s="492"/>
      <c r="I779" s="492"/>
      <c r="J779" s="492"/>
      <c r="K779" s="492"/>
      <c r="L779" s="492"/>
      <c r="M779" s="492"/>
      <c r="N779" s="492"/>
      <c r="O779" s="492"/>
      <c r="P779" s="492"/>
      <c r="Q779" s="492"/>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92"/>
      <c r="D780" s="492"/>
      <c r="E780" s="492"/>
      <c r="F780" s="492"/>
      <c r="G780" s="492"/>
      <c r="H780" s="492"/>
      <c r="I780" s="492"/>
      <c r="J780" s="492"/>
      <c r="K780" s="492"/>
      <c r="L780" s="492"/>
      <c r="M780" s="492"/>
      <c r="N780" s="492"/>
      <c r="O780" s="492"/>
      <c r="P780" s="492"/>
      <c r="Q780" s="492"/>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92"/>
      <c r="D781" s="492"/>
      <c r="E781" s="492"/>
      <c r="F781" s="492"/>
      <c r="G781" s="492"/>
      <c r="H781" s="492"/>
      <c r="I781" s="492"/>
      <c r="J781" s="492"/>
      <c r="K781" s="492"/>
      <c r="L781" s="492"/>
      <c r="M781" s="492"/>
      <c r="N781" s="492"/>
      <c r="O781" s="492"/>
      <c r="P781" s="492"/>
      <c r="Q781" s="492"/>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92"/>
      <c r="D782" s="492"/>
      <c r="E782" s="492"/>
      <c r="F782" s="492"/>
      <c r="G782" s="492"/>
      <c r="H782" s="492"/>
      <c r="I782" s="492"/>
      <c r="J782" s="492"/>
      <c r="K782" s="492"/>
      <c r="L782" s="492"/>
      <c r="M782" s="492"/>
      <c r="N782" s="492"/>
      <c r="O782" s="492"/>
      <c r="P782" s="492"/>
      <c r="Q782" s="492"/>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92"/>
      <c r="D783" s="492"/>
      <c r="E783" s="492"/>
      <c r="F783" s="492"/>
      <c r="G783" s="492"/>
      <c r="H783" s="492"/>
      <c r="I783" s="492"/>
      <c r="J783" s="492"/>
      <c r="K783" s="492"/>
      <c r="L783" s="492"/>
      <c r="M783" s="492"/>
      <c r="N783" s="492"/>
      <c r="O783" s="492"/>
      <c r="P783" s="492"/>
      <c r="Q783" s="492"/>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92"/>
      <c r="D784" s="492"/>
      <c r="E784" s="492"/>
      <c r="F784" s="492"/>
      <c r="G784" s="492"/>
      <c r="H784" s="492"/>
      <c r="I784" s="492"/>
      <c r="J784" s="492"/>
      <c r="K784" s="492"/>
      <c r="L784" s="492"/>
      <c r="M784" s="492"/>
      <c r="N784" s="492"/>
      <c r="O784" s="492"/>
      <c r="P784" s="492"/>
      <c r="Q784" s="492"/>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92"/>
      <c r="D785" s="492"/>
      <c r="E785" s="492"/>
      <c r="F785" s="492"/>
      <c r="G785" s="492"/>
      <c r="H785" s="492"/>
      <c r="I785" s="492"/>
      <c r="J785" s="492"/>
      <c r="K785" s="492"/>
      <c r="L785" s="492"/>
      <c r="M785" s="492"/>
      <c r="N785" s="492"/>
      <c r="O785" s="492"/>
      <c r="P785" s="492"/>
      <c r="Q785" s="492"/>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92"/>
      <c r="D786" s="492"/>
      <c r="E786" s="492"/>
      <c r="F786" s="492"/>
      <c r="G786" s="492"/>
      <c r="H786" s="492"/>
      <c r="I786" s="492"/>
      <c r="J786" s="492"/>
      <c r="K786" s="492"/>
      <c r="L786" s="492"/>
      <c r="M786" s="492"/>
      <c r="N786" s="492"/>
      <c r="O786" s="492"/>
      <c r="P786" s="492"/>
      <c r="Q786" s="492"/>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92"/>
      <c r="D787" s="492"/>
      <c r="E787" s="492"/>
      <c r="F787" s="492"/>
      <c r="G787" s="492"/>
      <c r="H787" s="492"/>
      <c r="I787" s="492"/>
      <c r="J787" s="492"/>
      <c r="K787" s="492"/>
      <c r="L787" s="492"/>
      <c r="M787" s="492"/>
      <c r="N787" s="492"/>
      <c r="O787" s="492"/>
      <c r="P787" s="492"/>
      <c r="Q787" s="492"/>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92"/>
      <c r="D788" s="492"/>
      <c r="E788" s="492"/>
      <c r="F788" s="492"/>
      <c r="G788" s="492"/>
      <c r="H788" s="492"/>
      <c r="I788" s="492"/>
      <c r="J788" s="492"/>
      <c r="K788" s="492"/>
      <c r="L788" s="492"/>
      <c r="M788" s="492"/>
      <c r="N788" s="492"/>
      <c r="O788" s="492"/>
      <c r="P788" s="492"/>
      <c r="Q788" s="492"/>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92"/>
      <c r="D789" s="492"/>
      <c r="E789" s="492"/>
      <c r="F789" s="492"/>
      <c r="G789" s="492"/>
      <c r="H789" s="492"/>
      <c r="I789" s="492"/>
      <c r="J789" s="492"/>
      <c r="K789" s="492"/>
      <c r="L789" s="492"/>
      <c r="M789" s="492"/>
      <c r="N789" s="492"/>
      <c r="O789" s="492"/>
      <c r="P789" s="492"/>
      <c r="Q789" s="492"/>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92"/>
      <c r="D790" s="492"/>
      <c r="E790" s="492"/>
      <c r="F790" s="492"/>
      <c r="G790" s="492"/>
      <c r="H790" s="492"/>
      <c r="I790" s="492"/>
      <c r="J790" s="492"/>
      <c r="K790" s="492"/>
      <c r="L790" s="492"/>
      <c r="M790" s="492"/>
      <c r="N790" s="492"/>
      <c r="O790" s="492"/>
      <c r="P790" s="492"/>
      <c r="Q790" s="492"/>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92"/>
      <c r="D791" s="492"/>
      <c r="E791" s="492"/>
      <c r="F791" s="492"/>
      <c r="G791" s="492"/>
      <c r="H791" s="492"/>
      <c r="I791" s="492"/>
      <c r="J791" s="492"/>
      <c r="K791" s="492"/>
      <c r="L791" s="492"/>
      <c r="M791" s="492"/>
      <c r="N791" s="492"/>
      <c r="O791" s="492"/>
      <c r="P791" s="492"/>
      <c r="Q791" s="492"/>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92"/>
      <c r="D792" s="492"/>
      <c r="E792" s="492"/>
      <c r="F792" s="492"/>
      <c r="G792" s="492"/>
      <c r="H792" s="492"/>
      <c r="I792" s="492"/>
      <c r="J792" s="492"/>
      <c r="K792" s="492"/>
      <c r="L792" s="492"/>
      <c r="M792" s="492"/>
      <c r="N792" s="492"/>
      <c r="O792" s="492"/>
      <c r="P792" s="492"/>
      <c r="Q792" s="492"/>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92"/>
      <c r="D793" s="492"/>
      <c r="E793" s="492"/>
      <c r="F793" s="492"/>
      <c r="G793" s="492"/>
      <c r="H793" s="492"/>
      <c r="I793" s="492"/>
      <c r="J793" s="492"/>
      <c r="K793" s="492"/>
      <c r="L793" s="492"/>
      <c r="M793" s="492"/>
      <c r="N793" s="492"/>
      <c r="O793" s="492"/>
      <c r="P793" s="492"/>
      <c r="Q793" s="492"/>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92"/>
      <c r="D794" s="492"/>
      <c r="E794" s="492"/>
      <c r="F794" s="492"/>
      <c r="G794" s="492"/>
      <c r="H794" s="492"/>
      <c r="I794" s="492"/>
      <c r="J794" s="492"/>
      <c r="K794" s="492"/>
      <c r="L794" s="492"/>
      <c r="M794" s="492"/>
      <c r="N794" s="492"/>
      <c r="O794" s="492"/>
      <c r="P794" s="492"/>
      <c r="Q794" s="492"/>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92"/>
      <c r="D795" s="492"/>
      <c r="E795" s="492"/>
      <c r="F795" s="492"/>
      <c r="G795" s="492"/>
      <c r="H795" s="492"/>
      <c r="I795" s="492"/>
      <c r="J795" s="492"/>
      <c r="K795" s="492"/>
      <c r="L795" s="492"/>
      <c r="M795" s="492"/>
      <c r="N795" s="492"/>
      <c r="O795" s="492"/>
      <c r="P795" s="492"/>
      <c r="Q795" s="492"/>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92"/>
      <c r="D796" s="492"/>
      <c r="E796" s="492"/>
      <c r="F796" s="492"/>
      <c r="G796" s="492"/>
      <c r="H796" s="492"/>
      <c r="I796" s="492"/>
      <c r="J796" s="492"/>
      <c r="K796" s="492"/>
      <c r="L796" s="492"/>
      <c r="M796" s="492"/>
      <c r="N796" s="492"/>
      <c r="O796" s="492"/>
      <c r="P796" s="492"/>
      <c r="Q796" s="492"/>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92"/>
      <c r="D797" s="492"/>
      <c r="E797" s="492"/>
      <c r="F797" s="492"/>
      <c r="G797" s="492"/>
      <c r="H797" s="492"/>
      <c r="I797" s="492"/>
      <c r="J797" s="492"/>
      <c r="K797" s="492"/>
      <c r="L797" s="492"/>
      <c r="M797" s="492"/>
      <c r="N797" s="492"/>
      <c r="O797" s="492"/>
      <c r="P797" s="492"/>
      <c r="Q797" s="492"/>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92"/>
      <c r="D798" s="492"/>
      <c r="E798" s="492"/>
      <c r="F798" s="492"/>
      <c r="G798" s="492"/>
      <c r="H798" s="492"/>
      <c r="I798" s="492"/>
      <c r="J798" s="492"/>
      <c r="K798" s="492"/>
      <c r="L798" s="492"/>
      <c r="M798" s="492"/>
      <c r="N798" s="492"/>
      <c r="O798" s="492"/>
      <c r="P798" s="492"/>
      <c r="Q798" s="492"/>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92"/>
      <c r="D799" s="492"/>
      <c r="E799" s="492"/>
      <c r="F799" s="492"/>
      <c r="G799" s="492"/>
      <c r="H799" s="492"/>
      <c r="I799" s="492"/>
      <c r="J799" s="492"/>
      <c r="K799" s="492"/>
      <c r="L799" s="492"/>
      <c r="M799" s="492"/>
      <c r="N799" s="492"/>
      <c r="O799" s="492"/>
      <c r="P799" s="492"/>
      <c r="Q799" s="492"/>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92"/>
      <c r="D800" s="492"/>
      <c r="E800" s="492"/>
      <c r="F800" s="492"/>
      <c r="G800" s="492"/>
      <c r="H800" s="492"/>
      <c r="I800" s="492"/>
      <c r="J800" s="492"/>
      <c r="K800" s="492"/>
      <c r="L800" s="492"/>
      <c r="M800" s="492"/>
      <c r="N800" s="492"/>
      <c r="O800" s="492"/>
      <c r="P800" s="492"/>
      <c r="Q800" s="492"/>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92"/>
      <c r="D801" s="492"/>
      <c r="E801" s="492"/>
      <c r="F801" s="492"/>
      <c r="G801" s="492"/>
      <c r="H801" s="492"/>
      <c r="I801" s="492"/>
      <c r="J801" s="492"/>
      <c r="K801" s="492"/>
      <c r="L801" s="492"/>
      <c r="M801" s="492"/>
      <c r="N801" s="492"/>
      <c r="O801" s="492"/>
      <c r="P801" s="492"/>
      <c r="Q801" s="492"/>
    </row>
    <row r="802" ht="25.15" customHeight="true" x14ac:dyDescent="0.2">
      <c r="C802" s="492"/>
      <c r="D802" s="492"/>
      <c r="E802" s="492"/>
      <c r="F802" s="492"/>
      <c r="G802" s="492"/>
      <c r="H802" s="492"/>
      <c r="I802" s="492"/>
      <c r="J802" s="492"/>
      <c r="K802" s="492"/>
      <c r="L802" s="492"/>
      <c r="M802" s="492"/>
      <c r="N802" s="492"/>
      <c r="O802" s="492"/>
      <c r="P802" s="492"/>
      <c r="Q802" s="492"/>
    </row>
    <row r="803" ht="25.15" customHeight="true" x14ac:dyDescent="0.2">
      <c r="C803" s="492"/>
      <c r="D803" s="492"/>
      <c r="E803" s="492"/>
      <c r="F803" s="492"/>
      <c r="G803" s="492"/>
      <c r="H803" s="492"/>
      <c r="I803" s="492"/>
      <c r="J803" s="492"/>
      <c r="K803" s="492"/>
      <c r="L803" s="492"/>
      <c r="M803" s="492"/>
      <c r="N803" s="492"/>
      <c r="O803" s="492"/>
      <c r="P803" s="492"/>
      <c r="Q803" s="492"/>
    </row>
    <row r="804" ht="25.15" customHeight="true" x14ac:dyDescent="0.2">
      <c r="C804" s="492"/>
      <c r="D804" s="492"/>
      <c r="E804" s="492"/>
      <c r="F804" s="492"/>
      <c r="G804" s="492"/>
      <c r="H804" s="492"/>
      <c r="I804" s="492"/>
      <c r="J804" s="492"/>
      <c r="K804" s="492"/>
      <c r="L804" s="492"/>
      <c r="M804" s="492"/>
      <c r="N804" s="492"/>
      <c r="O804" s="492"/>
      <c r="P804" s="492"/>
      <c r="Q804" s="492"/>
    </row>
    <row r="805" ht="25.15" customHeight="true" x14ac:dyDescent="0.2">
      <c r="C805" s="492"/>
      <c r="D805" s="492"/>
      <c r="E805" s="492"/>
      <c r="F805" s="492"/>
      <c r="G805" s="492"/>
      <c r="H805" s="492"/>
      <c r="I805" s="492"/>
      <c r="J805" s="492"/>
      <c r="K805" s="492"/>
      <c r="L805" s="492"/>
      <c r="M805" s="492"/>
      <c r="N805" s="492"/>
      <c r="O805" s="492"/>
      <c r="P805" s="492"/>
      <c r="Q805" s="492"/>
    </row>
    <row r="806" ht="25.15" customHeight="true" x14ac:dyDescent="0.2">
      <c r="C806" s="492"/>
      <c r="D806" s="492"/>
      <c r="E806" s="492"/>
      <c r="F806" s="492"/>
      <c r="G806" s="492"/>
      <c r="H806" s="492"/>
      <c r="I806" s="492"/>
      <c r="J806" s="492"/>
      <c r="K806" s="492"/>
      <c r="L806" s="492"/>
      <c r="M806" s="492"/>
      <c r="N806" s="492"/>
      <c r="O806" s="492"/>
      <c r="P806" s="492"/>
      <c r="Q806" s="492"/>
    </row>
    <row r="807" ht="25.15" customHeight="true" x14ac:dyDescent="0.2">
      <c r="C807" s="492"/>
      <c r="D807" s="492"/>
      <c r="E807" s="492"/>
      <c r="F807" s="492"/>
      <c r="G807" s="492"/>
      <c r="H807" s="492"/>
      <c r="I807" s="492"/>
      <c r="J807" s="492"/>
      <c r="K807" s="492"/>
      <c r="L807" s="492"/>
      <c r="M807" s="492"/>
      <c r="N807" s="492"/>
      <c r="O807" s="492"/>
      <c r="P807" s="492"/>
      <c r="Q807" s="492"/>
    </row>
    <row r="808" ht="25.15" customHeight="true" x14ac:dyDescent="0.2">
      <c r="C808" s="492"/>
      <c r="D808" s="492"/>
      <c r="E808" s="492"/>
      <c r="F808" s="492"/>
      <c r="G808" s="492"/>
      <c r="H808" s="492"/>
      <c r="I808" s="492"/>
      <c r="J808" s="492"/>
      <c r="K808" s="492"/>
      <c r="L808" s="492"/>
      <c r="M808" s="492"/>
      <c r="N808" s="492"/>
      <c r="O808" s="492"/>
      <c r="P808" s="492"/>
      <c r="Q808" s="492"/>
    </row>
    <row r="809" ht="25.15" customHeight="true" x14ac:dyDescent="0.2">
      <c r="C809" s="492"/>
      <c r="D809" s="492"/>
      <c r="E809" s="492"/>
      <c r="F809" s="492"/>
      <c r="G809" s="492"/>
      <c r="H809" s="492"/>
      <c r="I809" s="492"/>
      <c r="J809" s="492"/>
      <c r="K809" s="492"/>
      <c r="L809" s="492"/>
      <c r="M809" s="492"/>
      <c r="N809" s="492"/>
      <c r="O809" s="492"/>
      <c r="P809" s="492"/>
      <c r="Q809" s="492"/>
    </row>
    <row r="810" ht="25.15" customHeight="true" x14ac:dyDescent="0.2">
      <c r="C810" s="492"/>
      <c r="D810" s="492"/>
      <c r="E810" s="492"/>
      <c r="F810" s="492"/>
      <c r="G810" s="492"/>
      <c r="H810" s="492"/>
      <c r="I810" s="492"/>
      <c r="J810" s="492"/>
      <c r="K810" s="492"/>
      <c r="L810" s="492"/>
      <c r="M810" s="492"/>
      <c r="N810" s="492"/>
      <c r="O810" s="492"/>
      <c r="P810" s="492"/>
      <c r="Q810" s="492"/>
    </row>
    <row r="811" ht="25.15" customHeight="true" x14ac:dyDescent="0.2">
      <c r="C811" s="492"/>
      <c r="D811" s="492"/>
      <c r="E811" s="492"/>
      <c r="F811" s="492"/>
      <c r="G811" s="492"/>
      <c r="H811" s="492"/>
      <c r="I811" s="492"/>
      <c r="J811" s="492"/>
      <c r="K811" s="492"/>
      <c r="L811" s="492"/>
      <c r="M811" s="492"/>
      <c r="N811" s="492"/>
      <c r="O811" s="492"/>
      <c r="P811" s="492"/>
      <c r="Q811" s="492"/>
    </row>
    <row r="812" ht="25.15" customHeight="true" x14ac:dyDescent="0.2">
      <c r="C812" s="492"/>
      <c r="D812" s="492"/>
      <c r="E812" s="492"/>
      <c r="F812" s="492"/>
      <c r="G812" s="492"/>
      <c r="H812" s="492"/>
      <c r="I812" s="492"/>
      <c r="J812" s="492"/>
      <c r="K812" s="492"/>
      <c r="L812" s="492"/>
      <c r="M812" s="492"/>
      <c r="N812" s="492"/>
      <c r="O812" s="492"/>
      <c r="P812" s="492"/>
      <c r="Q812" s="492"/>
    </row>
    <row r="813" ht="25.15" customHeight="true" x14ac:dyDescent="0.2">
      <c r="C813" s="492"/>
      <c r="D813" s="492"/>
      <c r="E813" s="492"/>
      <c r="F813" s="492"/>
      <c r="G813" s="492"/>
      <c r="H813" s="492"/>
      <c r="I813" s="492"/>
      <c r="J813" s="492"/>
      <c r="K813" s="492"/>
      <c r="L813" s="492"/>
      <c r="M813" s="492"/>
      <c r="N813" s="492"/>
      <c r="O813" s="492"/>
      <c r="P813" s="492"/>
      <c r="Q813" s="492"/>
    </row>
    <row r="814" ht="25.15" customHeight="true" x14ac:dyDescent="0.2">
      <c r="C814" s="492"/>
      <c r="D814" s="492"/>
      <c r="E814" s="492"/>
      <c r="F814" s="492"/>
      <c r="G814" s="492"/>
      <c r="H814" s="492"/>
      <c r="I814" s="492"/>
      <c r="J814" s="492"/>
      <c r="K814" s="492"/>
      <c r="L814" s="492"/>
      <c r="M814" s="492"/>
      <c r="N814" s="492"/>
      <c r="O814" s="492"/>
      <c r="P814" s="492"/>
      <c r="Q814" s="492"/>
    </row>
    <row r="815" ht="25.15" customHeight="true" x14ac:dyDescent="0.2">
      <c r="C815" s="492"/>
      <c r="D815" s="492"/>
      <c r="E815" s="492"/>
      <c r="F815" s="492"/>
      <c r="G815" s="492"/>
      <c r="H815" s="492"/>
      <c r="I815" s="492"/>
      <c r="J815" s="492"/>
      <c r="K815" s="492"/>
      <c r="L815" s="492"/>
      <c r="M815" s="492"/>
      <c r="N815" s="492"/>
      <c r="O815" s="492"/>
      <c r="P815" s="492"/>
      <c r="Q815" s="492"/>
    </row>
    <row r="816" ht="25.15" customHeight="true" x14ac:dyDescent="0.2">
      <c r="C816" s="492"/>
      <c r="D816" s="492"/>
      <c r="E816" s="492"/>
      <c r="F816" s="492"/>
      <c r="G816" s="492"/>
      <c r="H816" s="492"/>
      <c r="I816" s="492"/>
      <c r="J816" s="492"/>
      <c r="K816" s="492"/>
      <c r="L816" s="492"/>
      <c r="M816" s="492"/>
      <c r="N816" s="492"/>
      <c r="O816" s="492"/>
      <c r="P816" s="492"/>
      <c r="Q816" s="492"/>
    </row>
    <row r="817" ht="25.15" customHeight="true" x14ac:dyDescent="0.2">
      <c r="C817" s="492"/>
      <c r="D817" s="492"/>
      <c r="E817" s="492"/>
      <c r="F817" s="492"/>
      <c r="G817" s="492"/>
      <c r="H817" s="492"/>
      <c r="I817" s="492"/>
      <c r="J817" s="492"/>
      <c r="K817" s="492"/>
      <c r="L817" s="492"/>
      <c r="M817" s="492"/>
      <c r="N817" s="492"/>
      <c r="O817" s="492"/>
      <c r="P817" s="492"/>
      <c r="Q817" s="492"/>
    </row>
    <row r="818" ht="25.15" customHeight="true" x14ac:dyDescent="0.2">
      <c r="C818" s="492"/>
      <c r="D818" s="492"/>
      <c r="E818" s="492"/>
      <c r="F818" s="492"/>
      <c r="G818" s="492"/>
      <c r="H818" s="492"/>
      <c r="I818" s="492"/>
      <c r="J818" s="492"/>
      <c r="K818" s="492"/>
      <c r="L818" s="492"/>
      <c r="M818" s="492"/>
      <c r="N818" s="492"/>
      <c r="O818" s="492"/>
      <c r="P818" s="492"/>
      <c r="Q818" s="492"/>
    </row>
    <row r="819" ht="25.15" customHeight="true" x14ac:dyDescent="0.2">
      <c r="C819" s="492"/>
      <c r="D819" s="492"/>
      <c r="E819" s="492"/>
      <c r="F819" s="492"/>
      <c r="G819" s="492"/>
      <c r="H819" s="492"/>
      <c r="I819" s="492"/>
      <c r="J819" s="492"/>
      <c r="K819" s="492"/>
      <c r="L819" s="492"/>
      <c r="M819" s="492"/>
      <c r="N819" s="492"/>
      <c r="O819" s="492"/>
      <c r="P819" s="492"/>
      <c r="Q819" s="492"/>
    </row>
    <row r="820" ht="25.15" customHeight="true" x14ac:dyDescent="0.2">
      <c r="C820" s="492"/>
      <c r="D820" s="492"/>
      <c r="E820" s="492"/>
      <c r="F820" s="492"/>
      <c r="G820" s="492"/>
      <c r="H820" s="492"/>
      <c r="I820" s="492"/>
      <c r="J820" s="492"/>
      <c r="K820" s="492"/>
      <c r="L820" s="492"/>
      <c r="M820" s="492"/>
      <c r="N820" s="492"/>
      <c r="O820" s="492"/>
      <c r="P820" s="492"/>
      <c r="Q820" s="492"/>
    </row>
    <row r="821" ht="25.15" customHeight="true" x14ac:dyDescent="0.2">
      <c r="C821" s="492"/>
      <c r="D821" s="492"/>
      <c r="E821" s="492"/>
      <c r="F821" s="492"/>
      <c r="G821" s="492"/>
      <c r="H821" s="492"/>
      <c r="I821" s="492"/>
      <c r="J821" s="492"/>
      <c r="K821" s="492"/>
      <c r="L821" s="492"/>
      <c r="M821" s="492"/>
      <c r="N821" s="492"/>
      <c r="O821" s="492"/>
      <c r="P821" s="492"/>
      <c r="Q821" s="492"/>
    </row>
    <row r="822" ht="25.15" customHeight="true" x14ac:dyDescent="0.2">
      <c r="C822" s="492"/>
      <c r="D822" s="492"/>
      <c r="E822" s="492"/>
      <c r="F822" s="492"/>
      <c r="G822" s="492"/>
      <c r="H822" s="492"/>
      <c r="I822" s="492"/>
      <c r="J822" s="492"/>
      <c r="K822" s="492"/>
      <c r="L822" s="492"/>
      <c r="M822" s="492"/>
      <c r="N822" s="492"/>
      <c r="O822" s="492"/>
      <c r="P822" s="492"/>
      <c r="Q822" s="492"/>
    </row>
    <row r="823" ht="25.15" customHeight="true" x14ac:dyDescent="0.2">
      <c r="C823" s="492"/>
      <c r="D823" s="492"/>
      <c r="E823" s="492"/>
      <c r="F823" s="492"/>
      <c r="G823" s="492"/>
      <c r="H823" s="492"/>
      <c r="I823" s="492"/>
      <c r="J823" s="492"/>
      <c r="K823" s="492"/>
      <c r="L823" s="492"/>
      <c r="M823" s="492"/>
      <c r="N823" s="492"/>
      <c r="O823" s="492"/>
      <c r="P823" s="492"/>
      <c r="Q823" s="492"/>
    </row>
    <row r="824" ht="25.15" customHeight="true" x14ac:dyDescent="0.2">
      <c r="C824" s="492"/>
      <c r="D824" s="492"/>
      <c r="E824" s="492"/>
      <c r="F824" s="492"/>
      <c r="G824" s="492"/>
      <c r="H824" s="492"/>
      <c r="I824" s="492"/>
      <c r="J824" s="492"/>
      <c r="K824" s="492"/>
      <c r="L824" s="492"/>
      <c r="M824" s="492"/>
      <c r="N824" s="492"/>
      <c r="O824" s="492"/>
      <c r="P824" s="492"/>
      <c r="Q824" s="492"/>
    </row>
    <row r="825" ht="25.15" customHeight="true" x14ac:dyDescent="0.2">
      <c r="C825" s="492"/>
      <c r="D825" s="492"/>
      <c r="E825" s="492"/>
      <c r="F825" s="492"/>
      <c r="G825" s="492"/>
      <c r="H825" s="492"/>
      <c r="I825" s="492"/>
      <c r="J825" s="492"/>
      <c r="K825" s="492"/>
      <c r="L825" s="492"/>
      <c r="M825" s="492"/>
      <c r="N825" s="492"/>
      <c r="O825" s="492"/>
      <c r="P825" s="492"/>
      <c r="Q825" s="492"/>
    </row>
    <row r="826" ht="25.15" customHeight="true" x14ac:dyDescent="0.2">
      <c r="C826" s="492"/>
      <c r="D826" s="492"/>
      <c r="E826" s="492"/>
      <c r="F826" s="492"/>
      <c r="G826" s="492"/>
      <c r="H826" s="492"/>
      <c r="I826" s="492"/>
      <c r="J826" s="492"/>
      <c r="K826" s="492"/>
      <c r="L826" s="492"/>
      <c r="M826" s="492"/>
      <c r="N826" s="492"/>
      <c r="O826" s="492"/>
      <c r="P826" s="492"/>
      <c r="Q826" s="492"/>
    </row>
    <row r="827" ht="25.15" customHeight="true" x14ac:dyDescent="0.2">
      <c r="C827" s="492"/>
      <c r="D827" s="492"/>
      <c r="E827" s="492"/>
      <c r="F827" s="492"/>
      <c r="G827" s="492"/>
      <c r="H827" s="492"/>
      <c r="I827" s="492"/>
      <c r="J827" s="492"/>
      <c r="K827" s="492"/>
      <c r="L827" s="492"/>
      <c r="M827" s="492"/>
      <c r="N827" s="492"/>
      <c r="O827" s="492"/>
      <c r="P827" s="492"/>
      <c r="Q827" s="492"/>
    </row>
    <row r="828" ht="25.15" customHeight="true" x14ac:dyDescent="0.2">
      <c r="C828" s="492"/>
      <c r="D828" s="492"/>
      <c r="E828" s="492"/>
      <c r="F828" s="492"/>
      <c r="G828" s="492"/>
      <c r="H828" s="492"/>
      <c r="I828" s="492"/>
      <c r="J828" s="492"/>
      <c r="K828" s="492"/>
      <c r="L828" s="492"/>
      <c r="M828" s="492"/>
      <c r="N828" s="492"/>
      <c r="O828" s="492"/>
      <c r="P828" s="492"/>
      <c r="Q828" s="492"/>
    </row>
    <row r="829" ht="25.15" customHeight="true" x14ac:dyDescent="0.2">
      <c r="C829" s="492"/>
      <c r="D829" s="492"/>
      <c r="E829" s="492"/>
      <c r="F829" s="492"/>
      <c r="G829" s="492"/>
      <c r="H829" s="492"/>
      <c r="I829" s="492"/>
      <c r="J829" s="492"/>
      <c r="K829" s="492"/>
      <c r="L829" s="492"/>
      <c r="M829" s="492"/>
      <c r="N829" s="492"/>
      <c r="O829" s="492"/>
      <c r="P829" s="492"/>
      <c r="Q829" s="492"/>
    </row>
    <row r="830" ht="25.15" customHeight="true" x14ac:dyDescent="0.2">
      <c r="C830" s="492"/>
      <c r="D830" s="492"/>
      <c r="E830" s="492"/>
      <c r="F830" s="492"/>
      <c r="G830" s="492"/>
      <c r="H830" s="492"/>
      <c r="I830" s="492"/>
      <c r="J830" s="492"/>
      <c r="K830" s="492"/>
      <c r="L830" s="492"/>
      <c r="M830" s="492"/>
      <c r="N830" s="492"/>
      <c r="O830" s="492"/>
      <c r="P830" s="492"/>
      <c r="Q830" s="492"/>
    </row>
    <row r="831" ht="25.15" customHeight="true" x14ac:dyDescent="0.2">
      <c r="C831" s="492"/>
      <c r="D831" s="492"/>
      <c r="E831" s="492"/>
      <c r="F831" s="492"/>
      <c r="G831" s="492"/>
      <c r="H831" s="492"/>
      <c r="I831" s="492"/>
      <c r="J831" s="492"/>
      <c r="K831" s="492"/>
      <c r="L831" s="492"/>
      <c r="M831" s="492"/>
      <c r="N831" s="492"/>
      <c r="O831" s="492"/>
      <c r="P831" s="492"/>
      <c r="Q831" s="492"/>
    </row>
    <row r="832" ht="25.15" customHeight="true" x14ac:dyDescent="0.2">
      <c r="C832" s="492"/>
      <c r="D832" s="492"/>
      <c r="E832" s="492"/>
      <c r="F832" s="492"/>
      <c r="G832" s="492"/>
      <c r="H832" s="492"/>
      <c r="I832" s="492"/>
      <c r="J832" s="492"/>
      <c r="K832" s="492"/>
      <c r="L832" s="492"/>
      <c r="M832" s="492"/>
      <c r="N832" s="492"/>
      <c r="O832" s="492"/>
      <c r="P832" s="492"/>
      <c r="Q832" s="492"/>
    </row>
    <row r="833" ht="25.15" customHeight="true" x14ac:dyDescent="0.2">
      <c r="C833" s="492"/>
      <c r="D833" s="492"/>
      <c r="E833" s="492"/>
      <c r="F833" s="492"/>
      <c r="G833" s="492"/>
      <c r="H833" s="492"/>
      <c r="I833" s="492"/>
      <c r="J833" s="492"/>
      <c r="K833" s="492"/>
      <c r="L833" s="492"/>
      <c r="M833" s="492"/>
      <c r="N833" s="492"/>
      <c r="O833" s="492"/>
      <c r="P833" s="492"/>
      <c r="Q833" s="492"/>
    </row>
    <row r="834" ht="25.15" customHeight="true" x14ac:dyDescent="0.2">
      <c r="C834" s="492"/>
      <c r="D834" s="492"/>
      <c r="E834" s="492"/>
      <c r="F834" s="492"/>
      <c r="G834" s="492"/>
      <c r="H834" s="492"/>
      <c r="I834" s="492"/>
      <c r="J834" s="492"/>
      <c r="K834" s="492"/>
      <c r="L834" s="492"/>
      <c r="M834" s="492"/>
      <c r="N834" s="492"/>
      <c r="O834" s="492"/>
      <c r="P834" s="492"/>
      <c r="Q834" s="492"/>
    </row>
    <row r="835" ht="25.15" customHeight="true" x14ac:dyDescent="0.2">
      <c r="C835" s="492"/>
      <c r="D835" s="492"/>
      <c r="E835" s="492"/>
      <c r="F835" s="492"/>
      <c r="G835" s="492"/>
      <c r="H835" s="492"/>
      <c r="I835" s="492"/>
      <c r="J835" s="492"/>
      <c r="K835" s="492"/>
      <c r="L835" s="492"/>
      <c r="M835" s="492"/>
      <c r="N835" s="492"/>
      <c r="O835" s="492"/>
      <c r="P835" s="492"/>
      <c r="Q835" s="492"/>
    </row>
    <row r="836" ht="25.15" customHeight="true" x14ac:dyDescent="0.2">
      <c r="C836" s="492"/>
      <c r="D836" s="492"/>
      <c r="E836" s="492"/>
      <c r="F836" s="492"/>
      <c r="G836" s="492"/>
      <c r="H836" s="492"/>
      <c r="I836" s="492"/>
      <c r="J836" s="492"/>
      <c r="K836" s="492"/>
      <c r="L836" s="492"/>
      <c r="M836" s="492"/>
      <c r="N836" s="492"/>
      <c r="O836" s="492"/>
      <c r="P836" s="492"/>
      <c r="Q836" s="492"/>
    </row>
    <row r="837" ht="25.15" customHeight="true" x14ac:dyDescent="0.2">
      <c r="C837" s="492"/>
      <c r="D837" s="492"/>
      <c r="E837" s="492"/>
      <c r="F837" s="492"/>
      <c r="G837" s="492"/>
      <c r="H837" s="492"/>
      <c r="I837" s="492"/>
      <c r="J837" s="492"/>
      <c r="K837" s="492"/>
      <c r="L837" s="492"/>
      <c r="M837" s="492"/>
      <c r="N837" s="492"/>
      <c r="O837" s="492"/>
      <c r="P837" s="492"/>
      <c r="Q837" s="492"/>
    </row>
    <row r="838" ht="25.15" customHeight="true" x14ac:dyDescent="0.2">
      <c r="C838" s="492"/>
      <c r="D838" s="492"/>
      <c r="E838" s="492"/>
      <c r="F838" s="492"/>
      <c r="G838" s="492"/>
      <c r="H838" s="492"/>
      <c r="I838" s="492"/>
      <c r="J838" s="492"/>
      <c r="K838" s="492"/>
      <c r="L838" s="492"/>
      <c r="M838" s="492"/>
      <c r="N838" s="492"/>
      <c r="O838" s="492"/>
      <c r="P838" s="492"/>
      <c r="Q838" s="492"/>
    </row>
    <row r="839" ht="25.15" customHeight="true" x14ac:dyDescent="0.2">
      <c r="C839" s="492"/>
      <c r="D839" s="492"/>
      <c r="E839" s="492"/>
      <c r="F839" s="492"/>
      <c r="G839" s="492"/>
      <c r="H839" s="492"/>
      <c r="I839" s="492"/>
      <c r="J839" s="492"/>
      <c r="K839" s="492"/>
      <c r="L839" s="492"/>
      <c r="M839" s="492"/>
      <c r="N839" s="492"/>
      <c r="O839" s="492"/>
      <c r="P839" s="492"/>
      <c r="Q839" s="492"/>
    </row>
    <row r="840" ht="25.15" customHeight="true" x14ac:dyDescent="0.2">
      <c r="C840" s="492"/>
      <c r="D840" s="492"/>
      <c r="E840" s="492"/>
      <c r="F840" s="492"/>
      <c r="G840" s="492"/>
      <c r="H840" s="492"/>
      <c r="I840" s="492"/>
      <c r="J840" s="492"/>
      <c r="K840" s="492"/>
      <c r="L840" s="492"/>
      <c r="M840" s="492"/>
      <c r="N840" s="492"/>
      <c r="O840" s="492"/>
      <c r="P840" s="492"/>
      <c r="Q840" s="492"/>
    </row>
    <row r="841" ht="25.15" customHeight="true" x14ac:dyDescent="0.2">
      <c r="C841" s="492"/>
      <c r="D841" s="492"/>
      <c r="E841" s="492"/>
      <c r="F841" s="492"/>
      <c r="G841" s="492"/>
      <c r="H841" s="492"/>
      <c r="I841" s="492"/>
      <c r="J841" s="492"/>
      <c r="K841" s="492"/>
      <c r="L841" s="492"/>
      <c r="M841" s="492"/>
      <c r="N841" s="492"/>
      <c r="O841" s="492"/>
      <c r="P841" s="492"/>
      <c r="Q841" s="492"/>
    </row>
    <row r="842" ht="25.15" customHeight="true" x14ac:dyDescent="0.2">
      <c r="C842" s="492"/>
      <c r="D842" s="492"/>
      <c r="E842" s="492"/>
      <c r="F842" s="492"/>
      <c r="G842" s="492"/>
      <c r="H842" s="492"/>
      <c r="I842" s="492"/>
      <c r="J842" s="492"/>
      <c r="K842" s="492"/>
      <c r="L842" s="492"/>
      <c r="M842" s="492"/>
      <c r="N842" s="492"/>
      <c r="O842" s="492"/>
      <c r="P842" s="492"/>
      <c r="Q842" s="492"/>
    </row>
    <row r="843" ht="25.15" customHeight="true" x14ac:dyDescent="0.2">
      <c r="C843" s="492"/>
      <c r="D843" s="492"/>
      <c r="E843" s="492"/>
      <c r="F843" s="492"/>
      <c r="G843" s="492"/>
      <c r="H843" s="492"/>
      <c r="I843" s="492"/>
      <c r="J843" s="492"/>
      <c r="K843" s="492"/>
      <c r="L843" s="492"/>
      <c r="M843" s="492"/>
      <c r="N843" s="492"/>
      <c r="O843" s="492"/>
      <c r="P843" s="492"/>
      <c r="Q843" s="492"/>
    </row>
    <row r="844" ht="25.15" customHeight="true" x14ac:dyDescent="0.2">
      <c r="C844" s="492"/>
      <c r="D844" s="492"/>
      <c r="E844" s="492"/>
      <c r="F844" s="492"/>
      <c r="G844" s="492"/>
      <c r="H844" s="492"/>
      <c r="I844" s="492"/>
      <c r="J844" s="492"/>
      <c r="K844" s="492"/>
      <c r="L844" s="492"/>
      <c r="M844" s="492"/>
      <c r="N844" s="492"/>
      <c r="O844" s="492"/>
      <c r="P844" s="492"/>
      <c r="Q844" s="492"/>
    </row>
    <row r="845" ht="25.15" customHeight="true" x14ac:dyDescent="0.2">
      <c r="C845" s="492"/>
      <c r="D845" s="492"/>
      <c r="E845" s="492"/>
      <c r="F845" s="492"/>
      <c r="G845" s="492"/>
      <c r="H845" s="492"/>
      <c r="I845" s="492"/>
      <c r="J845" s="492"/>
      <c r="K845" s="492"/>
      <c r="L845" s="492"/>
      <c r="M845" s="492"/>
      <c r="N845" s="492"/>
      <c r="O845" s="492"/>
      <c r="P845" s="492"/>
      <c r="Q845" s="492"/>
    </row>
    <row r="846" ht="25.15" customHeight="true" x14ac:dyDescent="0.2">
      <c r="C846" s="492"/>
      <c r="D846" s="492"/>
      <c r="E846" s="492"/>
      <c r="F846" s="492"/>
      <c r="G846" s="492"/>
      <c r="H846" s="492"/>
      <c r="I846" s="492"/>
      <c r="J846" s="492"/>
      <c r="K846" s="492"/>
      <c r="L846" s="492"/>
      <c r="M846" s="492"/>
      <c r="N846" s="492"/>
      <c r="O846" s="492"/>
      <c r="P846" s="492"/>
      <c r="Q846" s="492"/>
    </row>
    <row r="847" ht="25.15" customHeight="true" x14ac:dyDescent="0.2">
      <c r="C847" s="492"/>
      <c r="D847" s="492"/>
      <c r="E847" s="492"/>
      <c r="F847" s="492"/>
      <c r="G847" s="492"/>
      <c r="H847" s="492"/>
      <c r="I847" s="492"/>
      <c r="J847" s="492"/>
      <c r="K847" s="492"/>
      <c r="L847" s="492"/>
      <c r="M847" s="492"/>
      <c r="N847" s="492"/>
      <c r="O847" s="492"/>
      <c r="P847" s="492"/>
      <c r="Q847" s="492"/>
    </row>
    <row r="848" ht="25.15" customHeight="true" x14ac:dyDescent="0.2">
      <c r="C848" s="492"/>
      <c r="D848" s="492"/>
      <c r="E848" s="492"/>
      <c r="F848" s="492"/>
      <c r="G848" s="492"/>
      <c r="H848" s="492"/>
      <c r="I848" s="492"/>
      <c r="J848" s="492"/>
      <c r="K848" s="492"/>
      <c r="L848" s="492"/>
      <c r="M848" s="492"/>
      <c r="N848" s="492"/>
      <c r="O848" s="492"/>
      <c r="P848" s="492"/>
      <c r="Q848" s="492"/>
    </row>
    <row r="849" ht="25.15" customHeight="true" x14ac:dyDescent="0.2">
      <c r="C849" s="492"/>
      <c r="D849" s="492"/>
      <c r="E849" s="492"/>
      <c r="F849" s="492"/>
      <c r="G849" s="492"/>
      <c r="H849" s="492"/>
      <c r="I849" s="492"/>
      <c r="J849" s="492"/>
      <c r="K849" s="492"/>
      <c r="L849" s="492"/>
      <c r="M849" s="492"/>
      <c r="N849" s="492"/>
      <c r="O849" s="492"/>
      <c r="P849" s="492"/>
      <c r="Q849" s="492"/>
    </row>
    <row r="850" ht="25.15" customHeight="true" x14ac:dyDescent="0.2">
      <c r="C850" s="492"/>
      <c r="D850" s="492"/>
      <c r="E850" s="492"/>
      <c r="F850" s="492"/>
      <c r="G850" s="492"/>
      <c r="H850" s="492"/>
      <c r="I850" s="492"/>
      <c r="J850" s="492"/>
      <c r="K850" s="492"/>
      <c r="L850" s="492"/>
      <c r="M850" s="492"/>
      <c r="N850" s="492"/>
      <c r="O850" s="492"/>
      <c r="P850" s="492"/>
      <c r="Q850" s="492"/>
    </row>
    <row r="851" ht="25.15" customHeight="true" x14ac:dyDescent="0.2">
      <c r="C851" s="492"/>
      <c r="D851" s="492"/>
      <c r="E851" s="492"/>
      <c r="F851" s="492"/>
      <c r="G851" s="492"/>
      <c r="H851" s="492"/>
      <c r="I851" s="492"/>
      <c r="J851" s="492"/>
      <c r="K851" s="492"/>
      <c r="L851" s="492"/>
      <c r="M851" s="492"/>
      <c r="N851" s="492"/>
      <c r="O851" s="492"/>
      <c r="P851" s="492"/>
      <c r="Q851" s="492"/>
    </row>
    <row r="852" ht="25.15" customHeight="true" x14ac:dyDescent="0.2">
      <c r="C852" s="492"/>
      <c r="D852" s="492"/>
      <c r="E852" s="492"/>
      <c r="F852" s="492"/>
      <c r="G852" s="492"/>
      <c r="H852" s="492"/>
      <c r="I852" s="492"/>
      <c r="J852" s="492"/>
      <c r="K852" s="492"/>
      <c r="L852" s="492"/>
      <c r="M852" s="492"/>
      <c r="N852" s="492"/>
      <c r="O852" s="492"/>
      <c r="P852" s="492"/>
      <c r="Q852" s="492"/>
    </row>
    <row r="853" ht="25.15" customHeight="true" x14ac:dyDescent="0.2">
      <c r="C853" s="492"/>
      <c r="D853" s="492"/>
      <c r="E853" s="492"/>
      <c r="F853" s="492"/>
      <c r="G853" s="492"/>
      <c r="H853" s="492"/>
      <c r="I853" s="492"/>
      <c r="J853" s="492"/>
      <c r="K853" s="492"/>
      <c r="L853" s="492"/>
      <c r="M853" s="492"/>
      <c r="N853" s="492"/>
      <c r="O853" s="492"/>
      <c r="P853" s="492"/>
      <c r="Q853" s="492"/>
    </row>
    <row r="854" ht="25.15" customHeight="true" x14ac:dyDescent="0.2">
      <c r="C854" s="492"/>
      <c r="D854" s="492"/>
      <c r="E854" s="492"/>
      <c r="F854" s="492"/>
      <c r="G854" s="492"/>
      <c r="H854" s="492"/>
      <c r="I854" s="492"/>
      <c r="J854" s="492"/>
      <c r="K854" s="492"/>
      <c r="L854" s="492"/>
      <c r="M854" s="492"/>
      <c r="N854" s="492"/>
      <c r="O854" s="492"/>
      <c r="P854" s="492"/>
      <c r="Q854" s="492"/>
    </row>
    <row r="855" ht="25.15" customHeight="true" x14ac:dyDescent="0.2">
      <c r="C855" s="492"/>
      <c r="D855" s="492"/>
      <c r="E855" s="492"/>
      <c r="F855" s="492"/>
      <c r="G855" s="492"/>
      <c r="H855" s="492"/>
      <c r="I855" s="492"/>
      <c r="J855" s="492"/>
      <c r="K855" s="492"/>
      <c r="L855" s="492"/>
      <c r="M855" s="492"/>
      <c r="N855" s="492"/>
      <c r="O855" s="492"/>
      <c r="P855" s="492"/>
      <c r="Q855" s="492"/>
    </row>
    <row r="856" ht="25.15" customHeight="true" x14ac:dyDescent="0.2">
      <c r="C856" s="492"/>
      <c r="D856" s="492"/>
      <c r="E856" s="492"/>
      <c r="F856" s="492"/>
      <c r="G856" s="492"/>
      <c r="H856" s="492"/>
      <c r="I856" s="492"/>
      <c r="J856" s="492"/>
      <c r="K856" s="492"/>
      <c r="L856" s="492"/>
      <c r="M856" s="492"/>
      <c r="N856" s="492"/>
      <c r="O856" s="492"/>
      <c r="P856" s="492"/>
      <c r="Q856" s="492"/>
    </row>
    <row r="857" ht="25.15" customHeight="true" x14ac:dyDescent="0.2">
      <c r="C857" s="492"/>
      <c r="D857" s="492"/>
      <c r="E857" s="492"/>
      <c r="F857" s="492"/>
      <c r="G857" s="492"/>
      <c r="H857" s="492"/>
      <c r="I857" s="492"/>
      <c r="J857" s="492"/>
      <c r="K857" s="492"/>
      <c r="L857" s="492"/>
      <c r="M857" s="492"/>
      <c r="N857" s="492"/>
      <c r="O857" s="492"/>
      <c r="P857" s="492"/>
      <c r="Q857" s="492"/>
    </row>
    <row r="858" ht="25.15" customHeight="true" x14ac:dyDescent="0.2">
      <c r="C858" s="492"/>
      <c r="D858" s="492"/>
      <c r="E858" s="492"/>
      <c r="F858" s="492"/>
      <c r="G858" s="492"/>
      <c r="H858" s="492"/>
      <c r="I858" s="492"/>
      <c r="J858" s="492"/>
      <c r="K858" s="492"/>
      <c r="L858" s="492"/>
      <c r="M858" s="492"/>
      <c r="N858" s="492"/>
      <c r="O858" s="492"/>
      <c r="P858" s="492"/>
      <c r="Q858" s="492"/>
    </row>
    <row r="859" ht="25.15" customHeight="true" x14ac:dyDescent="0.2">
      <c r="C859" s="492"/>
      <c r="D859" s="492"/>
      <c r="E859" s="492"/>
      <c r="F859" s="492"/>
      <c r="G859" s="492"/>
      <c r="H859" s="492"/>
      <c r="I859" s="492"/>
      <c r="J859" s="492"/>
      <c r="K859" s="492"/>
      <c r="L859" s="492"/>
      <c r="M859" s="492"/>
      <c r="N859" s="492"/>
      <c r="O859" s="492"/>
      <c r="P859" s="492"/>
      <c r="Q859" s="492"/>
    </row>
    <row r="860" ht="25.15" customHeight="true" x14ac:dyDescent="0.2">
      <c r="C860" s="492"/>
      <c r="D860" s="492"/>
      <c r="E860" s="492"/>
      <c r="F860" s="492"/>
      <c r="G860" s="492"/>
      <c r="H860" s="492"/>
      <c r="I860" s="492"/>
      <c r="J860" s="492"/>
      <c r="K860" s="492"/>
      <c r="L860" s="492"/>
      <c r="M860" s="492"/>
      <c r="N860" s="492"/>
      <c r="O860" s="492"/>
      <c r="P860" s="492"/>
      <c r="Q860" s="492"/>
    </row>
    <row r="861" ht="25.15" customHeight="true" x14ac:dyDescent="0.2">
      <c r="C861" s="492"/>
      <c r="D861" s="492"/>
      <c r="E861" s="492"/>
      <c r="F861" s="492"/>
      <c r="G861" s="492"/>
      <c r="H861" s="492"/>
      <c r="I861" s="492"/>
      <c r="J861" s="492"/>
      <c r="K861" s="492"/>
      <c r="L861" s="492"/>
      <c r="M861" s="492"/>
      <c r="N861" s="492"/>
      <c r="O861" s="492"/>
      <c r="P861" s="492"/>
      <c r="Q861" s="492"/>
    </row>
    <row r="862" ht="25.15" customHeight="true" x14ac:dyDescent="0.2">
      <c r="C862" s="492"/>
      <c r="D862" s="492"/>
      <c r="E862" s="492"/>
      <c r="F862" s="492"/>
      <c r="G862" s="492"/>
      <c r="H862" s="492"/>
      <c r="I862" s="492"/>
      <c r="J862" s="492"/>
      <c r="K862" s="492"/>
      <c r="L862" s="492"/>
      <c r="M862" s="492"/>
      <c r="N862" s="492"/>
      <c r="O862" s="492"/>
      <c r="P862" s="492"/>
      <c r="Q862" s="492"/>
    </row>
    <row r="863" ht="25.15" customHeight="true" x14ac:dyDescent="0.2">
      <c r="C863" s="492"/>
      <c r="D863" s="492"/>
      <c r="E863" s="492"/>
      <c r="F863" s="492"/>
      <c r="G863" s="492"/>
      <c r="H863" s="492"/>
      <c r="I863" s="492"/>
      <c r="J863" s="492"/>
      <c r="K863" s="492"/>
      <c r="L863" s="492"/>
      <c r="M863" s="492"/>
      <c r="N863" s="492"/>
      <c r="O863" s="492"/>
      <c r="P863" s="492"/>
      <c r="Q863" s="492"/>
    </row>
    <row r="864" ht="25.15" customHeight="true" x14ac:dyDescent="0.2">
      <c r="C864" s="492"/>
      <c r="D864" s="492"/>
      <c r="E864" s="492"/>
      <c r="F864" s="492"/>
      <c r="G864" s="492"/>
      <c r="H864" s="492"/>
      <c r="I864" s="492"/>
      <c r="J864" s="492"/>
      <c r="K864" s="492"/>
      <c r="L864" s="492"/>
      <c r="M864" s="492"/>
      <c r="N864" s="492"/>
      <c r="O864" s="492"/>
      <c r="P864" s="492"/>
      <c r="Q864" s="492"/>
    </row>
    <row r="865" ht="25.15" customHeight="true" x14ac:dyDescent="0.2">
      <c r="C865" s="492"/>
      <c r="D865" s="492"/>
      <c r="E865" s="492"/>
      <c r="F865" s="492"/>
      <c r="G865" s="492"/>
      <c r="H865" s="492"/>
      <c r="I865" s="492"/>
      <c r="J865" s="492"/>
      <c r="K865" s="492"/>
      <c r="L865" s="492"/>
      <c r="M865" s="492"/>
      <c r="N865" s="492"/>
      <c r="O865" s="492"/>
      <c r="P865" s="492"/>
      <c r="Q865" s="492"/>
    </row>
    <row r="866" ht="25.15" customHeight="true" x14ac:dyDescent="0.2">
      <c r="C866" s="492"/>
      <c r="D866" s="492"/>
      <c r="E866" s="492"/>
      <c r="F866" s="492"/>
      <c r="G866" s="492"/>
      <c r="H866" s="492"/>
      <c r="I866" s="492"/>
      <c r="J866" s="492"/>
      <c r="K866" s="492"/>
      <c r="L866" s="492"/>
      <c r="M866" s="492"/>
      <c r="N866" s="492"/>
      <c r="O866" s="492"/>
      <c r="P866" s="492"/>
      <c r="Q866" s="492"/>
    </row>
    <row r="867" ht="25.15" customHeight="true" x14ac:dyDescent="0.2">
      <c r="C867" s="492"/>
      <c r="D867" s="492"/>
      <c r="E867" s="492"/>
      <c r="F867" s="492"/>
      <c r="G867" s="492"/>
      <c r="H867" s="492"/>
      <c r="I867" s="492"/>
      <c r="J867" s="492"/>
      <c r="K867" s="492"/>
      <c r="L867" s="492"/>
      <c r="M867" s="492"/>
      <c r="N867" s="492"/>
      <c r="O867" s="492"/>
      <c r="P867" s="492"/>
      <c r="Q867" s="492"/>
    </row>
    <row r="868" ht="25.15" customHeight="true" x14ac:dyDescent="0.2">
      <c r="C868" s="492"/>
      <c r="D868" s="492"/>
      <c r="E868" s="492"/>
      <c r="F868" s="492"/>
      <c r="G868" s="492"/>
      <c r="H868" s="492"/>
      <c r="I868" s="492"/>
      <c r="J868" s="492"/>
      <c r="K868" s="492"/>
      <c r="L868" s="492"/>
      <c r="M868" s="492"/>
      <c r="N868" s="492"/>
      <c r="O868" s="492"/>
      <c r="P868" s="492"/>
      <c r="Q868" s="492"/>
    </row>
    <row r="869" ht="25.15" customHeight="true" x14ac:dyDescent="0.2">
      <c r="C869" s="492"/>
      <c r="D869" s="492"/>
      <c r="E869" s="492"/>
      <c r="F869" s="492"/>
      <c r="G869" s="492"/>
      <c r="H869" s="492"/>
      <c r="I869" s="492"/>
      <c r="J869" s="492"/>
      <c r="K869" s="492"/>
      <c r="L869" s="492"/>
      <c r="M869" s="492"/>
      <c r="N869" s="492"/>
      <c r="O869" s="492"/>
      <c r="P869" s="492"/>
      <c r="Q869" s="492"/>
    </row>
    <row r="870" ht="25.15" customHeight="true" x14ac:dyDescent="0.2">
      <c r="C870" s="492"/>
      <c r="D870" s="492"/>
      <c r="E870" s="492"/>
      <c r="F870" s="492"/>
      <c r="G870" s="492"/>
      <c r="H870" s="492"/>
      <c r="I870" s="492"/>
      <c r="J870" s="492"/>
      <c r="K870" s="492"/>
      <c r="L870" s="492"/>
      <c r="M870" s="492"/>
      <c r="N870" s="492"/>
      <c r="O870" s="492"/>
      <c r="P870" s="492"/>
      <c r="Q870" s="492"/>
    </row>
    <row r="871" ht="25.15" customHeight="true" x14ac:dyDescent="0.2">
      <c r="C871" s="492"/>
      <c r="D871" s="492"/>
      <c r="E871" s="492"/>
      <c r="F871" s="492"/>
      <c r="G871" s="492"/>
      <c r="H871" s="492"/>
      <c r="I871" s="492"/>
      <c r="J871" s="492"/>
      <c r="K871" s="492"/>
      <c r="L871" s="492"/>
      <c r="M871" s="492"/>
      <c r="N871" s="492"/>
      <c r="O871" s="492"/>
      <c r="P871" s="492"/>
      <c r="Q871" s="492"/>
    </row>
    <row r="872" ht="25.15" customHeight="true" x14ac:dyDescent="0.2">
      <c r="C872" s="492"/>
      <c r="D872" s="492"/>
      <c r="E872" s="492"/>
      <c r="F872" s="492"/>
      <c r="G872" s="492"/>
      <c r="H872" s="492"/>
      <c r="I872" s="492"/>
      <c r="J872" s="492"/>
      <c r="K872" s="492"/>
      <c r="L872" s="492"/>
      <c r="M872" s="492"/>
      <c r="N872" s="492"/>
      <c r="O872" s="492"/>
      <c r="P872" s="492"/>
      <c r="Q872" s="492"/>
    </row>
    <row r="873" ht="25.15" customHeight="true" x14ac:dyDescent="0.2">
      <c r="C873" s="492"/>
      <c r="D873" s="492"/>
      <c r="E873" s="492"/>
      <c r="F873" s="492"/>
      <c r="G873" s="492"/>
      <c r="H873" s="492"/>
      <c r="I873" s="492"/>
      <c r="J873" s="492"/>
      <c r="K873" s="492"/>
      <c r="L873" s="492"/>
      <c r="M873" s="492"/>
      <c r="N873" s="492"/>
      <c r="O873" s="492"/>
      <c r="P873" s="492"/>
      <c r="Q873" s="492"/>
    </row>
    <row r="874" ht="25.15" customHeight="true" x14ac:dyDescent="0.2">
      <c r="C874" s="492"/>
      <c r="D874" s="492"/>
      <c r="E874" s="492"/>
      <c r="F874" s="492"/>
      <c r="G874" s="492"/>
      <c r="H874" s="492"/>
      <c r="I874" s="492"/>
      <c r="J874" s="492"/>
      <c r="K874" s="492"/>
      <c r="L874" s="492"/>
      <c r="M874" s="492"/>
      <c r="N874" s="492"/>
      <c r="O874" s="492"/>
      <c r="P874" s="492"/>
      <c r="Q874" s="492"/>
    </row>
    <row r="875" ht="25.15" customHeight="true" x14ac:dyDescent="0.2">
      <c r="C875" s="492"/>
      <c r="D875" s="492"/>
      <c r="E875" s="492"/>
      <c r="F875" s="492"/>
      <c r="G875" s="492"/>
      <c r="H875" s="492"/>
      <c r="I875" s="492"/>
      <c r="J875" s="492"/>
      <c r="K875" s="492"/>
      <c r="L875" s="492"/>
      <c r="M875" s="492"/>
      <c r="N875" s="492"/>
      <c r="O875" s="492"/>
      <c r="P875" s="492"/>
      <c r="Q875" s="492"/>
    </row>
    <row r="876" ht="25.15" customHeight="true" x14ac:dyDescent="0.2">
      <c r="C876" s="492"/>
      <c r="D876" s="492"/>
      <c r="E876" s="492"/>
      <c r="F876" s="492"/>
      <c r="G876" s="492"/>
      <c r="H876" s="492"/>
      <c r="I876" s="492"/>
      <c r="J876" s="492"/>
      <c r="K876" s="492"/>
      <c r="L876" s="492"/>
      <c r="M876" s="492"/>
      <c r="N876" s="492"/>
      <c r="O876" s="492"/>
      <c r="P876" s="492"/>
      <c r="Q876" s="492"/>
    </row>
    <row r="877" ht="25.15" customHeight="true" x14ac:dyDescent="0.2">
      <c r="C877" s="492"/>
      <c r="D877" s="492"/>
      <c r="E877" s="492"/>
      <c r="F877" s="492"/>
      <c r="G877" s="492"/>
      <c r="H877" s="492"/>
      <c r="I877" s="492"/>
      <c r="J877" s="492"/>
      <c r="K877" s="492"/>
      <c r="L877" s="492"/>
      <c r="M877" s="492"/>
      <c r="N877" s="492"/>
      <c r="O877" s="492"/>
      <c r="P877" s="492"/>
      <c r="Q877" s="492"/>
    </row>
    <row r="878" ht="25.15" customHeight="true" x14ac:dyDescent="0.2">
      <c r="C878" s="492"/>
      <c r="D878" s="492"/>
      <c r="E878" s="492"/>
      <c r="F878" s="492"/>
      <c r="G878" s="492"/>
      <c r="H878" s="492"/>
      <c r="I878" s="492"/>
      <c r="J878" s="492"/>
      <c r="K878" s="492"/>
      <c r="L878" s="492"/>
      <c r="M878" s="492"/>
      <c r="N878" s="492"/>
      <c r="O878" s="492"/>
      <c r="P878" s="492"/>
      <c r="Q878" s="492"/>
    </row>
    <row r="879" ht="25.15" customHeight="true" x14ac:dyDescent="0.2">
      <c r="C879" s="492"/>
      <c r="D879" s="492"/>
      <c r="E879" s="492"/>
      <c r="F879" s="492"/>
      <c r="G879" s="492"/>
      <c r="H879" s="492"/>
      <c r="I879" s="492"/>
      <c r="J879" s="492"/>
      <c r="K879" s="492"/>
      <c r="L879" s="492"/>
      <c r="M879" s="492"/>
      <c r="N879" s="492"/>
      <c r="O879" s="492"/>
      <c r="P879" s="492"/>
      <c r="Q879" s="492"/>
    </row>
    <row r="880" ht="25.15" customHeight="true" x14ac:dyDescent="0.2">
      <c r="C880" s="492"/>
      <c r="D880" s="492"/>
      <c r="E880" s="492"/>
      <c r="F880" s="492"/>
      <c r="G880" s="492"/>
      <c r="H880" s="492"/>
      <c r="I880" s="492"/>
      <c r="J880" s="492"/>
      <c r="K880" s="492"/>
      <c r="L880" s="492"/>
      <c r="M880" s="492"/>
      <c r="N880" s="492"/>
      <c r="O880" s="492"/>
      <c r="P880" s="492"/>
      <c r="Q880" s="492"/>
    </row>
    <row r="881" ht="25.15" customHeight="true" x14ac:dyDescent="0.2">
      <c r="C881" s="492"/>
      <c r="D881" s="492"/>
      <c r="E881" s="492"/>
      <c r="F881" s="492"/>
      <c r="G881" s="492"/>
      <c r="H881" s="492"/>
      <c r="I881" s="492"/>
      <c r="J881" s="492"/>
      <c r="K881" s="492"/>
      <c r="L881" s="492"/>
      <c r="M881" s="492"/>
      <c r="N881" s="492"/>
      <c r="O881" s="492"/>
      <c r="P881" s="492"/>
      <c r="Q881" s="492"/>
    </row>
    <row r="882" ht="25.15" customHeight="true" x14ac:dyDescent="0.2">
      <c r="C882" s="492"/>
      <c r="D882" s="492"/>
      <c r="E882" s="492"/>
      <c r="F882" s="492"/>
      <c r="G882" s="492"/>
      <c r="H882" s="492"/>
      <c r="I882" s="492"/>
      <c r="J882" s="492"/>
      <c r="K882" s="492"/>
      <c r="L882" s="492"/>
      <c r="M882" s="492"/>
      <c r="N882" s="492"/>
      <c r="O882" s="492"/>
      <c r="P882" s="492"/>
      <c r="Q882" s="492"/>
    </row>
    <row r="883" ht="25.15" customHeight="true" x14ac:dyDescent="0.2">
      <c r="C883" s="492"/>
      <c r="D883" s="492"/>
      <c r="E883" s="492"/>
      <c r="F883" s="492"/>
      <c r="G883" s="492"/>
      <c r="H883" s="492"/>
      <c r="I883" s="492"/>
      <c r="J883" s="492"/>
      <c r="K883" s="492"/>
      <c r="L883" s="492"/>
      <c r="M883" s="492"/>
      <c r="N883" s="492"/>
      <c r="O883" s="492"/>
      <c r="P883" s="492"/>
      <c r="Q883" s="492"/>
    </row>
    <row r="884" ht="25.15" customHeight="true" x14ac:dyDescent="0.2">
      <c r="C884" s="492"/>
      <c r="D884" s="492"/>
      <c r="E884" s="492"/>
      <c r="F884" s="492"/>
      <c r="G884" s="492"/>
      <c r="H884" s="492"/>
      <c r="I884" s="492"/>
      <c r="J884" s="492"/>
      <c r="K884" s="492"/>
      <c r="L884" s="492"/>
      <c r="M884" s="492"/>
      <c r="N884" s="492"/>
      <c r="O884" s="492"/>
      <c r="P884" s="492"/>
      <c r="Q884" s="492"/>
    </row>
    <row r="885" ht="25.15" customHeight="true" x14ac:dyDescent="0.2">
      <c r="C885" s="492"/>
      <c r="D885" s="492"/>
      <c r="E885" s="492"/>
      <c r="F885" s="492"/>
      <c r="G885" s="492"/>
      <c r="H885" s="492"/>
      <c r="I885" s="492"/>
      <c r="J885" s="492"/>
      <c r="K885" s="492"/>
      <c r="L885" s="492"/>
      <c r="M885" s="492"/>
      <c r="N885" s="492"/>
      <c r="O885" s="492"/>
      <c r="P885" s="492"/>
      <c r="Q885" s="492"/>
    </row>
    <row r="886" ht="25.15" customHeight="true" x14ac:dyDescent="0.2">
      <c r="C886" s="492"/>
      <c r="D886" s="492"/>
      <c r="E886" s="492"/>
      <c r="F886" s="492"/>
      <c r="G886" s="492"/>
      <c r="H886" s="492"/>
      <c r="I886" s="492"/>
      <c r="J886" s="492"/>
      <c r="K886" s="492"/>
      <c r="L886" s="492"/>
      <c r="M886" s="492"/>
      <c r="N886" s="492"/>
      <c r="O886" s="492"/>
      <c r="P886" s="492"/>
      <c r="Q886" s="492"/>
    </row>
    <row r="887" ht="25.15" customHeight="true" x14ac:dyDescent="0.2">
      <c r="C887" s="492"/>
      <c r="D887" s="492"/>
      <c r="E887" s="492"/>
      <c r="F887" s="492"/>
      <c r="G887" s="492"/>
      <c r="H887" s="492"/>
      <c r="I887" s="492"/>
      <c r="J887" s="492"/>
      <c r="K887" s="492"/>
      <c r="L887" s="492"/>
      <c r="M887" s="492"/>
      <c r="N887" s="492"/>
      <c r="O887" s="492"/>
      <c r="P887" s="492"/>
      <c r="Q887" s="492"/>
    </row>
    <row r="888" ht="25.15" customHeight="true" x14ac:dyDescent="0.2">
      <c r="C888" s="492"/>
      <c r="D888" s="492"/>
      <c r="E888" s="492"/>
      <c r="F888" s="492"/>
      <c r="G888" s="492"/>
      <c r="H888" s="492"/>
      <c r="I888" s="492"/>
      <c r="J888" s="492"/>
      <c r="K888" s="492"/>
      <c r="L888" s="492"/>
      <c r="M888" s="492"/>
      <c r="N888" s="492"/>
      <c r="O888" s="492"/>
      <c r="P888" s="492"/>
      <c r="Q888" s="492"/>
    </row>
    <row r="889" ht="25.15" customHeight="true" x14ac:dyDescent="0.2">
      <c r="C889" s="492"/>
      <c r="D889" s="492"/>
      <c r="E889" s="492"/>
      <c r="F889" s="492"/>
      <c r="G889" s="492"/>
      <c r="H889" s="492"/>
      <c r="I889" s="492"/>
      <c r="J889" s="492"/>
      <c r="K889" s="492"/>
      <c r="L889" s="492"/>
      <c r="M889" s="492"/>
      <c r="N889" s="492"/>
      <c r="O889" s="492"/>
      <c r="P889" s="492"/>
      <c r="Q889" s="492"/>
    </row>
    <row r="890" ht="25.15" customHeight="true" x14ac:dyDescent="0.2">
      <c r="C890" s="492"/>
      <c r="D890" s="492"/>
      <c r="E890" s="492"/>
      <c r="F890" s="492"/>
      <c r="G890" s="492"/>
      <c r="H890" s="492"/>
      <c r="I890" s="492"/>
      <c r="J890" s="492"/>
      <c r="K890" s="492"/>
      <c r="L890" s="492"/>
      <c r="M890" s="492"/>
      <c r="N890" s="492"/>
      <c r="O890" s="492"/>
      <c r="P890" s="492"/>
      <c r="Q890" s="492"/>
    </row>
    <row r="891" ht="25.15" customHeight="true" x14ac:dyDescent="0.2">
      <c r="C891" s="492"/>
      <c r="D891" s="492"/>
      <c r="E891" s="492"/>
      <c r="F891" s="492"/>
      <c r="G891" s="492"/>
      <c r="H891" s="492"/>
      <c r="I891" s="492"/>
      <c r="J891" s="492"/>
      <c r="K891" s="492"/>
      <c r="L891" s="492"/>
      <c r="M891" s="492"/>
      <c r="N891" s="492"/>
      <c r="O891" s="492"/>
      <c r="P891" s="492"/>
      <c r="Q891" s="492"/>
    </row>
    <row r="892" ht="25.15" customHeight="true" x14ac:dyDescent="0.2">
      <c r="C892" s="492"/>
      <c r="D892" s="492"/>
      <c r="E892" s="492"/>
      <c r="F892" s="492"/>
      <c r="G892" s="492"/>
      <c r="H892" s="492"/>
      <c r="I892" s="492"/>
      <c r="J892" s="492"/>
      <c r="K892" s="492"/>
      <c r="L892" s="492"/>
      <c r="M892" s="492"/>
      <c r="N892" s="492"/>
      <c r="O892" s="492"/>
      <c r="P892" s="492"/>
      <c r="Q892" s="492"/>
    </row>
    <row r="893" ht="25.15" customHeight="true" x14ac:dyDescent="0.2">
      <c r="C893" s="492"/>
      <c r="D893" s="492"/>
      <c r="E893" s="492"/>
      <c r="F893" s="492"/>
      <c r="G893" s="492"/>
      <c r="H893" s="492"/>
      <c r="I893" s="492"/>
      <c r="J893" s="492"/>
      <c r="K893" s="492"/>
      <c r="L893" s="492"/>
      <c r="M893" s="492"/>
      <c r="N893" s="492"/>
      <c r="O893" s="492"/>
      <c r="P893" s="492"/>
      <c r="Q893" s="492"/>
    </row>
    <row r="894" ht="25.15" customHeight="true" x14ac:dyDescent="0.2">
      <c r="C894" s="492"/>
      <c r="D894" s="492"/>
      <c r="E894" s="492"/>
      <c r="F894" s="492"/>
      <c r="G894" s="492"/>
      <c r="H894" s="492"/>
      <c r="I894" s="492"/>
      <c r="J894" s="492"/>
      <c r="K894" s="492"/>
      <c r="L894" s="492"/>
      <c r="M894" s="492"/>
      <c r="N894" s="492"/>
      <c r="O894" s="492"/>
      <c r="P894" s="492"/>
      <c r="Q894" s="492"/>
    </row>
    <row r="895" ht="25.15" customHeight="true" x14ac:dyDescent="0.2">
      <c r="C895" s="492"/>
      <c r="D895" s="492"/>
      <c r="E895" s="492"/>
      <c r="F895" s="492"/>
      <c r="G895" s="492"/>
      <c r="H895" s="492"/>
      <c r="I895" s="492"/>
      <c r="J895" s="492"/>
      <c r="K895" s="492"/>
      <c r="L895" s="492"/>
      <c r="M895" s="492"/>
      <c r="N895" s="492"/>
      <c r="O895" s="492"/>
      <c r="P895" s="492"/>
      <c r="Q895" s="492"/>
    </row>
    <row r="896" ht="25.15" customHeight="true" x14ac:dyDescent="0.2">
      <c r="C896" s="492"/>
      <c r="D896" s="492"/>
      <c r="E896" s="492"/>
      <c r="F896" s="492"/>
      <c r="G896" s="492"/>
      <c r="H896" s="492"/>
      <c r="I896" s="492"/>
      <c r="J896" s="492"/>
      <c r="K896" s="492"/>
      <c r="L896" s="492"/>
      <c r="M896" s="492"/>
      <c r="N896" s="492"/>
      <c r="O896" s="492"/>
      <c r="P896" s="492"/>
      <c r="Q896" s="492"/>
    </row>
    <row r="897" ht="25.15" customHeight="true" x14ac:dyDescent="0.2">
      <c r="C897" s="492"/>
      <c r="D897" s="492"/>
      <c r="E897" s="492"/>
      <c r="F897" s="492"/>
      <c r="G897" s="492"/>
      <c r="H897" s="492"/>
      <c r="I897" s="492"/>
      <c r="J897" s="492"/>
      <c r="K897" s="492"/>
      <c r="L897" s="492"/>
      <c r="M897" s="492"/>
      <c r="N897" s="492"/>
      <c r="O897" s="492"/>
      <c r="P897" s="492"/>
      <c r="Q897" s="492"/>
    </row>
    <row r="898" ht="25.15" customHeight="true" x14ac:dyDescent="0.2">
      <c r="C898" s="492"/>
      <c r="D898" s="492"/>
      <c r="E898" s="492"/>
      <c r="F898" s="492"/>
      <c r="G898" s="492"/>
      <c r="H898" s="492"/>
      <c r="I898" s="492"/>
      <c r="J898" s="492"/>
      <c r="K898" s="492"/>
      <c r="L898" s="492"/>
      <c r="M898" s="492"/>
      <c r="N898" s="492"/>
      <c r="O898" s="492"/>
      <c r="P898" s="492"/>
      <c r="Q898" s="492"/>
    </row>
    <row r="899" ht="25.15" customHeight="true" x14ac:dyDescent="0.2">
      <c r="C899" s="492"/>
      <c r="D899" s="492"/>
      <c r="E899" s="492"/>
      <c r="F899" s="492"/>
      <c r="G899" s="492"/>
      <c r="H899" s="492"/>
      <c r="I899" s="492"/>
      <c r="J899" s="492"/>
      <c r="K899" s="492"/>
      <c r="L899" s="492"/>
      <c r="M899" s="492"/>
      <c r="N899" s="492"/>
      <c r="O899" s="492"/>
      <c r="P899" s="492"/>
      <c r="Q899" s="492"/>
    </row>
    <row r="900" ht="25.15" customHeight="true" x14ac:dyDescent="0.2">
      <c r="C900" s="492"/>
      <c r="D900" s="492"/>
      <c r="E900" s="492"/>
      <c r="F900" s="492"/>
      <c r="G900" s="492"/>
      <c r="H900" s="492"/>
      <c r="I900" s="492"/>
      <c r="J900" s="492"/>
      <c r="K900" s="492"/>
      <c r="L900" s="492"/>
      <c r="M900" s="492"/>
      <c r="N900" s="492"/>
      <c r="O900" s="492"/>
      <c r="P900" s="492"/>
      <c r="Q900" s="492"/>
    </row>
    <row r="901" ht="25.15" customHeight="true" x14ac:dyDescent="0.2">
      <c r="C901" s="492"/>
      <c r="D901" s="492"/>
      <c r="E901" s="492"/>
      <c r="F901" s="492"/>
      <c r="G901" s="492"/>
      <c r="H901" s="492"/>
      <c r="I901" s="492"/>
      <c r="J901" s="492"/>
      <c r="K901" s="492"/>
      <c r="L901" s="492"/>
      <c r="M901" s="492"/>
      <c r="N901" s="492"/>
      <c r="O901" s="492"/>
      <c r="P901" s="492"/>
      <c r="Q901" s="492"/>
    </row>
    <row r="902" ht="25.15" customHeight="true" x14ac:dyDescent="0.2">
      <c r="C902" s="492"/>
      <c r="D902" s="492"/>
      <c r="E902" s="492"/>
      <c r="F902" s="492"/>
      <c r="G902" s="492"/>
      <c r="H902" s="492"/>
      <c r="I902" s="492"/>
      <c r="J902" s="492"/>
      <c r="K902" s="492"/>
      <c r="L902" s="492"/>
      <c r="M902" s="492"/>
      <c r="N902" s="492"/>
      <c r="O902" s="492"/>
      <c r="P902" s="492"/>
      <c r="Q902" s="492"/>
    </row>
    <row r="903" ht="25.15" customHeight="true" x14ac:dyDescent="0.2">
      <c r="C903" s="492"/>
      <c r="D903" s="492"/>
      <c r="E903" s="492"/>
      <c r="F903" s="492"/>
      <c r="G903" s="492"/>
      <c r="H903" s="492"/>
      <c r="I903" s="492"/>
      <c r="J903" s="492"/>
      <c r="K903" s="492"/>
      <c r="L903" s="492"/>
      <c r="M903" s="492"/>
      <c r="N903" s="492"/>
      <c r="O903" s="492"/>
      <c r="P903" s="492"/>
      <c r="Q903" s="492"/>
    </row>
    <row r="904" ht="25.15" customHeight="true" x14ac:dyDescent="0.2">
      <c r="C904" s="492"/>
      <c r="D904" s="492"/>
      <c r="E904" s="492"/>
      <c r="F904" s="492"/>
      <c r="G904" s="492"/>
      <c r="H904" s="492"/>
      <c r="I904" s="492"/>
      <c r="J904" s="492"/>
      <c r="K904" s="492"/>
      <c r="L904" s="492"/>
      <c r="M904" s="492"/>
      <c r="N904" s="492"/>
      <c r="O904" s="492"/>
      <c r="P904" s="492"/>
      <c r="Q904" s="492"/>
    </row>
    <row r="905" ht="25.15" customHeight="true" x14ac:dyDescent="0.2">
      <c r="C905" s="492"/>
      <c r="D905" s="492"/>
      <c r="E905" s="492"/>
      <c r="F905" s="492"/>
      <c r="G905" s="492"/>
      <c r="H905" s="492"/>
      <c r="I905" s="492"/>
      <c r="J905" s="492"/>
      <c r="K905" s="492"/>
      <c r="L905" s="492"/>
      <c r="M905" s="492"/>
      <c r="N905" s="492"/>
      <c r="O905" s="492"/>
      <c r="P905" s="492"/>
      <c r="Q905" s="492"/>
    </row>
    <row r="906" ht="25.15" customHeight="true" x14ac:dyDescent="0.2">
      <c r="C906" s="492"/>
      <c r="D906" s="492"/>
      <c r="E906" s="492"/>
      <c r="F906" s="492"/>
      <c r="G906" s="492"/>
      <c r="H906" s="492"/>
      <c r="I906" s="492"/>
      <c r="J906" s="492"/>
      <c r="K906" s="492"/>
      <c r="L906" s="492"/>
      <c r="M906" s="492"/>
      <c r="N906" s="492"/>
      <c r="O906" s="492"/>
      <c r="P906" s="492"/>
      <c r="Q906" s="492"/>
    </row>
    <row r="907" ht="25.15" customHeight="true" x14ac:dyDescent="0.2">
      <c r="C907" s="492"/>
      <c r="D907" s="492"/>
      <c r="E907" s="492"/>
      <c r="F907" s="492"/>
      <c r="G907" s="492"/>
      <c r="H907" s="492"/>
      <c r="I907" s="492"/>
      <c r="J907" s="492"/>
      <c r="K907" s="492"/>
      <c r="L907" s="492"/>
      <c r="M907" s="492"/>
      <c r="N907" s="492"/>
      <c r="O907" s="492"/>
      <c r="P907" s="492"/>
      <c r="Q907" s="492"/>
    </row>
    <row r="908" ht="25.15" customHeight="true" x14ac:dyDescent="0.2">
      <c r="C908" s="492"/>
      <c r="D908" s="492"/>
      <c r="E908" s="492"/>
      <c r="F908" s="492"/>
      <c r="G908" s="492"/>
      <c r="H908" s="492"/>
      <c r="I908" s="492"/>
      <c r="J908" s="492"/>
      <c r="K908" s="492"/>
      <c r="L908" s="492"/>
      <c r="M908" s="492"/>
      <c r="N908" s="492"/>
      <c r="O908" s="492"/>
      <c r="P908" s="492"/>
      <c r="Q908" s="492"/>
    </row>
    <row r="909" ht="25.15" customHeight="true" x14ac:dyDescent="0.2">
      <c r="C909" s="492"/>
      <c r="D909" s="492"/>
      <c r="E909" s="492"/>
      <c r="F909" s="492"/>
      <c r="G909" s="492"/>
      <c r="H909" s="492"/>
      <c r="I909" s="492"/>
      <c r="J909" s="492"/>
      <c r="K909" s="492"/>
      <c r="L909" s="492"/>
      <c r="M909" s="492"/>
      <c r="N909" s="492"/>
      <c r="O909" s="492"/>
      <c r="P909" s="492"/>
      <c r="Q909" s="492"/>
    </row>
    <row r="910" ht="25.15" customHeight="true" x14ac:dyDescent="0.2">
      <c r="C910" s="492"/>
      <c r="D910" s="492"/>
      <c r="E910" s="492"/>
      <c r="F910" s="492"/>
      <c r="G910" s="492"/>
      <c r="H910" s="492"/>
      <c r="I910" s="492"/>
      <c r="J910" s="492"/>
      <c r="K910" s="492"/>
      <c r="L910" s="492"/>
      <c r="M910" s="492"/>
      <c r="N910" s="492"/>
      <c r="O910" s="492"/>
      <c r="P910" s="492"/>
      <c r="Q910" s="492"/>
    </row>
    <row r="911" ht="25.15" customHeight="true" x14ac:dyDescent="0.2">
      <c r="C911" s="492"/>
      <c r="D911" s="492"/>
      <c r="E911" s="492"/>
      <c r="F911" s="492"/>
      <c r="G911" s="492"/>
      <c r="H911" s="492"/>
      <c r="I911" s="492"/>
      <c r="J911" s="492"/>
      <c r="K911" s="492"/>
      <c r="L911" s="492"/>
      <c r="M911" s="492"/>
      <c r="N911" s="492"/>
      <c r="O911" s="492"/>
      <c r="P911" s="492"/>
      <c r="Q911" s="492"/>
    </row>
    <row r="912" ht="25.15" customHeight="true" x14ac:dyDescent="0.2">
      <c r="C912" s="492"/>
      <c r="D912" s="492"/>
      <c r="E912" s="492"/>
      <c r="F912" s="492"/>
      <c r="G912" s="492"/>
      <c r="H912" s="492"/>
      <c r="I912" s="492"/>
      <c r="J912" s="492"/>
      <c r="K912" s="492"/>
      <c r="L912" s="492"/>
      <c r="M912" s="492"/>
      <c r="N912" s="492"/>
      <c r="O912" s="492"/>
      <c r="P912" s="492"/>
      <c r="Q912" s="492"/>
    </row>
    <row r="913" ht="25.15" customHeight="true" x14ac:dyDescent="0.2">
      <c r="C913" s="492"/>
      <c r="D913" s="492"/>
      <c r="E913" s="492"/>
      <c r="F913" s="492"/>
      <c r="G913" s="492"/>
      <c r="H913" s="492"/>
      <c r="I913" s="492"/>
      <c r="J913" s="492"/>
      <c r="K913" s="492"/>
      <c r="L913" s="492"/>
      <c r="M913" s="492"/>
      <c r="N913" s="492"/>
      <c r="O913" s="492"/>
      <c r="P913" s="492"/>
      <c r="Q913" s="492"/>
    </row>
    <row r="914" ht="25.15" customHeight="true" x14ac:dyDescent="0.2">
      <c r="C914" s="492"/>
      <c r="D914" s="492"/>
      <c r="E914" s="492"/>
      <c r="F914" s="492"/>
      <c r="G914" s="492"/>
      <c r="H914" s="492"/>
      <c r="I914" s="492"/>
      <c r="J914" s="492"/>
      <c r="K914" s="492"/>
      <c r="L914" s="492"/>
      <c r="M914" s="492"/>
      <c r="N914" s="492"/>
      <c r="O914" s="492"/>
      <c r="P914" s="492"/>
      <c r="Q914" s="492"/>
    </row>
    <row r="915" ht="25.15" customHeight="true" x14ac:dyDescent="0.2">
      <c r="C915" s="492"/>
      <c r="D915" s="492"/>
      <c r="E915" s="492"/>
      <c r="F915" s="492"/>
      <c r="G915" s="492"/>
      <c r="H915" s="492"/>
      <c r="I915" s="492"/>
      <c r="J915" s="492"/>
      <c r="K915" s="492"/>
      <c r="L915" s="492"/>
      <c r="M915" s="492"/>
      <c r="N915" s="492"/>
      <c r="O915" s="492"/>
      <c r="P915" s="492"/>
      <c r="Q915" s="492"/>
    </row>
    <row r="916" ht="25.15" customHeight="true" x14ac:dyDescent="0.2">
      <c r="C916" s="492"/>
      <c r="D916" s="492"/>
      <c r="E916" s="492"/>
      <c r="F916" s="492"/>
      <c r="G916" s="492"/>
      <c r="H916" s="492"/>
      <c r="I916" s="492"/>
      <c r="J916" s="492"/>
      <c r="K916" s="492"/>
      <c r="L916" s="492"/>
      <c r="M916" s="492"/>
      <c r="N916" s="492"/>
      <c r="O916" s="492"/>
      <c r="P916" s="492"/>
      <c r="Q916" s="492"/>
    </row>
    <row r="917" ht="25.15" customHeight="true" x14ac:dyDescent="0.2">
      <c r="C917" s="492"/>
      <c r="D917" s="492"/>
      <c r="E917" s="492"/>
      <c r="F917" s="492"/>
      <c r="G917" s="492"/>
      <c r="H917" s="492"/>
      <c r="I917" s="492"/>
      <c r="J917" s="492"/>
      <c r="K917" s="492"/>
      <c r="L917" s="492"/>
      <c r="M917" s="492"/>
      <c r="N917" s="492"/>
      <c r="O917" s="492"/>
      <c r="P917" s="492"/>
      <c r="Q917" s="492"/>
    </row>
    <row r="918" ht="25.15" customHeight="true" x14ac:dyDescent="0.2">
      <c r="C918" s="492"/>
      <c r="D918" s="492"/>
      <c r="E918" s="492"/>
      <c r="F918" s="492"/>
      <c r="G918" s="492"/>
      <c r="H918" s="492"/>
      <c r="I918" s="492"/>
      <c r="J918" s="492"/>
      <c r="K918" s="492"/>
      <c r="L918" s="492"/>
      <c r="M918" s="492"/>
      <c r="N918" s="492"/>
      <c r="O918" s="492"/>
      <c r="P918" s="492"/>
      <c r="Q918" s="492"/>
    </row>
    <row r="919" ht="25.15" customHeight="true" x14ac:dyDescent="0.2">
      <c r="C919" s="492"/>
      <c r="D919" s="492"/>
      <c r="E919" s="492"/>
      <c r="F919" s="492"/>
      <c r="G919" s="492"/>
      <c r="H919" s="492"/>
      <c r="I919" s="492"/>
      <c r="J919" s="492"/>
      <c r="K919" s="492"/>
      <c r="L919" s="492"/>
      <c r="M919" s="492"/>
      <c r="N919" s="492"/>
      <c r="O919" s="492"/>
      <c r="P919" s="492"/>
      <c r="Q919" s="492"/>
    </row>
    <row r="920" ht="25.15" customHeight="true" x14ac:dyDescent="0.2">
      <c r="C920" s="492"/>
      <c r="D920" s="492"/>
      <c r="E920" s="492"/>
      <c r="F920" s="492"/>
      <c r="G920" s="492"/>
      <c r="H920" s="492"/>
      <c r="I920" s="492"/>
      <c r="J920" s="492"/>
      <c r="K920" s="492"/>
      <c r="L920" s="492"/>
      <c r="M920" s="492"/>
      <c r="N920" s="492"/>
      <c r="O920" s="492"/>
      <c r="P920" s="492"/>
      <c r="Q920" s="492"/>
    </row>
    <row r="921" ht="25.15" customHeight="true" x14ac:dyDescent="0.2">
      <c r="C921" s="492"/>
      <c r="D921" s="492"/>
      <c r="E921" s="492"/>
      <c r="F921" s="492"/>
      <c r="G921" s="492"/>
      <c r="H921" s="492"/>
      <c r="I921" s="492"/>
      <c r="J921" s="492"/>
      <c r="K921" s="492"/>
      <c r="L921" s="492"/>
      <c r="M921" s="492"/>
      <c r="N921" s="492"/>
      <c r="O921" s="492"/>
      <c r="P921" s="492"/>
      <c r="Q921" s="492"/>
    </row>
    <row r="922" ht="25.15" customHeight="true" x14ac:dyDescent="0.2">
      <c r="C922" s="492"/>
      <c r="D922" s="492"/>
      <c r="E922" s="492"/>
      <c r="F922" s="492"/>
      <c r="G922" s="492"/>
      <c r="H922" s="492"/>
      <c r="I922" s="492"/>
      <c r="J922" s="492"/>
      <c r="K922" s="492"/>
      <c r="L922" s="492"/>
      <c r="M922" s="492"/>
      <c r="N922" s="492"/>
      <c r="O922" s="492"/>
      <c r="P922" s="492"/>
      <c r="Q922" s="492"/>
    </row>
    <row r="923" ht="25.15" customHeight="true" x14ac:dyDescent="0.2">
      <c r="C923" s="492"/>
      <c r="D923" s="492"/>
      <c r="E923" s="492"/>
      <c r="F923" s="492"/>
      <c r="G923" s="492"/>
      <c r="H923" s="492"/>
      <c r="I923" s="492"/>
      <c r="J923" s="492"/>
      <c r="K923" s="492"/>
      <c r="L923" s="492"/>
      <c r="M923" s="492"/>
      <c r="N923" s="492"/>
      <c r="O923" s="492"/>
      <c r="P923" s="492"/>
      <c r="Q923" s="492"/>
    </row>
    <row r="924" ht="25.15" customHeight="true" x14ac:dyDescent="0.2">
      <c r="C924" s="492"/>
      <c r="D924" s="492"/>
      <c r="E924" s="492"/>
      <c r="F924" s="492"/>
      <c r="G924" s="492"/>
      <c r="H924" s="492"/>
      <c r="I924" s="492"/>
      <c r="J924" s="492"/>
      <c r="K924" s="492"/>
      <c r="L924" s="492"/>
      <c r="M924" s="492"/>
      <c r="N924" s="492"/>
      <c r="O924" s="492"/>
      <c r="P924" s="492"/>
      <c r="Q924" s="492"/>
    </row>
    <row r="925" ht="25.15" customHeight="true" x14ac:dyDescent="0.2">
      <c r="C925" s="492"/>
      <c r="D925" s="492"/>
      <c r="E925" s="492"/>
      <c r="F925" s="492"/>
      <c r="G925" s="492"/>
      <c r="H925" s="492"/>
      <c r="I925" s="492"/>
      <c r="J925" s="492"/>
      <c r="K925" s="492"/>
      <c r="L925" s="492"/>
      <c r="M925" s="492"/>
      <c r="N925" s="492"/>
      <c r="O925" s="492"/>
      <c r="P925" s="492"/>
      <c r="Q925" s="492"/>
    </row>
    <row r="926" ht="25.15" customHeight="true" x14ac:dyDescent="0.2">
      <c r="C926" s="492"/>
      <c r="D926" s="492"/>
      <c r="E926" s="492"/>
      <c r="F926" s="492"/>
      <c r="G926" s="492"/>
      <c r="H926" s="492"/>
      <c r="I926" s="492"/>
      <c r="J926" s="492"/>
      <c r="K926" s="492"/>
      <c r="L926" s="492"/>
      <c r="M926" s="492"/>
      <c r="N926" s="492"/>
      <c r="O926" s="492"/>
      <c r="P926" s="492"/>
      <c r="Q926" s="492"/>
    </row>
    <row r="927" ht="25.15" customHeight="true" x14ac:dyDescent="0.2">
      <c r="C927" s="492"/>
      <c r="D927" s="492"/>
      <c r="E927" s="492"/>
      <c r="F927" s="492"/>
      <c r="G927" s="492"/>
      <c r="H927" s="492"/>
      <c r="I927" s="492"/>
      <c r="J927" s="492"/>
      <c r="K927" s="492"/>
      <c r="L927" s="492"/>
      <c r="M927" s="492"/>
      <c r="N927" s="492"/>
      <c r="O927" s="492"/>
      <c r="P927" s="492"/>
      <c r="Q927" s="492"/>
    </row>
    <row r="928" ht="25.15" customHeight="true" x14ac:dyDescent="0.2">
      <c r="C928" s="492"/>
      <c r="D928" s="492"/>
      <c r="E928" s="492"/>
      <c r="F928" s="492"/>
      <c r="G928" s="492"/>
      <c r="H928" s="492"/>
      <c r="I928" s="492"/>
      <c r="J928" s="492"/>
      <c r="K928" s="492"/>
      <c r="L928" s="492"/>
      <c r="M928" s="492"/>
      <c r="N928" s="492"/>
      <c r="O928" s="492"/>
      <c r="P928" s="492"/>
      <c r="Q928" s="492"/>
    </row>
    <row r="929" ht="25.15" customHeight="true" x14ac:dyDescent="0.2">
      <c r="C929" s="492"/>
      <c r="D929" s="492"/>
      <c r="E929" s="492"/>
      <c r="F929" s="492"/>
      <c r="G929" s="492"/>
      <c r="H929" s="492"/>
      <c r="I929" s="492"/>
      <c r="J929" s="492"/>
      <c r="K929" s="492"/>
      <c r="L929" s="492"/>
      <c r="M929" s="492"/>
      <c r="N929" s="492"/>
      <c r="O929" s="492"/>
      <c r="P929" s="492"/>
      <c r="Q929" s="492"/>
    </row>
    <row r="930" ht="25.15" customHeight="true" x14ac:dyDescent="0.2">
      <c r="C930" s="492"/>
      <c r="D930" s="492"/>
      <c r="E930" s="492"/>
      <c r="F930" s="492"/>
      <c r="G930" s="492"/>
      <c r="H930" s="492"/>
      <c r="I930" s="492"/>
      <c r="J930" s="492"/>
      <c r="K930" s="492"/>
      <c r="L930" s="492"/>
      <c r="M930" s="492"/>
      <c r="N930" s="492"/>
      <c r="O930" s="492"/>
      <c r="P930" s="492"/>
      <c r="Q930" s="492"/>
    </row>
    <row r="931" ht="25.15" customHeight="true" x14ac:dyDescent="0.2">
      <c r="C931" s="492"/>
      <c r="D931" s="492"/>
      <c r="E931" s="492"/>
      <c r="F931" s="492"/>
      <c r="G931" s="492"/>
      <c r="H931" s="492"/>
      <c r="I931" s="492"/>
      <c r="J931" s="492"/>
      <c r="K931" s="492"/>
      <c r="L931" s="492"/>
      <c r="M931" s="492"/>
      <c r="N931" s="492"/>
      <c r="O931" s="492"/>
      <c r="P931" s="492"/>
      <c r="Q931" s="492"/>
    </row>
    <row r="932" ht="25.15" customHeight="true" x14ac:dyDescent="0.2">
      <c r="C932" s="492"/>
      <c r="D932" s="492"/>
      <c r="E932" s="492"/>
      <c r="F932" s="492"/>
      <c r="G932" s="492"/>
      <c r="H932" s="492"/>
      <c r="I932" s="492"/>
      <c r="J932" s="492"/>
      <c r="K932" s="492"/>
      <c r="L932" s="492"/>
      <c r="M932" s="492"/>
      <c r="N932" s="492"/>
      <c r="O932" s="492"/>
      <c r="P932" s="492"/>
      <c r="Q932" s="492"/>
    </row>
    <row r="933" ht="25.15" customHeight="true" x14ac:dyDescent="0.2">
      <c r="C933" s="492"/>
      <c r="D933" s="492"/>
      <c r="E933" s="492"/>
      <c r="F933" s="492"/>
      <c r="G933" s="492"/>
      <c r="H933" s="492"/>
      <c r="I933" s="492"/>
      <c r="J933" s="492"/>
      <c r="K933" s="492"/>
      <c r="L933" s="492"/>
      <c r="M933" s="492"/>
      <c r="N933" s="492"/>
      <c r="O933" s="492"/>
      <c r="P933" s="492"/>
      <c r="Q933" s="492"/>
    </row>
    <row r="934" ht="25.15" customHeight="true" x14ac:dyDescent="0.2">
      <c r="C934" s="492"/>
      <c r="D934" s="492"/>
      <c r="E934" s="492"/>
      <c r="F934" s="492"/>
      <c r="G934" s="492"/>
      <c r="H934" s="492"/>
      <c r="I934" s="492"/>
      <c r="J934" s="492"/>
      <c r="K934" s="492"/>
      <c r="L934" s="492"/>
      <c r="M934" s="492"/>
      <c r="N934" s="492"/>
      <c r="O934" s="492"/>
      <c r="P934" s="492"/>
      <c r="Q934" s="492"/>
    </row>
    <row r="935" ht="25.15" customHeight="true" x14ac:dyDescent="0.2">
      <c r="C935" s="492"/>
      <c r="D935" s="492"/>
      <c r="E935" s="492"/>
      <c r="F935" s="492"/>
      <c r="G935" s="492"/>
      <c r="H935" s="492"/>
      <c r="I935" s="492"/>
      <c r="J935" s="492"/>
      <c r="K935" s="492"/>
      <c r="L935" s="492"/>
      <c r="M935" s="492"/>
      <c r="N935" s="492"/>
      <c r="O935" s="492"/>
      <c r="P935" s="492"/>
      <c r="Q935" s="492"/>
    </row>
    <row r="936" ht="25.15" customHeight="true" x14ac:dyDescent="0.2">
      <c r="C936" s="492"/>
      <c r="D936" s="492"/>
      <c r="E936" s="492"/>
      <c r="F936" s="492"/>
      <c r="G936" s="492"/>
      <c r="H936" s="492"/>
      <c r="I936" s="492"/>
      <c r="J936" s="492"/>
      <c r="K936" s="492"/>
      <c r="L936" s="492"/>
      <c r="M936" s="492"/>
      <c r="N936" s="492"/>
      <c r="O936" s="492"/>
      <c r="P936" s="492"/>
      <c r="Q936" s="492"/>
    </row>
    <row r="937" ht="25.15" customHeight="true" x14ac:dyDescent="0.2">
      <c r="C937" s="492"/>
      <c r="D937" s="492"/>
      <c r="E937" s="492"/>
      <c r="F937" s="492"/>
      <c r="G937" s="492"/>
      <c r="H937" s="492"/>
      <c r="I937" s="492"/>
      <c r="J937" s="492"/>
      <c r="K937" s="492"/>
      <c r="L937" s="492"/>
      <c r="M937" s="492"/>
      <c r="N937" s="492"/>
      <c r="O937" s="492"/>
      <c r="P937" s="492"/>
      <c r="Q937" s="492"/>
    </row>
    <row r="938" ht="25.15" customHeight="true" x14ac:dyDescent="0.2">
      <c r="C938" s="492"/>
      <c r="D938" s="492"/>
      <c r="E938" s="492"/>
      <c r="F938" s="492"/>
      <c r="G938" s="492"/>
      <c r="H938" s="492"/>
      <c r="I938" s="492"/>
      <c r="J938" s="492"/>
      <c r="K938" s="492"/>
      <c r="L938" s="492"/>
      <c r="M938" s="492"/>
      <c r="N938" s="492"/>
      <c r="O938" s="492"/>
      <c r="P938" s="492"/>
      <c r="Q938" s="492"/>
    </row>
    <row r="939" ht="25.15" customHeight="true" x14ac:dyDescent="0.2">
      <c r="C939" s="492"/>
      <c r="D939" s="492"/>
      <c r="E939" s="492"/>
      <c r="F939" s="492"/>
      <c r="G939" s="492"/>
      <c r="H939" s="492"/>
      <c r="I939" s="492"/>
      <c r="J939" s="492"/>
      <c r="K939" s="492"/>
      <c r="L939" s="492"/>
      <c r="M939" s="492"/>
      <c r="N939" s="492"/>
      <c r="O939" s="492"/>
      <c r="P939" s="492"/>
      <c r="Q939" s="492"/>
    </row>
    <row r="940" ht="25.15" customHeight="true" x14ac:dyDescent="0.2">
      <c r="C940" s="492"/>
      <c r="D940" s="492"/>
      <c r="E940" s="492"/>
      <c r="F940" s="492"/>
      <c r="G940" s="492"/>
      <c r="H940" s="492"/>
      <c r="I940" s="492"/>
      <c r="J940" s="492"/>
      <c r="K940" s="492"/>
      <c r="L940" s="492"/>
      <c r="M940" s="492"/>
      <c r="N940" s="492"/>
      <c r="O940" s="492"/>
      <c r="P940" s="492"/>
      <c r="Q940" s="492"/>
    </row>
    <row r="941" ht="25.15" customHeight="true" x14ac:dyDescent="0.2">
      <c r="C941" s="492"/>
      <c r="D941" s="492"/>
      <c r="E941" s="492"/>
      <c r="F941" s="492"/>
      <c r="G941" s="492"/>
      <c r="H941" s="492"/>
      <c r="I941" s="492"/>
      <c r="J941" s="492"/>
      <c r="K941" s="492"/>
      <c r="L941" s="492"/>
      <c r="M941" s="492"/>
      <c r="N941" s="492"/>
      <c r="O941" s="492"/>
      <c r="P941" s="492"/>
      <c r="Q941" s="492"/>
    </row>
    <row r="942" ht="25.15" customHeight="true" x14ac:dyDescent="0.2">
      <c r="C942" s="492"/>
      <c r="D942" s="492"/>
      <c r="E942" s="492"/>
      <c r="F942" s="492"/>
      <c r="G942" s="492"/>
      <c r="H942" s="492"/>
      <c r="I942" s="492"/>
      <c r="J942" s="492"/>
      <c r="K942" s="492"/>
      <c r="L942" s="492"/>
      <c r="M942" s="492"/>
      <c r="N942" s="492"/>
      <c r="O942" s="492"/>
      <c r="P942" s="492"/>
      <c r="Q942" s="492"/>
    </row>
    <row r="943" ht="25.15" customHeight="true" x14ac:dyDescent="0.2">
      <c r="C943" s="492"/>
      <c r="D943" s="492"/>
      <c r="E943" s="492"/>
      <c r="F943" s="492"/>
      <c r="G943" s="492"/>
      <c r="H943" s="492"/>
      <c r="I943" s="492"/>
      <c r="J943" s="492"/>
      <c r="K943" s="492"/>
      <c r="L943" s="492"/>
      <c r="M943" s="492"/>
      <c r="N943" s="492"/>
      <c r="O943" s="492"/>
      <c r="P943" s="492"/>
      <c r="Q943" s="492"/>
    </row>
    <row r="944" ht="25.15" customHeight="true" x14ac:dyDescent="0.2">
      <c r="C944" s="492"/>
      <c r="D944" s="492"/>
      <c r="E944" s="492"/>
      <c r="F944" s="492"/>
      <c r="G944" s="492"/>
      <c r="H944" s="492"/>
      <c r="I944" s="492"/>
      <c r="J944" s="492"/>
      <c r="K944" s="492"/>
      <c r="L944" s="492"/>
      <c r="M944" s="492"/>
      <c r="N944" s="492"/>
      <c r="O944" s="492"/>
      <c r="P944" s="492"/>
      <c r="Q944" s="492"/>
    </row>
    <row r="945" ht="25.15" customHeight="true" x14ac:dyDescent="0.2">
      <c r="C945" s="492"/>
      <c r="D945" s="492"/>
      <c r="E945" s="492"/>
      <c r="F945" s="492"/>
      <c r="G945" s="492"/>
      <c r="H945" s="492"/>
      <c r="I945" s="492"/>
      <c r="J945" s="492"/>
      <c r="K945" s="492"/>
      <c r="L945" s="492"/>
      <c r="M945" s="492"/>
      <c r="N945" s="492"/>
      <c r="O945" s="492"/>
      <c r="P945" s="492"/>
      <c r="Q945" s="492"/>
    </row>
    <row r="946" ht="25.15" customHeight="true" x14ac:dyDescent="0.2">
      <c r="C946" s="492"/>
      <c r="D946" s="492"/>
      <c r="E946" s="492"/>
      <c r="F946" s="492"/>
      <c r="G946" s="492"/>
      <c r="H946" s="492"/>
      <c r="I946" s="492"/>
      <c r="J946" s="492"/>
      <c r="K946" s="492"/>
      <c r="L946" s="492"/>
      <c r="M946" s="492"/>
      <c r="N946" s="492"/>
      <c r="O946" s="492"/>
      <c r="P946" s="492"/>
      <c r="Q946" s="492"/>
    </row>
    <row r="947" ht="25.15" customHeight="true" x14ac:dyDescent="0.2">
      <c r="C947" s="492"/>
      <c r="D947" s="492"/>
      <c r="E947" s="492"/>
      <c r="F947" s="492"/>
      <c r="G947" s="492"/>
      <c r="H947" s="492"/>
      <c r="I947" s="492"/>
      <c r="J947" s="492"/>
      <c r="K947" s="492"/>
      <c r="L947" s="492"/>
      <c r="M947" s="492"/>
      <c r="N947" s="492"/>
      <c r="O947" s="492"/>
      <c r="P947" s="492"/>
      <c r="Q947" s="492"/>
    </row>
    <row r="948" ht="25.15" customHeight="true" x14ac:dyDescent="0.2">
      <c r="C948" s="492"/>
      <c r="D948" s="492"/>
      <c r="E948" s="492"/>
      <c r="F948" s="492"/>
      <c r="G948" s="492"/>
      <c r="H948" s="492"/>
      <c r="I948" s="492"/>
      <c r="J948" s="492"/>
      <c r="K948" s="492"/>
      <c r="L948" s="492"/>
      <c r="M948" s="492"/>
      <c r="N948" s="492"/>
      <c r="O948" s="492"/>
      <c r="P948" s="492"/>
      <c r="Q948" s="492"/>
    </row>
    <row r="949" ht="25.15" customHeight="true" x14ac:dyDescent="0.2">
      <c r="C949" s="492"/>
      <c r="D949" s="492"/>
      <c r="E949" s="492"/>
      <c r="F949" s="492"/>
      <c r="G949" s="492"/>
      <c r="H949" s="492"/>
      <c r="I949" s="492"/>
      <c r="J949" s="492"/>
      <c r="K949" s="492"/>
      <c r="L949" s="492"/>
      <c r="M949" s="492"/>
      <c r="N949" s="492"/>
      <c r="O949" s="492"/>
      <c r="P949" s="492"/>
      <c r="Q949" s="492"/>
    </row>
    <row r="950" ht="25.15" customHeight="true" x14ac:dyDescent="0.2">
      <c r="C950" s="492"/>
      <c r="D950" s="492"/>
      <c r="E950" s="492"/>
      <c r="F950" s="492"/>
      <c r="G950" s="492"/>
      <c r="H950" s="492"/>
      <c r="I950" s="492"/>
      <c r="J950" s="492"/>
      <c r="K950" s="492"/>
      <c r="L950" s="492"/>
      <c r="M950" s="492"/>
      <c r="N950" s="492"/>
      <c r="O950" s="492"/>
      <c r="P950" s="492"/>
      <c r="Q950" s="492"/>
    </row>
    <row r="951" ht="25.15" customHeight="true" x14ac:dyDescent="0.2">
      <c r="C951" s="492"/>
      <c r="D951" s="492"/>
      <c r="E951" s="492"/>
      <c r="F951" s="492"/>
      <c r="G951" s="492"/>
      <c r="H951" s="492"/>
      <c r="I951" s="492"/>
      <c r="J951" s="492"/>
      <c r="K951" s="492"/>
      <c r="L951" s="492"/>
      <c r="M951" s="492"/>
      <c r="N951" s="492"/>
      <c r="O951" s="492"/>
      <c r="P951" s="492"/>
      <c r="Q951" s="492"/>
    </row>
    <row r="952" ht="25.15" customHeight="true" x14ac:dyDescent="0.2">
      <c r="C952" s="492"/>
      <c r="D952" s="492"/>
      <c r="E952" s="492"/>
      <c r="F952" s="492"/>
      <c r="G952" s="492"/>
      <c r="H952" s="492"/>
      <c r="I952" s="492"/>
      <c r="J952" s="492"/>
      <c r="K952" s="492"/>
      <c r="L952" s="492"/>
      <c r="M952" s="492"/>
      <c r="N952" s="492"/>
      <c r="O952" s="492"/>
      <c r="P952" s="492"/>
      <c r="Q952" s="492"/>
    </row>
    <row r="953" ht="25.15" customHeight="true" x14ac:dyDescent="0.2">
      <c r="C953" s="492"/>
      <c r="D953" s="492"/>
      <c r="E953" s="492"/>
      <c r="F953" s="492"/>
      <c r="G953" s="492"/>
      <c r="H953" s="492"/>
      <c r="I953" s="492"/>
      <c r="J953" s="492"/>
      <c r="K953" s="492"/>
      <c r="L953" s="492"/>
      <c r="M953" s="492"/>
      <c r="N953" s="492"/>
      <c r="O953" s="492"/>
      <c r="P953" s="492"/>
      <c r="Q953" s="492"/>
    </row>
    <row r="954" ht="25.15" customHeight="true" x14ac:dyDescent="0.2">
      <c r="C954" s="492"/>
      <c r="D954" s="492"/>
      <c r="E954" s="492"/>
      <c r="F954" s="492"/>
      <c r="G954" s="492"/>
      <c r="H954" s="492"/>
      <c r="I954" s="492"/>
      <c r="J954" s="492"/>
      <c r="K954" s="492"/>
      <c r="L954" s="492"/>
      <c r="M954" s="492"/>
      <c r="N954" s="492"/>
      <c r="O954" s="492"/>
      <c r="P954" s="492"/>
      <c r="Q954" s="492"/>
    </row>
    <row r="955" ht="25.15" customHeight="true" x14ac:dyDescent="0.2">
      <c r="C955" s="492"/>
      <c r="D955" s="492"/>
      <c r="E955" s="492"/>
      <c r="F955" s="492"/>
      <c r="G955" s="492"/>
      <c r="H955" s="492"/>
      <c r="I955" s="492"/>
      <c r="J955" s="492"/>
      <c r="K955" s="492"/>
      <c r="L955" s="492"/>
      <c r="M955" s="492"/>
      <c r="N955" s="492"/>
      <c r="O955" s="492"/>
      <c r="P955" s="492"/>
      <c r="Q955" s="492"/>
    </row>
    <row r="956" ht="25.15" customHeight="true" x14ac:dyDescent="0.2">
      <c r="C956" s="492"/>
      <c r="D956" s="492"/>
      <c r="E956" s="492"/>
      <c r="F956" s="492"/>
      <c r="G956" s="492"/>
      <c r="H956" s="492"/>
      <c r="I956" s="492"/>
      <c r="J956" s="492"/>
      <c r="K956" s="492"/>
      <c r="L956" s="492"/>
      <c r="M956" s="492"/>
      <c r="N956" s="492"/>
      <c r="O956" s="492"/>
      <c r="P956" s="492"/>
      <c r="Q956" s="492"/>
    </row>
    <row r="957" ht="25.15" customHeight="true" x14ac:dyDescent="0.2">
      <c r="C957" s="492"/>
      <c r="D957" s="492"/>
      <c r="E957" s="492"/>
      <c r="F957" s="492"/>
      <c r="G957" s="492"/>
      <c r="H957" s="492"/>
      <c r="I957" s="492"/>
      <c r="J957" s="492"/>
      <c r="K957" s="492"/>
      <c r="L957" s="492"/>
      <c r="M957" s="492"/>
      <c r="N957" s="492"/>
      <c r="O957" s="492"/>
      <c r="P957" s="492"/>
      <c r="Q957" s="492"/>
    </row>
    <row r="958" ht="25.15" customHeight="true" x14ac:dyDescent="0.2">
      <c r="C958" s="492"/>
      <c r="D958" s="492"/>
      <c r="E958" s="492"/>
      <c r="F958" s="492"/>
      <c r="G958" s="492"/>
      <c r="H958" s="492"/>
      <c r="I958" s="492"/>
      <c r="J958" s="492"/>
      <c r="K958" s="492"/>
      <c r="L958" s="492"/>
      <c r="M958" s="492"/>
      <c r="N958" s="492"/>
      <c r="O958" s="492"/>
      <c r="P958" s="492"/>
      <c r="Q958" s="492"/>
    </row>
    <row r="959" ht="25.15" customHeight="true" x14ac:dyDescent="0.2">
      <c r="C959" s="492"/>
      <c r="D959" s="492"/>
      <c r="E959" s="492"/>
      <c r="F959" s="492"/>
      <c r="G959" s="492"/>
      <c r="H959" s="492"/>
      <c r="I959" s="492"/>
      <c r="J959" s="492"/>
      <c r="K959" s="492"/>
      <c r="L959" s="492"/>
      <c r="M959" s="492"/>
      <c r="N959" s="492"/>
      <c r="O959" s="492"/>
      <c r="P959" s="492"/>
      <c r="Q959" s="492"/>
    </row>
    <row r="960" ht="25.15" customHeight="true" x14ac:dyDescent="0.2">
      <c r="C960" s="492"/>
      <c r="D960" s="492"/>
      <c r="E960" s="492"/>
      <c r="F960" s="492"/>
      <c r="G960" s="492"/>
      <c r="H960" s="492"/>
      <c r="I960" s="492"/>
      <c r="J960" s="492"/>
      <c r="K960" s="492"/>
      <c r="L960" s="492"/>
      <c r="M960" s="492"/>
      <c r="N960" s="492"/>
      <c r="O960" s="492"/>
      <c r="P960" s="492"/>
      <c r="Q960" s="492"/>
    </row>
    <row r="961" ht="25.15" customHeight="true" x14ac:dyDescent="0.2">
      <c r="C961" s="492"/>
      <c r="D961" s="492"/>
      <c r="E961" s="492"/>
      <c r="F961" s="492"/>
      <c r="G961" s="492"/>
      <c r="H961" s="492"/>
      <c r="I961" s="492"/>
      <c r="J961" s="492"/>
      <c r="K961" s="492"/>
      <c r="L961" s="492"/>
      <c r="M961" s="492"/>
      <c r="N961" s="492"/>
      <c r="O961" s="492"/>
      <c r="P961" s="492"/>
      <c r="Q961" s="492"/>
    </row>
    <row r="962" ht="25.15" customHeight="true" x14ac:dyDescent="0.2">
      <c r="C962" s="492"/>
      <c r="D962" s="492"/>
      <c r="E962" s="492"/>
      <c r="F962" s="492"/>
      <c r="G962" s="492"/>
      <c r="H962" s="492"/>
      <c r="I962" s="492"/>
      <c r="J962" s="492"/>
      <c r="K962" s="492"/>
      <c r="L962" s="492"/>
      <c r="M962" s="492"/>
      <c r="N962" s="492"/>
      <c r="O962" s="492"/>
      <c r="P962" s="492"/>
      <c r="Q962" s="492"/>
    </row>
    <row r="963" ht="25.15" customHeight="true" x14ac:dyDescent="0.2">
      <c r="C963" s="492"/>
      <c r="D963" s="492"/>
      <c r="E963" s="492"/>
      <c r="F963" s="492"/>
      <c r="G963" s="492"/>
      <c r="H963" s="492"/>
      <c r="I963" s="492"/>
      <c r="J963" s="492"/>
      <c r="K963" s="492"/>
      <c r="L963" s="492"/>
      <c r="M963" s="492"/>
      <c r="N963" s="492"/>
      <c r="O963" s="492"/>
      <c r="P963" s="492"/>
      <c r="Q963" s="492"/>
    </row>
    <row r="964" ht="25.15" customHeight="true" x14ac:dyDescent="0.2">
      <c r="C964" s="492"/>
      <c r="D964" s="492"/>
      <c r="E964" s="492"/>
      <c r="F964" s="492"/>
      <c r="G964" s="492"/>
      <c r="H964" s="492"/>
      <c r="I964" s="492"/>
      <c r="J964" s="492"/>
      <c r="K964" s="492"/>
      <c r="L964" s="492"/>
      <c r="M964" s="492"/>
      <c r="N964" s="492"/>
      <c r="O964" s="492"/>
      <c r="P964" s="492"/>
      <c r="Q964" s="492"/>
    </row>
    <row r="965" ht="25.15" customHeight="true" x14ac:dyDescent="0.2">
      <c r="C965" s="492"/>
      <c r="D965" s="492"/>
      <c r="E965" s="492"/>
      <c r="F965" s="492"/>
      <c r="G965" s="492"/>
      <c r="H965" s="492"/>
      <c r="I965" s="492"/>
      <c r="J965" s="492"/>
      <c r="K965" s="492"/>
      <c r="L965" s="492"/>
      <c r="M965" s="492"/>
      <c r="N965" s="492"/>
      <c r="O965" s="492"/>
      <c r="P965" s="492"/>
      <c r="Q965" s="492"/>
    </row>
    <row r="966" ht="25.15" customHeight="true" x14ac:dyDescent="0.2">
      <c r="C966" s="492"/>
      <c r="D966" s="492"/>
      <c r="E966" s="492"/>
      <c r="F966" s="492"/>
      <c r="G966" s="492"/>
      <c r="H966" s="492"/>
      <c r="I966" s="492"/>
      <c r="J966" s="492"/>
      <c r="K966" s="492"/>
      <c r="L966" s="492"/>
      <c r="M966" s="492"/>
      <c r="N966" s="492"/>
      <c r="O966" s="492"/>
      <c r="P966" s="492"/>
      <c r="Q966" s="492"/>
    </row>
    <row r="967" ht="25.15" customHeight="true" x14ac:dyDescent="0.2">
      <c r="C967" s="492"/>
      <c r="D967" s="492"/>
      <c r="E967" s="492"/>
      <c r="F967" s="492"/>
      <c r="G967" s="492"/>
      <c r="H967" s="492"/>
      <c r="I967" s="492"/>
      <c r="J967" s="492"/>
      <c r="K967" s="492"/>
      <c r="L967" s="492"/>
      <c r="M967" s="492"/>
      <c r="N967" s="492"/>
      <c r="O967" s="492"/>
      <c r="P967" s="492"/>
      <c r="Q967" s="492"/>
    </row>
    <row r="968" ht="25.15" customHeight="true" x14ac:dyDescent="0.2">
      <c r="C968" s="492"/>
      <c r="D968" s="492"/>
      <c r="E968" s="492"/>
      <c r="F968" s="492"/>
      <c r="G968" s="492"/>
      <c r="H968" s="492"/>
      <c r="I968" s="492"/>
      <c r="J968" s="492"/>
      <c r="K968" s="492"/>
      <c r="L968" s="492"/>
      <c r="M968" s="492"/>
      <c r="N968" s="492"/>
      <c r="O968" s="492"/>
      <c r="P968" s="492"/>
      <c r="Q968" s="492"/>
    </row>
    <row r="969" ht="25.15" customHeight="true" x14ac:dyDescent="0.2">
      <c r="C969" s="492"/>
      <c r="D969" s="492"/>
      <c r="E969" s="492"/>
      <c r="F969" s="492"/>
      <c r="G969" s="492"/>
      <c r="H969" s="492"/>
      <c r="I969" s="492"/>
      <c r="J969" s="492"/>
      <c r="K969" s="492"/>
      <c r="L969" s="492"/>
      <c r="M969" s="492"/>
      <c r="N969" s="492"/>
      <c r="O969" s="492"/>
      <c r="P969" s="492"/>
      <c r="Q969" s="492"/>
    </row>
    <row r="970" ht="25.15" customHeight="true" x14ac:dyDescent="0.2">
      <c r="C970" s="492"/>
      <c r="D970" s="492"/>
      <c r="E970" s="492"/>
      <c r="F970" s="492"/>
      <c r="G970" s="492"/>
      <c r="H970" s="492"/>
      <c r="I970" s="492"/>
      <c r="J970" s="492"/>
      <c r="K970" s="492"/>
      <c r="L970" s="492"/>
      <c r="M970" s="492"/>
      <c r="N970" s="492"/>
      <c r="O970" s="492"/>
      <c r="P970" s="492"/>
      <c r="Q970" s="492"/>
    </row>
    <row r="971" ht="25.15" customHeight="true" x14ac:dyDescent="0.2">
      <c r="C971" s="492"/>
      <c r="D971" s="492"/>
      <c r="E971" s="492"/>
      <c r="F971" s="492"/>
      <c r="G971" s="492"/>
      <c r="H971" s="492"/>
      <c r="I971" s="492"/>
      <c r="J971" s="492"/>
      <c r="K971" s="492"/>
      <c r="L971" s="492"/>
      <c r="M971" s="492"/>
      <c r="N971" s="492"/>
      <c r="O971" s="492"/>
      <c r="P971" s="492"/>
      <c r="Q971" s="492"/>
    </row>
    <row r="972" ht="25.15" customHeight="true" x14ac:dyDescent="0.2">
      <c r="C972" s="492"/>
      <c r="D972" s="492"/>
      <c r="E972" s="492"/>
      <c r="F972" s="492"/>
      <c r="G972" s="492"/>
      <c r="H972" s="492"/>
      <c r="I972" s="492"/>
      <c r="J972" s="492"/>
      <c r="K972" s="492"/>
      <c r="L972" s="492"/>
      <c r="M972" s="492"/>
      <c r="N972" s="492"/>
      <c r="O972" s="492"/>
      <c r="P972" s="492"/>
      <c r="Q972" s="492"/>
    </row>
    <row r="973" ht="25.15" customHeight="true" x14ac:dyDescent="0.2">
      <c r="C973" s="492"/>
      <c r="D973" s="492"/>
      <c r="E973" s="492"/>
      <c r="F973" s="492"/>
      <c r="G973" s="492"/>
      <c r="H973" s="492"/>
      <c r="I973" s="492"/>
      <c r="J973" s="492"/>
      <c r="K973" s="492"/>
      <c r="L973" s="492"/>
      <c r="M973" s="492"/>
      <c r="N973" s="492"/>
      <c r="O973" s="492"/>
      <c r="P973" s="492"/>
      <c r="Q973" s="492"/>
    </row>
    <row r="974" ht="25.15" customHeight="true" x14ac:dyDescent="0.2">
      <c r="C974" s="492"/>
      <c r="D974" s="492"/>
      <c r="E974" s="492"/>
      <c r="F974" s="492"/>
      <c r="G974" s="492"/>
      <c r="H974" s="492"/>
      <c r="I974" s="492"/>
      <c r="J974" s="492"/>
      <c r="K974" s="492"/>
      <c r="L974" s="492"/>
      <c r="M974" s="492"/>
      <c r="N974" s="492"/>
      <c r="O974" s="492"/>
      <c r="P974" s="492"/>
      <c r="Q974" s="492"/>
    </row>
    <row r="975" ht="25.15" customHeight="true" x14ac:dyDescent="0.2">
      <c r="C975" s="492"/>
      <c r="D975" s="492"/>
      <c r="E975" s="492"/>
      <c r="F975" s="492"/>
      <c r="G975" s="492"/>
      <c r="H975" s="492"/>
      <c r="I975" s="492"/>
      <c r="J975" s="492"/>
      <c r="K975" s="492"/>
      <c r="L975" s="492"/>
      <c r="M975" s="492"/>
      <c r="N975" s="492"/>
      <c r="O975" s="492"/>
      <c r="P975" s="492"/>
      <c r="Q975" s="492"/>
    </row>
    <row r="976" ht="25.15" customHeight="true" x14ac:dyDescent="0.2">
      <c r="C976" s="492"/>
      <c r="D976" s="492"/>
      <c r="E976" s="492"/>
      <c r="F976" s="492"/>
      <c r="G976" s="492"/>
      <c r="H976" s="492"/>
      <c r="I976" s="492"/>
      <c r="J976" s="492"/>
      <c r="K976" s="492"/>
      <c r="L976" s="492"/>
      <c r="M976" s="492"/>
      <c r="N976" s="492"/>
      <c r="O976" s="492"/>
      <c r="P976" s="492"/>
      <c r="Q976" s="492"/>
    </row>
    <row r="977" ht="25.15" customHeight="true" x14ac:dyDescent="0.2">
      <c r="C977" s="492"/>
      <c r="D977" s="492"/>
      <c r="E977" s="492"/>
      <c r="F977" s="492"/>
      <c r="G977" s="492"/>
      <c r="H977" s="492"/>
      <c r="I977" s="492"/>
      <c r="J977" s="492"/>
      <c r="K977" s="492"/>
      <c r="L977" s="492"/>
      <c r="M977" s="492"/>
      <c r="N977" s="492"/>
      <c r="O977" s="492"/>
      <c r="P977" s="492"/>
      <c r="Q977" s="492"/>
    </row>
    <row r="978" ht="25.15" customHeight="true" x14ac:dyDescent="0.2">
      <c r="C978" s="492"/>
      <c r="D978" s="492"/>
      <c r="E978" s="492"/>
      <c r="F978" s="492"/>
      <c r="G978" s="492"/>
      <c r="H978" s="492"/>
      <c r="I978" s="492"/>
      <c r="J978" s="492"/>
      <c r="K978" s="492"/>
      <c r="L978" s="492"/>
      <c r="M978" s="492"/>
      <c r="N978" s="492"/>
      <c r="O978" s="492"/>
      <c r="P978" s="492"/>
      <c r="Q978" s="492"/>
    </row>
    <row r="979" ht="25.15" customHeight="true" x14ac:dyDescent="0.2">
      <c r="C979" s="492"/>
      <c r="D979" s="492"/>
      <c r="E979" s="492"/>
      <c r="F979" s="492"/>
      <c r="G979" s="492"/>
      <c r="H979" s="492"/>
      <c r="I979" s="492"/>
      <c r="J979" s="492"/>
      <c r="K979" s="492"/>
      <c r="L979" s="492"/>
      <c r="M979" s="492"/>
      <c r="N979" s="492"/>
      <c r="O979" s="492"/>
      <c r="P979" s="492"/>
      <c r="Q979" s="492"/>
    </row>
    <row r="980" ht="25.15" customHeight="true" x14ac:dyDescent="0.2">
      <c r="C980" s="492"/>
      <c r="D980" s="492"/>
      <c r="E980" s="492"/>
      <c r="F980" s="492"/>
      <c r="G980" s="492"/>
      <c r="H980" s="492"/>
      <c r="I980" s="492"/>
      <c r="J980" s="492"/>
      <c r="K980" s="492"/>
      <c r="L980" s="492"/>
      <c r="M980" s="492"/>
      <c r="N980" s="492"/>
      <c r="O980" s="492"/>
      <c r="P980" s="492"/>
      <c r="Q980" s="492"/>
    </row>
    <row r="981" ht="25.15" customHeight="true" x14ac:dyDescent="0.2">
      <c r="C981" s="492"/>
      <c r="D981" s="492"/>
      <c r="E981" s="492"/>
      <c r="F981" s="492"/>
      <c r="G981" s="492"/>
      <c r="H981" s="492"/>
      <c r="I981" s="492"/>
      <c r="J981" s="492"/>
      <c r="K981" s="492"/>
      <c r="L981" s="492"/>
      <c r="M981" s="492"/>
      <c r="N981" s="492"/>
      <c r="O981" s="492"/>
      <c r="P981" s="492"/>
      <c r="Q981" s="492"/>
    </row>
    <row r="982" ht="25.15" customHeight="true" x14ac:dyDescent="0.2">
      <c r="C982" s="492"/>
      <c r="D982" s="492"/>
      <c r="E982" s="492"/>
      <c r="F982" s="492"/>
      <c r="G982" s="492"/>
      <c r="H982" s="492"/>
      <c r="I982" s="492"/>
      <c r="J982" s="492"/>
      <c r="K982" s="492"/>
      <c r="L982" s="492"/>
      <c r="M982" s="492"/>
      <c r="N982" s="492"/>
      <c r="O982" s="492"/>
      <c r="P982" s="492"/>
      <c r="Q982" s="492"/>
    </row>
    <row r="983" ht="25.15" customHeight="true" x14ac:dyDescent="0.2">
      <c r="C983" s="492"/>
      <c r="D983" s="492"/>
      <c r="E983" s="492"/>
      <c r="F983" s="492"/>
      <c r="G983" s="492"/>
      <c r="H983" s="492"/>
      <c r="I983" s="492"/>
      <c r="J983" s="492"/>
      <c r="K983" s="492"/>
      <c r="L983" s="492"/>
      <c r="M983" s="492"/>
      <c r="N983" s="492"/>
      <c r="O983" s="492"/>
      <c r="P983" s="492"/>
      <c r="Q983" s="492"/>
    </row>
    <row r="984" ht="25.15" customHeight="true" x14ac:dyDescent="0.2">
      <c r="C984" s="492"/>
      <c r="D984" s="492"/>
      <c r="E984" s="492"/>
      <c r="F984" s="492"/>
      <c r="G984" s="492"/>
      <c r="H984" s="492"/>
      <c r="I984" s="492"/>
      <c r="J984" s="492"/>
      <c r="K984" s="492"/>
      <c r="L984" s="492"/>
      <c r="M984" s="492"/>
      <c r="N984" s="492"/>
      <c r="O984" s="492"/>
      <c r="P984" s="492"/>
      <c r="Q984" s="492"/>
    </row>
    <row r="985" ht="25.15" customHeight="true" x14ac:dyDescent="0.2">
      <c r="C985" s="492"/>
      <c r="D985" s="492"/>
      <c r="E985" s="492"/>
      <c r="F985" s="492"/>
      <c r="G985" s="492"/>
      <c r="H985" s="492"/>
      <c r="I985" s="492"/>
      <c r="J985" s="492"/>
      <c r="K985" s="492"/>
      <c r="L985" s="492"/>
      <c r="M985" s="492"/>
      <c r="N985" s="492"/>
      <c r="O985" s="492"/>
      <c r="P985" s="492"/>
      <c r="Q985" s="492"/>
    </row>
    <row r="986" ht="25.15" customHeight="true" x14ac:dyDescent="0.2">
      <c r="C986" s="492"/>
      <c r="D986" s="492"/>
      <c r="E986" s="492"/>
      <c r="F986" s="492"/>
      <c r="G986" s="492"/>
      <c r="H986" s="492"/>
      <c r="I986" s="492"/>
      <c r="J986" s="492"/>
      <c r="K986" s="492"/>
      <c r="L986" s="492"/>
      <c r="M986" s="492"/>
      <c r="N986" s="492"/>
      <c r="O986" s="492"/>
      <c r="P986" s="492"/>
      <c r="Q986" s="492"/>
    </row>
    <row r="987" ht="25.15" customHeight="true" x14ac:dyDescent="0.2">
      <c r="C987" s="492"/>
      <c r="D987" s="492"/>
      <c r="E987" s="492"/>
      <c r="F987" s="492"/>
      <c r="G987" s="492"/>
      <c r="H987" s="492"/>
      <c r="I987" s="492"/>
      <c r="J987" s="492"/>
      <c r="K987" s="492"/>
      <c r="L987" s="492"/>
      <c r="M987" s="492"/>
      <c r="N987" s="492"/>
      <c r="O987" s="492"/>
      <c r="P987" s="492"/>
      <c r="Q987" s="492"/>
    </row>
    <row r="988" ht="25.15" customHeight="true" x14ac:dyDescent="0.2">
      <c r="C988" s="492"/>
      <c r="D988" s="492"/>
      <c r="E988" s="492"/>
      <c r="F988" s="492"/>
      <c r="G988" s="492"/>
      <c r="H988" s="492"/>
      <c r="I988" s="492"/>
      <c r="J988" s="492"/>
      <c r="K988" s="492"/>
      <c r="L988" s="492"/>
      <c r="M988" s="492"/>
      <c r="N988" s="492"/>
      <c r="O988" s="492"/>
      <c r="P988" s="492"/>
      <c r="Q988" s="492"/>
    </row>
    <row r="989" ht="25.15" customHeight="true" x14ac:dyDescent="0.2">
      <c r="C989" s="492"/>
      <c r="D989" s="492"/>
      <c r="E989" s="492"/>
      <c r="F989" s="492"/>
      <c r="G989" s="492"/>
      <c r="H989" s="492"/>
      <c r="I989" s="492"/>
      <c r="J989" s="492"/>
      <c r="K989" s="492"/>
      <c r="L989" s="492"/>
      <c r="M989" s="492"/>
      <c r="N989" s="492"/>
      <c r="O989" s="492"/>
      <c r="P989" s="492"/>
      <c r="Q989" s="492"/>
    </row>
    <row r="990" ht="25.15" customHeight="true" x14ac:dyDescent="0.2">
      <c r="C990" s="492"/>
      <c r="D990" s="492"/>
      <c r="E990" s="492"/>
      <c r="F990" s="492"/>
      <c r="G990" s="492"/>
      <c r="H990" s="492"/>
      <c r="I990" s="492"/>
      <c r="J990" s="492"/>
      <c r="K990" s="492"/>
      <c r="L990" s="492"/>
      <c r="M990" s="492"/>
      <c r="N990" s="492"/>
      <c r="O990" s="492"/>
      <c r="P990" s="492"/>
      <c r="Q990" s="492"/>
    </row>
    <row r="991" ht="25.15" customHeight="true" x14ac:dyDescent="0.2">
      <c r="C991" s="492"/>
      <c r="D991" s="492"/>
      <c r="E991" s="492"/>
      <c r="F991" s="492"/>
      <c r="G991" s="492"/>
      <c r="H991" s="492"/>
      <c r="I991" s="492"/>
      <c r="J991" s="492"/>
      <c r="K991" s="492"/>
      <c r="L991" s="492"/>
      <c r="M991" s="492"/>
      <c r="N991" s="492"/>
      <c r="O991" s="492"/>
      <c r="P991" s="492"/>
      <c r="Q991" s="492"/>
    </row>
    <row r="992" ht="25.15" customHeight="true" x14ac:dyDescent="0.2">
      <c r="C992" s="492"/>
      <c r="D992" s="492"/>
      <c r="E992" s="492"/>
      <c r="F992" s="492"/>
      <c r="G992" s="492"/>
      <c r="H992" s="492"/>
      <c r="I992" s="492"/>
      <c r="J992" s="492"/>
      <c r="K992" s="492"/>
      <c r="L992" s="492"/>
      <c r="M992" s="492"/>
      <c r="N992" s="492"/>
      <c r="O992" s="492"/>
      <c r="P992" s="492"/>
      <c r="Q992" s="492"/>
    </row>
    <row r="993" ht="25.15" customHeight="true" x14ac:dyDescent="0.2">
      <c r="C993" s="492"/>
      <c r="D993" s="492"/>
      <c r="E993" s="492"/>
      <c r="F993" s="492"/>
      <c r="G993" s="492"/>
      <c r="H993" s="492"/>
      <c r="I993" s="492"/>
      <c r="J993" s="492"/>
      <c r="K993" s="492"/>
      <c r="L993" s="492"/>
      <c r="M993" s="492"/>
      <c r="N993" s="492"/>
      <c r="O993" s="492"/>
      <c r="P993" s="492"/>
      <c r="Q993" s="492"/>
    </row>
    <row r="994" ht="25.15" customHeight="true" x14ac:dyDescent="0.2">
      <c r="C994" s="492"/>
      <c r="D994" s="492"/>
      <c r="E994" s="492"/>
      <c r="F994" s="492"/>
      <c r="G994" s="492"/>
      <c r="H994" s="492"/>
      <c r="I994" s="492"/>
      <c r="J994" s="492"/>
      <c r="K994" s="492"/>
      <c r="L994" s="492"/>
      <c r="M994" s="492"/>
      <c r="N994" s="492"/>
      <c r="O994" s="492"/>
      <c r="P994" s="492"/>
      <c r="Q994" s="492"/>
    </row>
    <row r="995" ht="25.15" customHeight="true" x14ac:dyDescent="0.2">
      <c r="C995" s="492"/>
      <c r="D995" s="492"/>
      <c r="E995" s="492"/>
      <c r="F995" s="492"/>
      <c r="G995" s="492"/>
      <c r="H995" s="492"/>
      <c r="I995" s="492"/>
      <c r="J995" s="492"/>
      <c r="K995" s="492"/>
      <c r="L995" s="492"/>
      <c r="M995" s="492"/>
      <c r="N995" s="492"/>
      <c r="O995" s="492"/>
      <c r="P995" s="492"/>
      <c r="Q995" s="492"/>
    </row>
    <row r="996" ht="25.15" customHeight="true" x14ac:dyDescent="0.2">
      <c r="C996" s="492"/>
      <c r="D996" s="492"/>
      <c r="E996" s="492"/>
      <c r="F996" s="492"/>
      <c r="G996" s="492"/>
      <c r="H996" s="492"/>
      <c r="I996" s="492"/>
      <c r="J996" s="492"/>
      <c r="K996" s="492"/>
      <c r="L996" s="492"/>
      <c r="M996" s="492"/>
      <c r="N996" s="492"/>
      <c r="O996" s="492"/>
      <c r="P996" s="492"/>
      <c r="Q996" s="492"/>
    </row>
    <row r="997" ht="25.15" customHeight="true" x14ac:dyDescent="0.2">
      <c r="C997" s="492"/>
      <c r="D997" s="492"/>
      <c r="E997" s="492"/>
      <c r="F997" s="492"/>
      <c r="G997" s="492"/>
      <c r="H997" s="492"/>
      <c r="I997" s="492"/>
      <c r="J997" s="492"/>
      <c r="K997" s="492"/>
      <c r="L997" s="492"/>
      <c r="M997" s="492"/>
      <c r="N997" s="492"/>
      <c r="O997" s="492"/>
      <c r="P997" s="492"/>
      <c r="Q997" s="492"/>
    </row>
    <row r="998" ht="25.15" customHeight="true" x14ac:dyDescent="0.2">
      <c r="C998" s="492"/>
      <c r="D998" s="492"/>
      <c r="E998" s="492"/>
      <c r="F998" s="492"/>
      <c r="G998" s="492"/>
      <c r="H998" s="492"/>
      <c r="I998" s="492"/>
      <c r="J998" s="492"/>
      <c r="K998" s="492"/>
      <c r="L998" s="492"/>
      <c r="M998" s="492"/>
      <c r="N998" s="492"/>
      <c r="O998" s="492"/>
      <c r="P998" s="492"/>
      <c r="Q998" s="492"/>
    </row>
    <row r="999" ht="25.15" customHeight="true" x14ac:dyDescent="0.2">
      <c r="C999" s="492"/>
      <c r="D999" s="492"/>
      <c r="E999" s="492"/>
      <c r="F999" s="492"/>
      <c r="G999" s="492"/>
      <c r="H999" s="492"/>
      <c r="I999" s="492"/>
      <c r="J999" s="492"/>
      <c r="K999" s="492"/>
      <c r="L999" s="492"/>
      <c r="M999" s="492"/>
      <c r="N999" s="492"/>
      <c r="O999" s="492"/>
      <c r="P999" s="492"/>
      <c r="Q999" s="492"/>
    </row>
    <row r="1000" ht="25.15" customHeight="true" x14ac:dyDescent="0.2">
      <c r="C1000" s="492"/>
      <c r="D1000" s="492"/>
      <c r="E1000" s="492"/>
      <c r="F1000" s="492"/>
      <c r="G1000" s="492"/>
      <c r="H1000" s="492"/>
      <c r="I1000" s="492"/>
      <c r="J1000" s="492"/>
      <c r="K1000" s="492"/>
      <c r="L1000" s="492"/>
      <c r="M1000" s="492"/>
      <c r="N1000" s="492"/>
      <c r="O1000" s="492"/>
      <c r="P1000" s="492"/>
      <c r="Q1000" s="492"/>
    </row>
    <row r="1001" ht="25.15" customHeight="true" x14ac:dyDescent="0.2">
      <c r="C1001" s="492"/>
      <c r="D1001" s="492"/>
      <c r="E1001" s="492"/>
      <c r="F1001" s="492"/>
      <c r="G1001" s="492"/>
      <c r="H1001" s="492"/>
      <c r="I1001" s="492"/>
      <c r="J1001" s="492"/>
      <c r="K1001" s="492"/>
      <c r="L1001" s="492"/>
      <c r="M1001" s="492"/>
      <c r="N1001" s="492"/>
      <c r="O1001" s="492"/>
      <c r="P1001" s="492"/>
      <c r="Q1001" s="492"/>
    </row>
    <row r="1002" ht="25.15" customHeight="true" x14ac:dyDescent="0.2">
      <c r="C1002" s="492"/>
      <c r="D1002" s="492"/>
      <c r="E1002" s="492"/>
      <c r="F1002" s="492"/>
      <c r="G1002" s="492"/>
      <c r="H1002" s="492"/>
      <c r="I1002" s="492"/>
      <c r="J1002" s="492"/>
      <c r="K1002" s="492"/>
      <c r="L1002" s="492"/>
      <c r="M1002" s="492"/>
      <c r="N1002" s="492"/>
      <c r="O1002" s="492"/>
      <c r="P1002" s="492"/>
      <c r="Q1002" s="492"/>
    </row>
    <row r="1003" ht="25.15" customHeight="true" x14ac:dyDescent="0.2">
      <c r="C1003" s="492"/>
      <c r="D1003" s="492"/>
      <c r="E1003" s="492"/>
      <c r="F1003" s="492"/>
      <c r="G1003" s="492"/>
      <c r="H1003" s="492"/>
      <c r="I1003" s="492"/>
      <c r="J1003" s="492"/>
      <c r="K1003" s="492"/>
      <c r="L1003" s="492"/>
      <c r="M1003" s="492"/>
      <c r="N1003" s="492"/>
      <c r="O1003" s="492"/>
      <c r="P1003" s="492"/>
      <c r="Q1003" s="492"/>
    </row>
    <row r="1004" ht="25.15" customHeight="true" x14ac:dyDescent="0.2">
      <c r="C1004" s="492"/>
      <c r="D1004" s="492"/>
      <c r="E1004" s="492"/>
      <c r="F1004" s="492"/>
      <c r="G1004" s="492"/>
      <c r="H1004" s="492"/>
      <c r="I1004" s="492"/>
      <c r="J1004" s="492"/>
      <c r="K1004" s="492"/>
      <c r="L1004" s="492"/>
      <c r="M1004" s="492"/>
      <c r="N1004" s="492"/>
      <c r="O1004" s="492"/>
      <c r="P1004" s="492"/>
      <c r="Q1004" s="492"/>
    </row>
    <row r="1005" ht="25.15" customHeight="true" x14ac:dyDescent="0.2">
      <c r="C1005" s="492"/>
      <c r="D1005" s="492"/>
      <c r="E1005" s="492"/>
      <c r="F1005" s="492"/>
      <c r="G1005" s="492"/>
      <c r="H1005" s="492"/>
      <c r="I1005" s="492"/>
      <c r="J1005" s="492"/>
      <c r="K1005" s="492"/>
      <c r="L1005" s="492"/>
      <c r="M1005" s="492"/>
      <c r="N1005" s="492"/>
      <c r="O1005" s="492"/>
      <c r="P1005" s="492"/>
      <c r="Q1005" s="492"/>
    </row>
    <row r="1006" ht="25.15" customHeight="true" x14ac:dyDescent="0.2">
      <c r="C1006" s="492"/>
      <c r="D1006" s="492"/>
      <c r="E1006" s="492"/>
      <c r="F1006" s="492"/>
      <c r="G1006" s="492"/>
      <c r="H1006" s="492"/>
      <c r="I1006" s="492"/>
      <c r="J1006" s="492"/>
      <c r="K1006" s="492"/>
      <c r="L1006" s="492"/>
      <c r="M1006" s="492"/>
      <c r="N1006" s="492"/>
      <c r="O1006" s="492"/>
      <c r="P1006" s="492"/>
      <c r="Q1006" s="492"/>
    </row>
    <row r="1007" ht="25.15" customHeight="true" x14ac:dyDescent="0.2">
      <c r="C1007" s="492"/>
      <c r="D1007" s="492"/>
      <c r="E1007" s="492"/>
      <c r="F1007" s="492"/>
      <c r="G1007" s="492"/>
      <c r="H1007" s="492"/>
      <c r="I1007" s="492"/>
      <c r="J1007" s="492"/>
      <c r="K1007" s="492"/>
      <c r="L1007" s="492"/>
      <c r="M1007" s="492"/>
      <c r="N1007" s="492"/>
      <c r="O1007" s="492"/>
      <c r="P1007" s="492"/>
      <c r="Q1007" s="492"/>
    </row>
    <row r="1008" ht="25.15" customHeight="true" x14ac:dyDescent="0.2">
      <c r="C1008" s="492"/>
      <c r="D1008" s="492"/>
      <c r="E1008" s="492"/>
      <c r="F1008" s="492"/>
      <c r="G1008" s="492"/>
      <c r="H1008" s="492"/>
      <c r="I1008" s="492"/>
      <c r="J1008" s="492"/>
      <c r="K1008" s="492"/>
      <c r="L1008" s="492"/>
      <c r="M1008" s="492"/>
      <c r="N1008" s="492"/>
      <c r="O1008" s="492"/>
      <c r="P1008" s="492"/>
      <c r="Q1008" s="492"/>
    </row>
    <row r="1009" ht="25.15" customHeight="true" x14ac:dyDescent="0.2">
      <c r="C1009" s="492"/>
      <c r="D1009" s="492"/>
      <c r="E1009" s="492"/>
      <c r="F1009" s="492"/>
      <c r="G1009" s="492"/>
      <c r="H1009" s="492"/>
      <c r="I1009" s="492"/>
      <c r="J1009" s="492"/>
      <c r="K1009" s="492"/>
      <c r="L1009" s="492"/>
      <c r="M1009" s="492"/>
      <c r="N1009" s="492"/>
      <c r="O1009" s="492"/>
      <c r="P1009" s="492"/>
      <c r="Q1009" s="492"/>
    </row>
    <row r="1010" ht="25.15" customHeight="true" x14ac:dyDescent="0.2">
      <c r="C1010" s="492"/>
      <c r="D1010" s="492"/>
      <c r="E1010" s="492"/>
      <c r="F1010" s="492"/>
      <c r="G1010" s="492"/>
      <c r="H1010" s="492"/>
      <c r="I1010" s="492"/>
      <c r="J1010" s="492"/>
      <c r="K1010" s="492"/>
      <c r="L1010" s="492"/>
      <c r="M1010" s="492"/>
      <c r="N1010" s="492"/>
      <c r="O1010" s="492"/>
      <c r="P1010" s="492"/>
      <c r="Q1010" s="492"/>
    </row>
    <row r="1011" ht="25.15" customHeight="true" x14ac:dyDescent="0.2">
      <c r="C1011" s="492"/>
      <c r="D1011" s="492"/>
      <c r="E1011" s="492"/>
      <c r="F1011" s="492"/>
      <c r="G1011" s="492"/>
      <c r="H1011" s="492"/>
      <c r="I1011" s="492"/>
      <c r="J1011" s="492"/>
      <c r="K1011" s="492"/>
      <c r="L1011" s="492"/>
      <c r="M1011" s="492"/>
      <c r="N1011" s="492"/>
      <c r="O1011" s="492"/>
      <c r="P1011" s="492"/>
      <c r="Q1011" s="492"/>
    </row>
    <row r="1012" ht="25.15" customHeight="true" x14ac:dyDescent="0.2">
      <c r="C1012" s="492"/>
      <c r="D1012" s="492"/>
      <c r="E1012" s="492"/>
      <c r="F1012" s="492"/>
      <c r="G1012" s="492"/>
      <c r="H1012" s="492"/>
      <c r="I1012" s="492"/>
      <c r="J1012" s="492"/>
      <c r="K1012" s="492"/>
      <c r="L1012" s="492"/>
      <c r="M1012" s="492"/>
      <c r="N1012" s="492"/>
      <c r="O1012" s="492"/>
      <c r="P1012" s="492"/>
      <c r="Q1012" s="492"/>
    </row>
    <row r="1013" ht="25.15" customHeight="true" x14ac:dyDescent="0.2">
      <c r="C1013" s="492"/>
      <c r="D1013" s="492"/>
      <c r="E1013" s="492"/>
      <c r="F1013" s="492"/>
      <c r="G1013" s="492"/>
      <c r="H1013" s="492"/>
      <c r="I1013" s="492"/>
      <c r="J1013" s="492"/>
      <c r="K1013" s="492"/>
      <c r="L1013" s="492"/>
      <c r="M1013" s="492"/>
      <c r="N1013" s="492"/>
      <c r="O1013" s="492"/>
      <c r="P1013" s="492"/>
      <c r="Q1013" s="492"/>
    </row>
    <row r="1014" ht="25.15" customHeight="true" x14ac:dyDescent="0.2">
      <c r="C1014" s="492"/>
      <c r="D1014" s="492"/>
      <c r="E1014" s="492"/>
      <c r="F1014" s="492"/>
      <c r="G1014" s="492"/>
      <c r="H1014" s="492"/>
      <c r="I1014" s="492"/>
      <c r="J1014" s="492"/>
      <c r="K1014" s="492"/>
      <c r="L1014" s="492"/>
      <c r="M1014" s="492"/>
      <c r="N1014" s="492"/>
      <c r="O1014" s="492"/>
      <c r="P1014" s="492"/>
      <c r="Q1014" s="492"/>
    </row>
    <row r="1015" ht="25.15" customHeight="true" x14ac:dyDescent="0.2">
      <c r="C1015" s="492"/>
      <c r="D1015" s="492"/>
      <c r="E1015" s="492"/>
      <c r="F1015" s="492"/>
      <c r="G1015" s="492"/>
      <c r="H1015" s="492"/>
      <c r="I1015" s="492"/>
      <c r="J1015" s="492"/>
      <c r="K1015" s="492"/>
      <c r="L1015" s="492"/>
      <c r="M1015" s="492"/>
      <c r="N1015" s="492"/>
      <c r="O1015" s="492"/>
      <c r="P1015" s="492"/>
      <c r="Q1015" s="492"/>
    </row>
    <row r="1016" ht="25.15" customHeight="true" x14ac:dyDescent="0.2">
      <c r="C1016" s="492"/>
      <c r="D1016" s="492"/>
      <c r="E1016" s="492"/>
      <c r="F1016" s="492"/>
      <c r="G1016" s="492"/>
      <c r="H1016" s="492"/>
      <c r="I1016" s="492"/>
      <c r="J1016" s="492"/>
      <c r="K1016" s="492"/>
      <c r="L1016" s="492"/>
      <c r="M1016" s="492"/>
      <c r="N1016" s="492"/>
      <c r="O1016" s="492"/>
      <c r="P1016" s="492"/>
      <c r="Q1016" s="492"/>
    </row>
    <row r="1017" ht="25.15" customHeight="true" x14ac:dyDescent="0.2">
      <c r="C1017" s="492"/>
      <c r="D1017" s="492"/>
      <c r="E1017" s="492"/>
      <c r="F1017" s="492"/>
      <c r="G1017" s="492"/>
      <c r="H1017" s="492"/>
      <c r="I1017" s="492"/>
      <c r="J1017" s="492"/>
      <c r="K1017" s="492"/>
      <c r="L1017" s="492"/>
      <c r="M1017" s="492"/>
      <c r="N1017" s="492"/>
      <c r="O1017" s="492"/>
      <c r="P1017" s="492"/>
      <c r="Q1017" s="492"/>
    </row>
    <row r="1018" ht="25.15" customHeight="true" x14ac:dyDescent="0.2">
      <c r="C1018" s="492"/>
      <c r="D1018" s="492"/>
      <c r="E1018" s="492"/>
      <c r="F1018" s="492"/>
      <c r="G1018" s="492"/>
      <c r="H1018" s="492"/>
      <c r="I1018" s="492"/>
      <c r="J1018" s="492"/>
      <c r="K1018" s="492"/>
      <c r="L1018" s="492"/>
      <c r="M1018" s="492"/>
      <c r="N1018" s="492"/>
      <c r="O1018" s="492"/>
      <c r="P1018" s="492"/>
      <c r="Q1018" s="492"/>
    </row>
    <row r="1019" ht="25.15" customHeight="true" x14ac:dyDescent="0.2">
      <c r="C1019" s="492"/>
      <c r="D1019" s="492"/>
      <c r="E1019" s="492"/>
      <c r="F1019" s="492"/>
      <c r="G1019" s="492"/>
      <c r="H1019" s="492"/>
      <c r="I1019" s="492"/>
      <c r="J1019" s="492"/>
      <c r="K1019" s="492"/>
      <c r="L1019" s="492"/>
      <c r="M1019" s="492"/>
      <c r="N1019" s="492"/>
      <c r="O1019" s="492"/>
      <c r="P1019" s="492"/>
      <c r="Q1019" s="492"/>
    </row>
    <row r="1020" ht="25.15" customHeight="true" x14ac:dyDescent="0.2">
      <c r="C1020" s="492"/>
      <c r="D1020" s="492"/>
      <c r="E1020" s="492"/>
      <c r="F1020" s="492"/>
      <c r="G1020" s="492"/>
      <c r="H1020" s="492"/>
      <c r="I1020" s="492"/>
      <c r="J1020" s="492"/>
      <c r="K1020" s="492"/>
      <c r="L1020" s="492"/>
      <c r="M1020" s="492"/>
      <c r="N1020" s="492"/>
      <c r="O1020" s="492"/>
      <c r="P1020" s="492"/>
      <c r="Q1020" s="492"/>
    </row>
    <row r="1021" ht="25.15" customHeight="true" x14ac:dyDescent="0.2">
      <c r="C1021" s="492"/>
      <c r="D1021" s="492"/>
      <c r="E1021" s="492"/>
      <c r="F1021" s="492"/>
      <c r="G1021" s="492"/>
      <c r="H1021" s="492"/>
      <c r="I1021" s="492"/>
      <c r="J1021" s="492"/>
      <c r="K1021" s="492"/>
      <c r="L1021" s="492"/>
      <c r="M1021" s="492"/>
      <c r="N1021" s="492"/>
      <c r="O1021" s="492"/>
      <c r="P1021" s="492"/>
      <c r="Q1021" s="492"/>
    </row>
    <row r="1022" ht="25.15" customHeight="true" x14ac:dyDescent="0.2">
      <c r="C1022" s="492"/>
      <c r="D1022" s="492"/>
      <c r="E1022" s="492"/>
      <c r="F1022" s="492"/>
      <c r="G1022" s="492"/>
      <c r="H1022" s="492"/>
      <c r="I1022" s="492"/>
      <c r="J1022" s="492"/>
      <c r="K1022" s="492"/>
      <c r="L1022" s="492"/>
      <c r="M1022" s="492"/>
      <c r="N1022" s="492"/>
      <c r="O1022" s="492"/>
      <c r="P1022" s="492"/>
      <c r="Q1022" s="492"/>
    </row>
    <row r="1023" ht="25.15" customHeight="true" x14ac:dyDescent="0.2">
      <c r="C1023" s="492"/>
      <c r="D1023" s="492"/>
      <c r="E1023" s="492"/>
      <c r="F1023" s="492"/>
      <c r="G1023" s="492"/>
      <c r="H1023" s="492"/>
      <c r="I1023" s="492"/>
      <c r="J1023" s="492"/>
      <c r="K1023" s="492"/>
      <c r="L1023" s="492"/>
      <c r="M1023" s="492"/>
      <c r="N1023" s="492"/>
      <c r="O1023" s="492"/>
      <c r="P1023" s="492"/>
      <c r="Q1023" s="492"/>
    </row>
    <row r="1024" ht="25.15" customHeight="true" x14ac:dyDescent="0.2">
      <c r="C1024" s="492"/>
      <c r="D1024" s="492"/>
      <c r="E1024" s="492"/>
      <c r="F1024" s="492"/>
      <c r="G1024" s="492"/>
      <c r="H1024" s="492"/>
      <c r="I1024" s="492"/>
      <c r="J1024" s="492"/>
      <c r="K1024" s="492"/>
      <c r="L1024" s="492"/>
      <c r="M1024" s="492"/>
      <c r="N1024" s="492"/>
      <c r="O1024" s="492"/>
      <c r="P1024" s="492"/>
      <c r="Q1024" s="492"/>
    </row>
    <row r="1025" s="218" customFormat="true" ht="21" customHeight="true" x14ac:dyDescent="0.2">
      <c r="A1025" s="2493" t="s">
        <v>187</v>
      </c>
      <c r="B1025" s="2494"/>
      <c r="C1025" s="2495"/>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496" t="s">
        <v>188</v>
      </c>
      <c r="B1026" s="2497"/>
      <c r="C1026" s="402" t="s">
        <v>189</v>
      </c>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03" t="s">
        <v>190</v>
      </c>
      <c r="B1027" s="404" t="s">
        <v>191</v>
      </c>
      <c r="C1027" s="405">
        <v>5980</v>
      </c>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06" t="s">
        <v>192</v>
      </c>
      <c r="B1028" s="407" t="s">
        <v>191</v>
      </c>
      <c r="C1028" s="408">
        <v>5980</v>
      </c>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06" t="s">
        <v>193</v>
      </c>
      <c r="B1029" s="407" t="s">
        <v>194</v>
      </c>
      <c r="C1029" s="408">
        <v>5980</v>
      </c>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06" t="s">
        <v>195</v>
      </c>
      <c r="B1030" s="407" t="s">
        <v>196</v>
      </c>
      <c r="C1030" s="408">
        <v>5980</v>
      </c>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498" t="s">
        <v>197</v>
      </c>
      <c r="B1031" s="407" t="s">
        <v>198</v>
      </c>
      <c r="C1031" s="408">
        <v>3260</v>
      </c>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498"/>
      <c r="B1032" s="407" t="s">
        <v>199</v>
      </c>
      <c r="C1032" s="408">
        <v>2720</v>
      </c>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499"/>
      <c r="B1033" s="409" t="s">
        <v>200</v>
      </c>
      <c r="C1033" s="410">
        <v>0</v>
      </c>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8"/>
      <c r="BB1033" s="136"/>
      <c r="BC1033" s="418"/>
      <c r="BD1033" s="418"/>
      <c r="BE1033" s="418"/>
      <c r="BF1033" s="418"/>
      <c r="BG1033" s="418"/>
      <c r="BH1033" s="418"/>
      <c r="BI1033" s="418"/>
      <c r="BJ1033" s="418"/>
      <c r="BK1033" s="418"/>
      <c r="BL1033" s="418"/>
      <c r="BM1033" s="418"/>
      <c r="BN1033" s="418"/>
      <c r="BO1033" s="418"/>
      <c r="BP1033" s="418"/>
      <c r="BQ1033" s="418"/>
      <c r="BR1033" s="418"/>
      <c r="BS1033" s="418"/>
      <c r="BT1033" s="418"/>
      <c r="BU1033" s="418"/>
      <c r="BV1033" s="418"/>
      <c r="BW1033" s="418"/>
      <c r="BX1033" s="418"/>
      <c r="BY1033" s="418"/>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500" t="s">
        <v>201</v>
      </c>
      <c r="B1034" s="2501"/>
      <c r="C1034" s="2502"/>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7"/>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2"/>
      <c r="BB1035" s="238"/>
      <c r="BC1035" s="392"/>
      <c r="BD1035" s="392"/>
      <c r="BE1035" s="392"/>
      <c r="BF1035" s="392"/>
      <c r="BG1035" s="392"/>
      <c r="BH1035" s="392"/>
      <c r="BI1035" s="392"/>
      <c r="BJ1035" s="392"/>
      <c r="BK1035" s="392"/>
      <c r="BL1035" s="392"/>
      <c r="BM1035" s="392"/>
      <c r="BN1035" s="392"/>
      <c r="BO1035" s="392"/>
      <c r="BP1035" s="392"/>
      <c r="BQ1035" s="392"/>
      <c r="BR1035" s="392"/>
      <c r="BS1035" s="392"/>
      <c r="BT1035" s="392"/>
      <c r="BU1035" s="392"/>
      <c r="BV1035" s="392"/>
      <c r="BW1035" s="392"/>
      <c r="BX1035" s="392"/>
      <c r="BY1035" s="39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Aragatsotn</v>
      </c>
      <c r="B1037" s="293" t="e">
        <f>BR122+BR123</f>
        <v>#VALUE!</v>
      </c>
    </row>
    <row r="1038" ht="15" customHeight="true" x14ac:dyDescent="0.2">
      <c r="A1038" s="293" t="str">
        <f>S15</f>
        <v>Ararat</v>
      </c>
      <c r="B1038" s="293" t="e">
        <f>BS122+BS123</f>
        <v>#VALUE!</v>
      </c>
    </row>
    <row r="1039" ht="15" customHeight="true" x14ac:dyDescent="0.2">
      <c r="A1039" s="293" t="str">
        <f>T15</f>
        <v>Armavir</v>
      </c>
      <c r="B1039" s="293" t="e">
        <f>BT122+BT123</f>
        <v>#VALUE!</v>
      </c>
    </row>
    <row r="1040" ht="15" customHeight="true" x14ac:dyDescent="0.2">
      <c r="A1040" s="293" t="str">
        <f>U15</f>
        <v>Gegharkunik</v>
      </c>
      <c r="B1040" s="293" t="e">
        <f>BU122+BU123</f>
        <v>#VALUE!</v>
      </c>
    </row>
    <row r="1041" ht="15" customHeight="true" x14ac:dyDescent="0.2">
      <c r="A1041" s="293" t="str">
        <f>V15</f>
        <v>Kotayk</v>
      </c>
      <c r="B1041" s="293" t="e">
        <f>BV122+BV123</f>
        <v>#VALUE!</v>
      </c>
    </row>
    <row r="1042" ht="15" customHeight="true" x14ac:dyDescent="0.2">
      <c r="A1042" s="293" t="str">
        <f>W15</f>
        <v>Lori</v>
      </c>
      <c r="B1042" s="293" t="e">
        <f>BW122+BW123</f>
        <v>#VALUE!</v>
      </c>
    </row>
    <row r="1043" ht="15" customHeight="true" x14ac:dyDescent="0.2">
      <c r="A1043" s="293" t="str">
        <f>X15</f>
        <v>Shirak</v>
      </c>
      <c r="B1043" s="293" t="e">
        <f>BX122+XR123</f>
        <v>#VALUE!</v>
      </c>
    </row>
    <row r="1044" ht="15" customHeight="true" x14ac:dyDescent="0.2">
      <c r="A1044" s="293" t="str">
        <f>Y15</f>
        <v>Syunik</v>
      </c>
      <c r="B1044" s="293" t="e">
        <f>BY122+BY123</f>
        <v>#VALUE!</v>
      </c>
    </row>
    <row r="1045" ht="15" customHeight="true" x14ac:dyDescent="0.2">
      <c r="A1045" s="293" t="str">
        <f>Z15</f>
        <v>Tavush</v>
      </c>
      <c r="B1045" s="293" t="e">
        <f>BZ122+BZ123</f>
        <v>#VALUE!</v>
      </c>
    </row>
    <row r="1046" ht="15" customHeight="true" x14ac:dyDescent="0.2">
      <c r="A1046" s="238" t="str">
        <f>AA15</f>
        <v>Vayots Dzor</v>
      </c>
      <c r="B1046" s="293" t="e">
        <f>CA122+CA123</f>
        <v>#VALUE!</v>
      </c>
    </row>
    <row r="1047" ht="15" customHeight="true" x14ac:dyDescent="0.2">
      <c r="A1047" s="238" t="str">
        <f>AB15</f>
        <v>Yerevan</v>
      </c>
      <c r="B1047" s="293" t="e">
        <f>CB122+CB123</f>
        <v>#VALUE!</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11</v>
      </c>
      <c r="B1072" s="238" t="s">
        <v>136</v>
      </c>
    </row>
    <row r="1100" s="211" customFormat="true" ht="17.1" customHeight="true" x14ac:dyDescent="0.2">
      <c r="A1100" s="668"/>
      <c r="B1100" s="658"/>
      <c r="BA1100" s="392"/>
      <c r="BB1100" s="238"/>
      <c r="BC1100" s="392"/>
      <c r="BD1100" s="392"/>
      <c r="BE1100" s="392"/>
      <c r="BF1100" s="392"/>
      <c r="BG1100" s="392"/>
      <c r="BH1100" s="392"/>
      <c r="BI1100" s="392"/>
      <c r="BJ1100" s="392"/>
      <c r="BK1100" s="392"/>
      <c r="BL1100" s="392"/>
      <c r="BM1100" s="392"/>
      <c r="BN1100" s="392"/>
      <c r="BO1100" s="392"/>
      <c r="BP1100" s="392"/>
      <c r="BQ1100" s="392"/>
      <c r="BR1100" s="392"/>
      <c r="BS1100" s="392"/>
      <c r="BT1100" s="392"/>
      <c r="BU1100" s="392"/>
      <c r="BV1100" s="392"/>
      <c r="BW1100" s="392"/>
      <c r="BX1100" s="392"/>
      <c r="BY1100" s="392"/>
    </row>
    <row r="1101" s="211" customFormat="true" ht="17.1" customHeight="true" x14ac:dyDescent="0.2">
      <c r="A1101" s="669"/>
      <c r="B1101" s="659"/>
      <c r="BA1101" s="392"/>
      <c r="BB1101" s="238"/>
      <c r="BC1101" s="392"/>
      <c r="BD1101" s="392"/>
      <c r="BE1101" s="392"/>
      <c r="BF1101" s="392"/>
      <c r="BG1101" s="392"/>
      <c r="BH1101" s="392"/>
      <c r="BI1101" s="392"/>
      <c r="BJ1101" s="392"/>
      <c r="BK1101" s="392"/>
      <c r="BL1101" s="392"/>
      <c r="BM1101" s="392"/>
      <c r="BN1101" s="392"/>
      <c r="BO1101" s="392"/>
      <c r="BP1101" s="392"/>
      <c r="BQ1101" s="392"/>
      <c r="BR1101" s="392"/>
      <c r="BS1101" s="392"/>
      <c r="BT1101" s="392"/>
      <c r="BU1101" s="392"/>
      <c r="BV1101" s="392"/>
      <c r="BW1101" s="392"/>
      <c r="BX1101" s="392"/>
      <c r="BY1101" s="392"/>
    </row>
    <row r="1102" s="211" customFormat="true" ht="15" customHeight="true" x14ac:dyDescent="0.2">
      <c r="BA1102" s="392"/>
      <c r="BB1102" s="238"/>
      <c r="BC1102" s="392"/>
      <c r="BD1102" s="392"/>
      <c r="BE1102" s="392"/>
      <c r="BF1102" s="392"/>
      <c r="BG1102" s="392"/>
      <c r="BH1102" s="392"/>
      <c r="BI1102" s="392"/>
      <c r="BJ1102" s="392"/>
      <c r="BK1102" s="392"/>
      <c r="BL1102" s="392"/>
      <c r="BM1102" s="392"/>
      <c r="BN1102" s="392"/>
      <c r="BO1102" s="392"/>
      <c r="BP1102" s="392"/>
      <c r="BQ1102" s="392"/>
      <c r="BR1102" s="392"/>
      <c r="BS1102" s="392"/>
      <c r="BT1102" s="392"/>
      <c r="BU1102" s="392"/>
      <c r="BV1102" s="392"/>
      <c r="BW1102" s="392"/>
      <c r="BX1102" s="392"/>
      <c r="BY1102" s="392"/>
    </row>
    <row r="1103" s="211" customFormat="true" ht="15" customHeight="true" x14ac:dyDescent="0.2">
      <c r="BA1103" s="392"/>
      <c r="BB1103" s="238"/>
      <c r="BC1103" s="392"/>
      <c r="BD1103" s="392"/>
      <c r="BE1103" s="392"/>
      <c r="BF1103" s="392"/>
      <c r="BG1103" s="392"/>
      <c r="BH1103" s="392"/>
      <c r="BI1103" s="392"/>
      <c r="BJ1103" s="392"/>
      <c r="BK1103" s="392"/>
      <c r="BL1103" s="392"/>
      <c r="BM1103" s="392"/>
      <c r="BN1103" s="392"/>
      <c r="BO1103" s="392"/>
      <c r="BP1103" s="392"/>
      <c r="BQ1103" s="392"/>
      <c r="BR1103" s="392"/>
      <c r="BS1103" s="392"/>
      <c r="BT1103" s="392"/>
      <c r="BU1103" s="392"/>
      <c r="BV1103" s="392"/>
      <c r="BW1103" s="392"/>
      <c r="BX1103" s="392"/>
      <c r="BY1103" s="392"/>
    </row>
    <row r="1104" s="211" customFormat="true" ht="15" customHeight="true" x14ac:dyDescent="0.2">
      <c r="BA1104" s="392"/>
      <c r="BB1104" s="238"/>
      <c r="BC1104" s="392"/>
      <c r="BD1104" s="392"/>
      <c r="BE1104" s="392"/>
      <c r="BF1104" s="392"/>
      <c r="BG1104" s="392"/>
      <c r="BH1104" s="392"/>
      <c r="BI1104" s="392"/>
      <c r="BJ1104" s="392"/>
      <c r="BK1104" s="392"/>
      <c r="BL1104" s="392"/>
      <c r="BM1104" s="392"/>
      <c r="BN1104" s="392"/>
      <c r="BO1104" s="392"/>
      <c r="BP1104" s="392"/>
      <c r="BQ1104" s="392"/>
      <c r="BR1104" s="392"/>
      <c r="BS1104" s="392"/>
      <c r="BT1104" s="392"/>
      <c r="BU1104" s="392"/>
      <c r="BV1104" s="392"/>
      <c r="BW1104" s="392"/>
      <c r="BX1104" s="392"/>
      <c r="BY1104" s="392"/>
    </row>
    <row r="1105" s="211" customFormat="true" ht="15" customHeight="true" x14ac:dyDescent="0.2">
      <c r="BA1105" s="392"/>
      <c r="BB1105" s="238"/>
      <c r="BC1105" s="392"/>
      <c r="BD1105" s="392"/>
      <c r="BE1105" s="392"/>
      <c r="BF1105" s="392"/>
      <c r="BG1105" s="392"/>
      <c r="BH1105" s="392"/>
      <c r="BI1105" s="392"/>
      <c r="BJ1105" s="392"/>
      <c r="BK1105" s="392"/>
      <c r="BL1105" s="392"/>
      <c r="BM1105" s="392"/>
      <c r="BN1105" s="392"/>
      <c r="BO1105" s="392"/>
      <c r="BP1105" s="392"/>
      <c r="BQ1105" s="392"/>
      <c r="BR1105" s="392"/>
      <c r="BS1105" s="392"/>
      <c r="BT1105" s="392"/>
      <c r="BU1105" s="392"/>
      <c r="BV1105" s="392"/>
      <c r="BW1105" s="392"/>
      <c r="BX1105" s="392"/>
      <c r="BY1105" s="392"/>
    </row>
    <row r="1106" s="211" customFormat="true" ht="15" customHeight="true" x14ac:dyDescent="0.2">
      <c r="BA1106" s="392"/>
      <c r="BB1106" s="238"/>
      <c r="BC1106" s="392"/>
      <c r="BD1106" s="392"/>
      <c r="BE1106" s="392"/>
      <c r="BF1106" s="392"/>
      <c r="BG1106" s="392"/>
      <c r="BH1106" s="392"/>
      <c r="BI1106" s="392"/>
      <c r="BJ1106" s="392"/>
      <c r="BK1106" s="392"/>
      <c r="BL1106" s="392"/>
      <c r="BM1106" s="392"/>
      <c r="BN1106" s="392"/>
      <c r="BO1106" s="392"/>
      <c r="BP1106" s="392"/>
      <c r="BQ1106" s="392"/>
      <c r="BR1106" s="392"/>
      <c r="BS1106" s="392"/>
      <c r="BT1106" s="392"/>
      <c r="BU1106" s="392"/>
      <c r="BV1106" s="392"/>
      <c r="BW1106" s="392"/>
      <c r="BX1106" s="392"/>
      <c r="BY1106" s="392"/>
    </row>
    <row r="1107" s="211" customFormat="true" ht="15" customHeight="true" x14ac:dyDescent="0.2">
      <c r="BA1107" s="392"/>
      <c r="BB1107" s="238"/>
      <c r="BC1107" s="392"/>
      <c r="BD1107" s="392"/>
      <c r="BE1107" s="392"/>
      <c r="BF1107" s="392"/>
      <c r="BG1107" s="392"/>
      <c r="BH1107" s="392"/>
      <c r="BI1107" s="392"/>
      <c r="BJ1107" s="392"/>
      <c r="BK1107" s="392"/>
      <c r="BL1107" s="392"/>
      <c r="BM1107" s="392"/>
      <c r="BN1107" s="392"/>
      <c r="BO1107" s="392"/>
      <c r="BP1107" s="392"/>
      <c r="BQ1107" s="392"/>
      <c r="BR1107" s="392"/>
      <c r="BS1107" s="392"/>
      <c r="BT1107" s="392"/>
      <c r="BU1107" s="392"/>
      <c r="BV1107" s="392"/>
      <c r="BW1107" s="392"/>
      <c r="BX1107" s="392"/>
      <c r="BY1107" s="392"/>
    </row>
    <row r="1108" s="211" customFormat="true" ht="15" customHeight="true" x14ac:dyDescent="0.2">
      <c r="BA1108" s="392"/>
      <c r="BB1108" s="238"/>
      <c r="BC1108" s="392"/>
      <c r="BD1108" s="392"/>
      <c r="BE1108" s="392"/>
      <c r="BF1108" s="392"/>
      <c r="BG1108" s="392"/>
      <c r="BH1108" s="392"/>
      <c r="BI1108" s="392"/>
      <c r="BJ1108" s="392"/>
      <c r="BK1108" s="392"/>
      <c r="BL1108" s="392"/>
      <c r="BM1108" s="392"/>
      <c r="BN1108" s="392"/>
      <c r="BO1108" s="392"/>
      <c r="BP1108" s="392"/>
      <c r="BQ1108" s="392"/>
      <c r="BR1108" s="392"/>
      <c r="BS1108" s="392"/>
      <c r="BT1108" s="392"/>
      <c r="BU1108" s="392"/>
      <c r="BV1108" s="392"/>
      <c r="BW1108" s="392"/>
      <c r="BX1108" s="392"/>
      <c r="BY1108" s="392"/>
    </row>
    <row r="1109" s="211" customFormat="true" ht="15" customHeight="true" x14ac:dyDescent="0.2">
      <c r="BA1109" s="392"/>
      <c r="BB1109" s="238"/>
      <c r="BC1109" s="392"/>
      <c r="BD1109" s="392"/>
      <c r="BE1109" s="392"/>
      <c r="BF1109" s="392"/>
      <c r="BG1109" s="392"/>
      <c r="BH1109" s="392"/>
      <c r="BI1109" s="392"/>
      <c r="BJ1109" s="392"/>
      <c r="BK1109" s="392"/>
      <c r="BL1109" s="392"/>
      <c r="BM1109" s="392"/>
      <c r="BN1109" s="392"/>
      <c r="BO1109" s="392"/>
      <c r="BP1109" s="392"/>
      <c r="BQ1109" s="392"/>
      <c r="BR1109" s="392"/>
      <c r="BS1109" s="392"/>
      <c r="BT1109" s="392"/>
      <c r="BU1109" s="392"/>
      <c r="BV1109" s="392"/>
      <c r="BW1109" s="392"/>
      <c r="BX1109" s="392"/>
      <c r="BY1109" s="392"/>
    </row>
    <row r="1110" s="211" customFormat="true" ht="15" customHeight="true" x14ac:dyDescent="0.2">
      <c r="BA1110" s="392"/>
      <c r="BB1110" s="238"/>
      <c r="BC1110" s="392"/>
      <c r="BD1110" s="392"/>
      <c r="BE1110" s="392"/>
      <c r="BF1110" s="392"/>
      <c r="BG1110" s="392"/>
      <c r="BH1110" s="392"/>
      <c r="BI1110" s="392"/>
      <c r="BJ1110" s="392"/>
      <c r="BK1110" s="392"/>
      <c r="BL1110" s="392"/>
      <c r="BM1110" s="392"/>
      <c r="BN1110" s="392"/>
      <c r="BO1110" s="392"/>
      <c r="BP1110" s="392"/>
      <c r="BQ1110" s="392"/>
      <c r="BR1110" s="392"/>
      <c r="BS1110" s="392"/>
      <c r="BT1110" s="392"/>
      <c r="BU1110" s="392"/>
      <c r="BV1110" s="392"/>
      <c r="BW1110" s="392"/>
      <c r="BX1110" s="392"/>
      <c r="BY1110" s="392"/>
    </row>
    <row r="1111" s="211" customFormat="true" ht="15" customHeight="true" x14ac:dyDescent="0.2">
      <c r="BA1111" s="392"/>
      <c r="BB1111" s="238"/>
      <c r="BC1111" s="392"/>
      <c r="BD1111" s="392"/>
      <c r="BE1111" s="392"/>
      <c r="BF1111" s="392"/>
      <c r="BG1111" s="392"/>
      <c r="BH1111" s="392"/>
      <c r="BI1111" s="392"/>
      <c r="BJ1111" s="392"/>
      <c r="BK1111" s="392"/>
      <c r="BL1111" s="392"/>
      <c r="BM1111" s="392"/>
      <c r="BN1111" s="392"/>
      <c r="BO1111" s="392"/>
      <c r="BP1111" s="392"/>
      <c r="BQ1111" s="392"/>
      <c r="BR1111" s="392"/>
      <c r="BS1111" s="392"/>
      <c r="BT1111" s="392"/>
      <c r="BU1111" s="392"/>
      <c r="BV1111" s="392"/>
      <c r="BW1111" s="392"/>
      <c r="BX1111" s="392"/>
      <c r="BY1111" s="392"/>
    </row>
    <row r="1112" s="211" customFormat="true" ht="15" customHeight="true" x14ac:dyDescent="0.2">
      <c r="BA1112" s="392"/>
      <c r="BB1112" s="238"/>
      <c r="BC1112" s="392"/>
      <c r="BD1112" s="392"/>
      <c r="BE1112" s="392"/>
      <c r="BF1112" s="392"/>
      <c r="BG1112" s="392"/>
      <c r="BH1112" s="392"/>
      <c r="BI1112" s="392"/>
      <c r="BJ1112" s="392"/>
      <c r="BK1112" s="392"/>
      <c r="BL1112" s="392"/>
      <c r="BM1112" s="392"/>
      <c r="BN1112" s="392"/>
      <c r="BO1112" s="392"/>
      <c r="BP1112" s="392"/>
      <c r="BQ1112" s="392"/>
      <c r="BR1112" s="392"/>
      <c r="BS1112" s="392"/>
      <c r="BT1112" s="392"/>
      <c r="BU1112" s="392"/>
      <c r="BV1112" s="392"/>
      <c r="BW1112" s="392"/>
      <c r="BX1112" s="392"/>
      <c r="BY1112" s="392"/>
    </row>
    <row r="1113" s="211" customFormat="true" ht="15" customHeight="true" x14ac:dyDescent="0.2">
      <c r="BA1113" s="392"/>
      <c r="BB1113" s="238"/>
      <c r="BC1113" s="392"/>
      <c r="BD1113" s="392"/>
      <c r="BE1113" s="392"/>
      <c r="BF1113" s="392"/>
      <c r="BG1113" s="392"/>
      <c r="BH1113" s="392"/>
      <c r="BI1113" s="392"/>
      <c r="BJ1113" s="392"/>
      <c r="BK1113" s="392"/>
      <c r="BL1113" s="392"/>
      <c r="BM1113" s="392"/>
      <c r="BN1113" s="392"/>
      <c r="BO1113" s="392"/>
      <c r="BP1113" s="392"/>
      <c r="BQ1113" s="392"/>
      <c r="BR1113" s="392"/>
      <c r="BS1113" s="392"/>
      <c r="BT1113" s="392"/>
      <c r="BU1113" s="392"/>
      <c r="BV1113" s="392"/>
      <c r="BW1113" s="392"/>
      <c r="BX1113" s="392"/>
      <c r="BY1113" s="392"/>
    </row>
    <row r="1114" s="211" customFormat="true" ht="17.1" customHeight="true" x14ac:dyDescent="0.2">
      <c r="A1114" s="669"/>
      <c r="B1114" s="659"/>
      <c r="C1114" s="660"/>
      <c r="D1114" s="660"/>
      <c r="E1114" s="660"/>
      <c r="F1114" s="660"/>
      <c r="G1114" s="660"/>
      <c r="H1114" s="660"/>
      <c r="I1114" s="660"/>
      <c r="J1114" s="660"/>
      <c r="K1114" s="660"/>
      <c r="L1114" s="660"/>
      <c r="M1114" s="660"/>
      <c r="N1114" s="660"/>
      <c r="O1114" s="660"/>
      <c r="P1114" s="660"/>
      <c r="Q1114" s="660"/>
      <c r="R1114" s="660"/>
      <c r="S1114" s="660"/>
      <c r="T1114" s="660"/>
      <c r="U1114" s="660"/>
      <c r="V1114" s="660"/>
      <c r="W1114" s="660"/>
      <c r="X1114" s="660"/>
      <c r="Y1114" s="660"/>
      <c r="Z1114" s="660"/>
      <c r="AA1114" s="660"/>
      <c r="AB1114" s="660"/>
      <c r="BA1114" s="392"/>
      <c r="BB1114" s="238"/>
      <c r="BC1114" s="392"/>
      <c r="BD1114" s="392"/>
      <c r="BE1114" s="392"/>
      <c r="BF1114" s="392"/>
      <c r="BG1114" s="392"/>
      <c r="BH1114" s="392"/>
      <c r="BI1114" s="392"/>
      <c r="BJ1114" s="392"/>
      <c r="BK1114" s="392"/>
      <c r="BL1114" s="392"/>
      <c r="BM1114" s="392"/>
      <c r="BN1114" s="392"/>
      <c r="BO1114" s="392"/>
      <c r="BP1114" s="392"/>
      <c r="BQ1114" s="392"/>
      <c r="BR1114" s="392"/>
      <c r="BS1114" s="392"/>
      <c r="BT1114" s="392"/>
      <c r="BU1114" s="392"/>
      <c r="BV1114" s="392"/>
      <c r="BW1114" s="392"/>
      <c r="BX1114" s="392"/>
      <c r="BY1114" s="392"/>
    </row>
    <row r="1115" s="211" customFormat="true" ht="17.1" customHeight="true" x14ac:dyDescent="0.2">
      <c r="A1115" s="669"/>
      <c r="B1115" s="659"/>
      <c r="C1115" s="660"/>
      <c r="D1115" s="660"/>
      <c r="E1115" s="660"/>
      <c r="F1115" s="660"/>
      <c r="G1115" s="660"/>
      <c r="H1115" s="660"/>
      <c r="I1115" s="660"/>
      <c r="J1115" s="660"/>
      <c r="K1115" s="660"/>
      <c r="L1115" s="660"/>
      <c r="M1115" s="660"/>
      <c r="N1115" s="660"/>
      <c r="O1115" s="660"/>
      <c r="P1115" s="660"/>
      <c r="Q1115" s="660"/>
      <c r="R1115" s="660"/>
      <c r="S1115" s="660"/>
      <c r="T1115" s="660"/>
      <c r="U1115" s="660"/>
      <c r="V1115" s="660"/>
      <c r="W1115" s="660"/>
      <c r="X1115" s="660"/>
      <c r="Y1115" s="660"/>
      <c r="Z1115" s="660"/>
      <c r="AA1115" s="660"/>
      <c r="AB1115" s="660"/>
      <c r="BA1115" s="392"/>
      <c r="BB1115" s="238"/>
      <c r="BC1115" s="392"/>
      <c r="BD1115" s="392"/>
      <c r="BE1115" s="392"/>
      <c r="BF1115" s="392"/>
      <c r="BG1115" s="392"/>
      <c r="BH1115" s="392"/>
      <c r="BI1115" s="392"/>
      <c r="BJ1115" s="392"/>
      <c r="BK1115" s="392"/>
      <c r="BL1115" s="392"/>
      <c r="BM1115" s="392"/>
      <c r="BN1115" s="392"/>
      <c r="BO1115" s="392"/>
      <c r="BP1115" s="392"/>
      <c r="BQ1115" s="392"/>
      <c r="BR1115" s="392"/>
      <c r="BS1115" s="392"/>
      <c r="BT1115" s="392"/>
      <c r="BU1115" s="392"/>
      <c r="BV1115" s="392"/>
      <c r="BW1115" s="392"/>
      <c r="BX1115" s="392"/>
      <c r="BY1115" s="392"/>
    </row>
    <row r="1116" s="211" customFormat="true" ht="17.1" customHeight="true" x14ac:dyDescent="0.2">
      <c r="A1116" s="669"/>
      <c r="B1116" s="659"/>
      <c r="C1116" s="660"/>
      <c r="D1116" s="660"/>
      <c r="E1116" s="660"/>
      <c r="F1116" s="660"/>
      <c r="G1116" s="660"/>
      <c r="H1116" s="660"/>
      <c r="I1116" s="660"/>
      <c r="J1116" s="660"/>
      <c r="K1116" s="660"/>
      <c r="L1116" s="660"/>
      <c r="M1116" s="660"/>
      <c r="N1116" s="660"/>
      <c r="O1116" s="660"/>
      <c r="P1116" s="660"/>
      <c r="Q1116" s="660"/>
      <c r="R1116" s="660"/>
      <c r="S1116" s="660"/>
      <c r="T1116" s="660"/>
      <c r="U1116" s="660"/>
      <c r="V1116" s="660"/>
      <c r="W1116" s="660"/>
      <c r="X1116" s="660"/>
      <c r="Y1116" s="660"/>
      <c r="Z1116" s="660"/>
      <c r="AA1116" s="660"/>
      <c r="AB1116" s="660"/>
      <c r="BA1116" s="392"/>
      <c r="BB1116" s="238"/>
      <c r="BC1116" s="392"/>
      <c r="BD1116" s="392"/>
      <c r="BE1116" s="392"/>
      <c r="BF1116" s="392"/>
      <c r="BG1116" s="392"/>
      <c r="BH1116" s="392"/>
      <c r="BI1116" s="392"/>
      <c r="BJ1116" s="392"/>
      <c r="BK1116" s="392"/>
      <c r="BL1116" s="392"/>
      <c r="BM1116" s="392"/>
      <c r="BN1116" s="392"/>
      <c r="BO1116" s="392"/>
      <c r="BP1116" s="392"/>
      <c r="BQ1116" s="392"/>
      <c r="BR1116" s="392"/>
      <c r="BS1116" s="392"/>
      <c r="BT1116" s="392"/>
      <c r="BU1116" s="392"/>
      <c r="BV1116" s="392"/>
      <c r="BW1116" s="392"/>
      <c r="BX1116" s="392"/>
      <c r="BY1116" s="392"/>
    </row>
    <row r="1117" s="211" customFormat="true" ht="17.1" customHeight="true" x14ac:dyDescent="0.2">
      <c r="A1117" s="670"/>
      <c r="B1117" s="661"/>
      <c r="C1117" s="662"/>
      <c r="D1117" s="662"/>
      <c r="E1117" s="662"/>
      <c r="F1117" s="662"/>
      <c r="G1117" s="662"/>
      <c r="H1117" s="662"/>
      <c r="I1117" s="662"/>
      <c r="J1117" s="662"/>
      <c r="K1117" s="662"/>
      <c r="L1117" s="662"/>
      <c r="M1117" s="662"/>
      <c r="N1117" s="662"/>
      <c r="O1117" s="662"/>
      <c r="P1117" s="662"/>
      <c r="Q1117" s="662"/>
      <c r="R1117" s="662"/>
      <c r="S1117" s="662"/>
      <c r="T1117" s="662"/>
      <c r="U1117" s="662"/>
      <c r="V1117" s="662"/>
      <c r="W1117" s="662"/>
      <c r="X1117" s="662"/>
      <c r="Y1117" s="662"/>
      <c r="Z1117" s="662"/>
      <c r="AA1117" s="662"/>
      <c r="AB1117" s="662"/>
      <c r="BA1117" s="392"/>
      <c r="BB1117" s="238"/>
      <c r="BC1117" s="392"/>
      <c r="BD1117" s="392"/>
      <c r="BE1117" s="392"/>
      <c r="BF1117" s="392"/>
      <c r="BG1117" s="392"/>
      <c r="BH1117" s="392"/>
      <c r="BI1117" s="392"/>
      <c r="BJ1117" s="392"/>
      <c r="BK1117" s="392"/>
      <c r="BL1117" s="392"/>
      <c r="BM1117" s="392"/>
      <c r="BN1117" s="392"/>
      <c r="BO1117" s="392"/>
      <c r="BP1117" s="392"/>
      <c r="BQ1117" s="392"/>
      <c r="BR1117" s="392"/>
      <c r="BS1117" s="392"/>
      <c r="BT1117" s="392"/>
      <c r="BU1117" s="392"/>
      <c r="BV1117" s="392"/>
      <c r="BW1117" s="392"/>
      <c r="BX1117" s="392"/>
      <c r="BY1117" s="392"/>
    </row>
    <row r="1118" s="211" customFormat="true" ht="15" customHeight="true" x14ac:dyDescent="0.2">
      <c r="BA1118" s="392"/>
      <c r="BB1118" s="238"/>
      <c r="BC1118" s="392"/>
      <c r="BD1118" s="392"/>
      <c r="BE1118" s="392"/>
      <c r="BF1118" s="392"/>
      <c r="BG1118" s="392"/>
      <c r="BH1118" s="392"/>
      <c r="BI1118" s="392"/>
      <c r="BJ1118" s="392"/>
      <c r="BK1118" s="392"/>
      <c r="BL1118" s="392"/>
      <c r="BM1118" s="392"/>
      <c r="BN1118" s="392"/>
      <c r="BO1118" s="392"/>
      <c r="BP1118" s="392"/>
      <c r="BQ1118" s="392"/>
      <c r="BR1118" s="392"/>
      <c r="BS1118" s="392"/>
      <c r="BT1118" s="392"/>
      <c r="BU1118" s="392"/>
      <c r="BV1118" s="392"/>
      <c r="BW1118" s="392"/>
      <c r="BX1118" s="392"/>
      <c r="BY1118" s="392"/>
    </row>
    <row r="1119" s="211" customFormat="true" ht="15" customHeight="true" x14ac:dyDescent="0.2">
      <c r="BA1119" s="392"/>
      <c r="BB1119" s="238"/>
      <c r="BC1119" s="392"/>
      <c r="BD1119" s="392"/>
      <c r="BE1119" s="392"/>
      <c r="BF1119" s="392"/>
      <c r="BG1119" s="392"/>
      <c r="BH1119" s="392"/>
      <c r="BI1119" s="392"/>
      <c r="BJ1119" s="392"/>
      <c r="BK1119" s="392"/>
      <c r="BL1119" s="392"/>
      <c r="BM1119" s="392"/>
      <c r="BN1119" s="392"/>
      <c r="BO1119" s="392"/>
      <c r="BP1119" s="392"/>
      <c r="BQ1119" s="392"/>
      <c r="BR1119" s="392"/>
      <c r="BS1119" s="392"/>
      <c r="BT1119" s="392"/>
      <c r="BU1119" s="392"/>
      <c r="BV1119" s="392"/>
      <c r="BW1119" s="392"/>
      <c r="BX1119" s="392"/>
      <c r="BY1119" s="392"/>
    </row>
    <row r="1120" s="211" customFormat="true" ht="15" customHeight="true" x14ac:dyDescent="0.2">
      <c r="BA1120" s="392"/>
      <c r="BB1120" s="238"/>
      <c r="BC1120" s="392"/>
      <c r="BD1120" s="392"/>
      <c r="BE1120" s="392"/>
      <c r="BF1120" s="392"/>
      <c r="BG1120" s="392"/>
      <c r="BH1120" s="392"/>
      <c r="BI1120" s="392"/>
      <c r="BJ1120" s="392"/>
      <c r="BK1120" s="392"/>
      <c r="BL1120" s="392"/>
      <c r="BM1120" s="392"/>
      <c r="BN1120" s="392"/>
      <c r="BO1120" s="392"/>
      <c r="BP1120" s="392"/>
      <c r="BQ1120" s="392"/>
      <c r="BR1120" s="392"/>
      <c r="BS1120" s="392"/>
      <c r="BT1120" s="392"/>
      <c r="BU1120" s="392"/>
      <c r="BV1120" s="392"/>
      <c r="BW1120" s="392"/>
      <c r="BX1120" s="392"/>
      <c r="BY1120" s="392"/>
    </row>
    <row r="1121" s="211" customFormat="true" ht="15" customHeight="true" x14ac:dyDescent="0.2">
      <c r="BA1121" s="392"/>
      <c r="BB1121" s="238"/>
      <c r="BC1121" s="392"/>
      <c r="BD1121" s="392"/>
      <c r="BE1121" s="392"/>
      <c r="BF1121" s="392"/>
      <c r="BG1121" s="392"/>
      <c r="BH1121" s="392"/>
      <c r="BI1121" s="392"/>
      <c r="BJ1121" s="392"/>
      <c r="BK1121" s="392"/>
      <c r="BL1121" s="392"/>
      <c r="BM1121" s="392"/>
      <c r="BN1121" s="392"/>
      <c r="BO1121" s="392"/>
      <c r="BP1121" s="392"/>
      <c r="BQ1121" s="392"/>
      <c r="BR1121" s="392"/>
      <c r="BS1121" s="392"/>
      <c r="BT1121" s="392"/>
      <c r="BU1121" s="392"/>
      <c r="BV1121" s="392"/>
      <c r="BW1121" s="392"/>
      <c r="BX1121" s="392"/>
      <c r="BY1121" s="392"/>
    </row>
    <row r="1122" s="211" customFormat="true" ht="15" customHeight="true" x14ac:dyDescent="0.2">
      <c r="BA1122" s="392"/>
      <c r="BB1122" s="238"/>
      <c r="BC1122" s="392"/>
      <c r="BD1122" s="392"/>
      <c r="BE1122" s="392"/>
      <c r="BF1122" s="392"/>
      <c r="BG1122" s="392"/>
      <c r="BH1122" s="392"/>
      <c r="BI1122" s="392"/>
      <c r="BJ1122" s="392"/>
      <c r="BK1122" s="392"/>
      <c r="BL1122" s="392"/>
      <c r="BM1122" s="392"/>
      <c r="BN1122" s="392"/>
      <c r="BO1122" s="392"/>
      <c r="BP1122" s="392"/>
      <c r="BQ1122" s="392"/>
      <c r="BR1122" s="392"/>
      <c r="BS1122" s="392"/>
      <c r="BT1122" s="392"/>
      <c r="BU1122" s="392"/>
      <c r="BV1122" s="392"/>
      <c r="BW1122" s="392"/>
      <c r="BX1122" s="392"/>
      <c r="BY1122" s="392"/>
    </row>
    <row r="1123" s="211" customFormat="true" ht="15" customHeight="true" x14ac:dyDescent="0.2">
      <c r="BA1123" s="392"/>
      <c r="BB1123" s="238"/>
      <c r="BC1123" s="392"/>
      <c r="BD1123" s="392"/>
      <c r="BE1123" s="392"/>
      <c r="BF1123" s="392"/>
      <c r="BG1123" s="392"/>
      <c r="BH1123" s="392"/>
      <c r="BI1123" s="392"/>
      <c r="BJ1123" s="392"/>
      <c r="BK1123" s="392"/>
      <c r="BL1123" s="392"/>
      <c r="BM1123" s="392"/>
      <c r="BN1123" s="392"/>
      <c r="BO1123" s="392"/>
      <c r="BP1123" s="392"/>
      <c r="BQ1123" s="392"/>
      <c r="BR1123" s="392"/>
      <c r="BS1123" s="392"/>
      <c r="BT1123" s="392"/>
      <c r="BU1123" s="392"/>
      <c r="BV1123" s="392"/>
      <c r="BW1123" s="392"/>
      <c r="BX1123" s="392"/>
      <c r="BY1123" s="392"/>
    </row>
    <row r="1124" s="211" customFormat="true" ht="15" customHeight="true" x14ac:dyDescent="0.2">
      <c r="BA1124" s="392"/>
      <c r="BB1124" s="238"/>
      <c r="BC1124" s="392"/>
      <c r="BD1124" s="392"/>
      <c r="BE1124" s="392"/>
      <c r="BF1124" s="392"/>
      <c r="BG1124" s="392"/>
      <c r="BH1124" s="392"/>
      <c r="BI1124" s="392"/>
      <c r="BJ1124" s="392"/>
      <c r="BK1124" s="392"/>
      <c r="BL1124" s="392"/>
      <c r="BM1124" s="392"/>
      <c r="BN1124" s="392"/>
      <c r="BO1124" s="392"/>
      <c r="BP1124" s="392"/>
      <c r="BQ1124" s="392"/>
      <c r="BR1124" s="392"/>
      <c r="BS1124" s="392"/>
      <c r="BT1124" s="392"/>
      <c r="BU1124" s="392"/>
      <c r="BV1124" s="392"/>
      <c r="BW1124" s="392"/>
      <c r="BX1124" s="392"/>
      <c r="BY1124" s="392"/>
    </row>
    <row r="1125" s="211" customFormat="true" ht="15" customHeight="true" x14ac:dyDescent="0.2">
      <c r="BA1125" s="392"/>
      <c r="BB1125" s="238"/>
      <c r="BC1125" s="392"/>
      <c r="BD1125" s="392"/>
      <c r="BE1125" s="392"/>
      <c r="BF1125" s="392"/>
      <c r="BG1125" s="392"/>
      <c r="BH1125" s="392"/>
      <c r="BI1125" s="392"/>
      <c r="BJ1125" s="392"/>
      <c r="BK1125" s="392"/>
      <c r="BL1125" s="392"/>
      <c r="BM1125" s="392"/>
      <c r="BN1125" s="392"/>
      <c r="BO1125" s="392"/>
      <c r="BP1125" s="392"/>
      <c r="BQ1125" s="392"/>
      <c r="BR1125" s="392"/>
      <c r="BS1125" s="392"/>
      <c r="BT1125" s="392"/>
      <c r="BU1125" s="392"/>
      <c r="BV1125" s="392"/>
      <c r="BW1125" s="392"/>
      <c r="BX1125" s="392"/>
      <c r="BY1125" s="392"/>
    </row>
    <row r="1126" s="211" customFormat="true" ht="15" customHeight="true" x14ac:dyDescent="0.2">
      <c r="BA1126" s="392"/>
      <c r="BB1126" s="238"/>
      <c r="BC1126" s="392"/>
      <c r="BD1126" s="392"/>
      <c r="BE1126" s="392"/>
      <c r="BF1126" s="392"/>
      <c r="BG1126" s="392"/>
      <c r="BH1126" s="392"/>
      <c r="BI1126" s="392"/>
      <c r="BJ1126" s="392"/>
      <c r="BK1126" s="392"/>
      <c r="BL1126" s="392"/>
      <c r="BM1126" s="392"/>
      <c r="BN1126" s="392"/>
      <c r="BO1126" s="392"/>
      <c r="BP1126" s="392"/>
      <c r="BQ1126" s="392"/>
      <c r="BR1126" s="392"/>
      <c r="BS1126" s="392"/>
      <c r="BT1126" s="392"/>
      <c r="BU1126" s="392"/>
      <c r="BV1126" s="392"/>
      <c r="BW1126" s="392"/>
      <c r="BX1126" s="392"/>
      <c r="BY1126" s="392"/>
    </row>
    <row r="1127" s="211" customFormat="true" ht="15" customHeight="true" x14ac:dyDescent="0.2">
      <c r="BA1127" s="392"/>
      <c r="BB1127" s="238"/>
      <c r="BC1127" s="392"/>
      <c r="BD1127" s="392"/>
      <c r="BE1127" s="392"/>
      <c r="BF1127" s="392"/>
      <c r="BG1127" s="392"/>
      <c r="BH1127" s="392"/>
      <c r="BI1127" s="392"/>
      <c r="BJ1127" s="392"/>
      <c r="BK1127" s="392"/>
      <c r="BL1127" s="392"/>
      <c r="BM1127" s="392"/>
      <c r="BN1127" s="392"/>
      <c r="BO1127" s="392"/>
      <c r="BP1127" s="392"/>
      <c r="BQ1127" s="392"/>
      <c r="BR1127" s="392"/>
      <c r="BS1127" s="392"/>
      <c r="BT1127" s="392"/>
      <c r="BU1127" s="392"/>
      <c r="BV1127" s="392"/>
      <c r="BW1127" s="392"/>
      <c r="BX1127" s="392"/>
      <c r="BY1127" s="392"/>
    </row>
    <row r="1128" s="211" customFormat="true" ht="15" customHeight="true" x14ac:dyDescent="0.2">
      <c r="BA1128" s="392"/>
      <c r="BB1128" s="238"/>
      <c r="BC1128" s="392"/>
      <c r="BD1128" s="392"/>
      <c r="BE1128" s="392"/>
      <c r="BF1128" s="392"/>
      <c r="BG1128" s="392"/>
      <c r="BH1128" s="392"/>
      <c r="BI1128" s="392"/>
      <c r="BJ1128" s="392"/>
      <c r="BK1128" s="392"/>
      <c r="BL1128" s="392"/>
      <c r="BM1128" s="392"/>
      <c r="BN1128" s="392"/>
      <c r="BO1128" s="392"/>
      <c r="BP1128" s="392"/>
      <c r="BQ1128" s="392"/>
      <c r="BR1128" s="392"/>
      <c r="BS1128" s="392"/>
      <c r="BT1128" s="392"/>
      <c r="BU1128" s="392"/>
      <c r="BV1128" s="392"/>
      <c r="BW1128" s="392"/>
      <c r="BX1128" s="392"/>
      <c r="BY1128" s="392"/>
    </row>
    <row r="1129" s="211" customFormat="true" ht="15" customHeight="true" x14ac:dyDescent="0.2">
      <c r="BA1129" s="392"/>
      <c r="BB1129" s="238"/>
      <c r="BC1129" s="392"/>
      <c r="BD1129" s="392"/>
      <c r="BE1129" s="392"/>
      <c r="BF1129" s="392"/>
      <c r="BG1129" s="392"/>
      <c r="BH1129" s="392"/>
      <c r="BI1129" s="392"/>
      <c r="BJ1129" s="392"/>
      <c r="BK1129" s="392"/>
      <c r="BL1129" s="392"/>
      <c r="BM1129" s="392"/>
      <c r="BN1129" s="392"/>
      <c r="BO1129" s="392"/>
      <c r="BP1129" s="392"/>
      <c r="BQ1129" s="392"/>
      <c r="BR1129" s="392"/>
      <c r="BS1129" s="392"/>
      <c r="BT1129" s="392"/>
      <c r="BU1129" s="392"/>
      <c r="BV1129" s="392"/>
      <c r="BW1129" s="392"/>
      <c r="BX1129" s="392"/>
      <c r="BY1129" s="392"/>
    </row>
    <row r="1130" s="211" customFormat="true" ht="15" customHeight="true" x14ac:dyDescent="0.2">
      <c r="BA1130" s="392"/>
      <c r="BB1130" s="238"/>
      <c r="BC1130" s="392"/>
      <c r="BD1130" s="392"/>
      <c r="BE1130" s="392"/>
      <c r="BF1130" s="392"/>
      <c r="BG1130" s="392"/>
      <c r="BH1130" s="392"/>
      <c r="BI1130" s="392"/>
      <c r="BJ1130" s="392"/>
      <c r="BK1130" s="392"/>
      <c r="BL1130" s="392"/>
      <c r="BM1130" s="392"/>
      <c r="BN1130" s="392"/>
      <c r="BO1130" s="392"/>
      <c r="BP1130" s="392"/>
      <c r="BQ1130" s="392"/>
      <c r="BR1130" s="392"/>
      <c r="BS1130" s="392"/>
      <c r="BT1130" s="392"/>
      <c r="BU1130" s="392"/>
      <c r="BV1130" s="392"/>
      <c r="BW1130" s="392"/>
      <c r="BX1130" s="392"/>
      <c r="BY1130" s="392"/>
    </row>
    <row r="1131" s="211" customFormat="true" ht="15" customHeight="true" x14ac:dyDescent="0.2">
      <c r="BA1131" s="392"/>
      <c r="BB1131" s="238"/>
      <c r="BC1131" s="392"/>
      <c r="BD1131" s="392"/>
      <c r="BE1131" s="392"/>
      <c r="BF1131" s="392"/>
      <c r="BG1131" s="392"/>
      <c r="BH1131" s="392"/>
      <c r="BI1131" s="392"/>
      <c r="BJ1131" s="392"/>
      <c r="BK1131" s="392"/>
      <c r="BL1131" s="392"/>
      <c r="BM1131" s="392"/>
      <c r="BN1131" s="392"/>
      <c r="BO1131" s="392"/>
      <c r="BP1131" s="392"/>
      <c r="BQ1131" s="392"/>
      <c r="BR1131" s="392"/>
      <c r="BS1131" s="392"/>
      <c r="BT1131" s="392"/>
      <c r="BU1131" s="392"/>
      <c r="BV1131" s="392"/>
      <c r="BW1131" s="392"/>
      <c r="BX1131" s="392"/>
      <c r="BY1131" s="392"/>
    </row>
    <row r="1132" s="211" customFormat="true" ht="15" customHeight="true" x14ac:dyDescent="0.2">
      <c r="BA1132" s="392"/>
      <c r="BB1132" s="238"/>
      <c r="BC1132" s="392"/>
      <c r="BD1132" s="392"/>
      <c r="BE1132" s="392"/>
      <c r="BF1132" s="392"/>
      <c r="BG1132" s="392"/>
      <c r="BH1132" s="392"/>
      <c r="BI1132" s="392"/>
      <c r="BJ1132" s="392"/>
      <c r="BK1132" s="392"/>
      <c r="BL1132" s="392"/>
      <c r="BM1132" s="392"/>
      <c r="BN1132" s="392"/>
      <c r="BO1132" s="392"/>
      <c r="BP1132" s="392"/>
      <c r="BQ1132" s="392"/>
      <c r="BR1132" s="392"/>
      <c r="BS1132" s="392"/>
      <c r="BT1132" s="392"/>
      <c r="BU1132" s="392"/>
      <c r="BV1132" s="392"/>
      <c r="BW1132" s="392"/>
      <c r="BX1132" s="392"/>
      <c r="BY1132" s="392"/>
    </row>
    <row r="1133" s="211" customFormat="true" ht="15" customHeight="true" x14ac:dyDescent="0.2">
      <c r="BA1133" s="392"/>
      <c r="BB1133" s="238"/>
      <c r="BC1133" s="392"/>
      <c r="BD1133" s="392"/>
      <c r="BE1133" s="392"/>
      <c r="BF1133" s="392"/>
      <c r="BG1133" s="392"/>
      <c r="BH1133" s="392"/>
      <c r="BI1133" s="392"/>
      <c r="BJ1133" s="392"/>
      <c r="BK1133" s="392"/>
      <c r="BL1133" s="392"/>
      <c r="BM1133" s="392"/>
      <c r="BN1133" s="392"/>
      <c r="BO1133" s="392"/>
      <c r="BP1133" s="392"/>
      <c r="BQ1133" s="392"/>
      <c r="BR1133" s="392"/>
      <c r="BS1133" s="392"/>
      <c r="BT1133" s="392"/>
      <c r="BU1133" s="392"/>
      <c r="BV1133" s="392"/>
      <c r="BW1133" s="392"/>
      <c r="BX1133" s="392"/>
      <c r="BY1133" s="392"/>
    </row>
    <row r="1134" s="211" customFormat="true" ht="15" customHeight="true" x14ac:dyDescent="0.2">
      <c r="BA1134" s="392"/>
      <c r="BB1134" s="238"/>
      <c r="BC1134" s="392"/>
      <c r="BD1134" s="392"/>
      <c r="BE1134" s="392"/>
      <c r="BF1134" s="392"/>
      <c r="BG1134" s="392"/>
      <c r="BH1134" s="392"/>
      <c r="BI1134" s="392"/>
      <c r="BJ1134" s="392"/>
      <c r="BK1134" s="392"/>
      <c r="BL1134" s="392"/>
      <c r="BM1134" s="392"/>
      <c r="BN1134" s="392"/>
      <c r="BO1134" s="392"/>
      <c r="BP1134" s="392"/>
      <c r="BQ1134" s="392"/>
      <c r="BR1134" s="392"/>
      <c r="BS1134" s="392"/>
      <c r="BT1134" s="392"/>
      <c r="BU1134" s="392"/>
      <c r="BV1134" s="392"/>
      <c r="BW1134" s="392"/>
      <c r="BX1134" s="392"/>
      <c r="BY1134" s="392"/>
    </row>
    <row r="1135" s="211" customFormat="true" ht="15" customHeight="true" x14ac:dyDescent="0.2">
      <c r="BA1135" s="392"/>
      <c r="BB1135" s="238"/>
      <c r="BC1135" s="392"/>
      <c r="BD1135" s="392"/>
      <c r="BE1135" s="392"/>
      <c r="BF1135" s="392"/>
      <c r="BG1135" s="392"/>
      <c r="BH1135" s="392"/>
      <c r="BI1135" s="392"/>
      <c r="BJ1135" s="392"/>
      <c r="BK1135" s="392"/>
      <c r="BL1135" s="392"/>
      <c r="BM1135" s="392"/>
      <c r="BN1135" s="392"/>
      <c r="BO1135" s="392"/>
      <c r="BP1135" s="392"/>
      <c r="BQ1135" s="392"/>
      <c r="BR1135" s="392"/>
      <c r="BS1135" s="392"/>
      <c r="BT1135" s="392"/>
      <c r="BU1135" s="392"/>
      <c r="BV1135" s="392"/>
      <c r="BW1135" s="392"/>
      <c r="BX1135" s="392"/>
      <c r="BY1135" s="392"/>
    </row>
    <row r="1136" s="211" customFormat="true" ht="15" customHeight="true" x14ac:dyDescent="0.2">
      <c r="BA1136" s="392"/>
      <c r="BB1136" s="238"/>
      <c r="BC1136" s="392"/>
      <c r="BD1136" s="392"/>
      <c r="BE1136" s="392"/>
      <c r="BF1136" s="392"/>
      <c r="BG1136" s="392"/>
      <c r="BH1136" s="392"/>
      <c r="BI1136" s="392"/>
      <c r="BJ1136" s="392"/>
      <c r="BK1136" s="392"/>
      <c r="BL1136" s="392"/>
      <c r="BM1136" s="392"/>
      <c r="BN1136" s="392"/>
      <c r="BO1136" s="392"/>
      <c r="BP1136" s="392"/>
      <c r="BQ1136" s="392"/>
      <c r="BR1136" s="392"/>
      <c r="BS1136" s="392"/>
      <c r="BT1136" s="392"/>
      <c r="BU1136" s="392"/>
      <c r="BV1136" s="392"/>
      <c r="BW1136" s="392"/>
      <c r="BX1136" s="392"/>
      <c r="BY1136" s="392"/>
    </row>
    <row r="1137" s="211" customFormat="true" ht="15" customHeight="true" x14ac:dyDescent="0.2">
      <c r="BA1137" s="392"/>
      <c r="BB1137" s="238"/>
      <c r="BC1137" s="392"/>
      <c r="BD1137" s="392"/>
      <c r="BE1137" s="392"/>
      <c r="BF1137" s="392"/>
      <c r="BG1137" s="392"/>
      <c r="BH1137" s="392"/>
      <c r="BI1137" s="392"/>
      <c r="BJ1137" s="392"/>
      <c r="BK1137" s="392"/>
      <c r="BL1137" s="392"/>
      <c r="BM1137" s="392"/>
      <c r="BN1137" s="392"/>
      <c r="BO1137" s="392"/>
      <c r="BP1137" s="392"/>
      <c r="BQ1137" s="392"/>
      <c r="BR1137" s="392"/>
      <c r="BS1137" s="392"/>
      <c r="BT1137" s="392"/>
      <c r="BU1137" s="392"/>
      <c r="BV1137" s="392"/>
      <c r="BW1137" s="392"/>
      <c r="BX1137" s="392"/>
      <c r="BY1137" s="392"/>
    </row>
    <row r="1138" s="211" customFormat="true" ht="15" customHeight="true" x14ac:dyDescent="0.2">
      <c r="BA1138" s="392"/>
      <c r="BB1138" s="238"/>
      <c r="BC1138" s="392"/>
      <c r="BD1138" s="392"/>
      <c r="BE1138" s="392"/>
      <c r="BF1138" s="392"/>
      <c r="BG1138" s="392"/>
      <c r="BH1138" s="392"/>
      <c r="BI1138" s="392"/>
      <c r="BJ1138" s="392"/>
      <c r="BK1138" s="392"/>
      <c r="BL1138" s="392"/>
      <c r="BM1138" s="392"/>
      <c r="BN1138" s="392"/>
      <c r="BO1138" s="392"/>
      <c r="BP1138" s="392"/>
      <c r="BQ1138" s="392"/>
      <c r="BR1138" s="392"/>
      <c r="BS1138" s="392"/>
      <c r="BT1138" s="392"/>
      <c r="BU1138" s="392"/>
      <c r="BV1138" s="392"/>
      <c r="BW1138" s="392"/>
      <c r="BX1138" s="392"/>
      <c r="BY1138" s="392"/>
    </row>
    <row r="1139" s="211" customFormat="true" ht="15" customHeight="true" x14ac:dyDescent="0.2">
      <c r="BA1139" s="392"/>
      <c r="BB1139" s="238"/>
      <c r="BC1139" s="392"/>
      <c r="BD1139" s="392"/>
      <c r="BE1139" s="392"/>
      <c r="BF1139" s="392"/>
      <c r="BG1139" s="392"/>
      <c r="BH1139" s="392"/>
      <c r="BI1139" s="392"/>
      <c r="BJ1139" s="392"/>
      <c r="BK1139" s="392"/>
      <c r="BL1139" s="392"/>
      <c r="BM1139" s="392"/>
      <c r="BN1139" s="392"/>
      <c r="BO1139" s="392"/>
      <c r="BP1139" s="392"/>
      <c r="BQ1139" s="392"/>
      <c r="BR1139" s="392"/>
      <c r="BS1139" s="392"/>
      <c r="BT1139" s="392"/>
      <c r="BU1139" s="392"/>
      <c r="BV1139" s="392"/>
      <c r="BW1139" s="392"/>
      <c r="BX1139" s="392"/>
      <c r="BY1139" s="392"/>
    </row>
    <row r="1140" s="211" customFormat="true" ht="15" customHeight="true" x14ac:dyDescent="0.2">
      <c r="BA1140" s="392"/>
      <c r="BB1140" s="238"/>
      <c r="BC1140" s="392"/>
      <c r="BD1140" s="392"/>
      <c r="BE1140" s="392"/>
      <c r="BF1140" s="392"/>
      <c r="BG1140" s="392"/>
      <c r="BH1140" s="392"/>
      <c r="BI1140" s="392"/>
      <c r="BJ1140" s="392"/>
      <c r="BK1140" s="392"/>
      <c r="BL1140" s="392"/>
      <c r="BM1140" s="392"/>
      <c r="BN1140" s="392"/>
      <c r="BO1140" s="392"/>
      <c r="BP1140" s="392"/>
      <c r="BQ1140" s="392"/>
      <c r="BR1140" s="392"/>
      <c r="BS1140" s="392"/>
      <c r="BT1140" s="392"/>
      <c r="BU1140" s="392"/>
      <c r="BV1140" s="392"/>
      <c r="BW1140" s="392"/>
      <c r="BX1140" s="392"/>
      <c r="BY1140" s="392"/>
    </row>
    <row r="1141" s="211" customFormat="true" ht="15" customHeight="true" x14ac:dyDescent="0.2">
      <c r="BA1141" s="392"/>
      <c r="BB1141" s="238"/>
      <c r="BC1141" s="392"/>
      <c r="BD1141" s="392"/>
      <c r="BE1141" s="392"/>
      <c r="BF1141" s="392"/>
      <c r="BG1141" s="392"/>
      <c r="BH1141" s="392"/>
      <c r="BI1141" s="392"/>
      <c r="BJ1141" s="392"/>
      <c r="BK1141" s="392"/>
      <c r="BL1141" s="392"/>
      <c r="BM1141" s="392"/>
      <c r="BN1141" s="392"/>
      <c r="BO1141" s="392"/>
      <c r="BP1141" s="392"/>
      <c r="BQ1141" s="392"/>
      <c r="BR1141" s="392"/>
      <c r="BS1141" s="392"/>
      <c r="BT1141" s="392"/>
      <c r="BU1141" s="392"/>
      <c r="BV1141" s="392"/>
      <c r="BW1141" s="392"/>
      <c r="BX1141" s="392"/>
      <c r="BY1141" s="392"/>
    </row>
    <row r="1142" s="211" customFormat="true" ht="15" customHeight="true" x14ac:dyDescent="0.2">
      <c r="BA1142" s="392"/>
      <c r="BB1142" s="238"/>
      <c r="BC1142" s="392"/>
      <c r="BD1142" s="392"/>
      <c r="BE1142" s="392"/>
      <c r="BF1142" s="392"/>
      <c r="BG1142" s="392"/>
      <c r="BH1142" s="392"/>
      <c r="BI1142" s="392"/>
      <c r="BJ1142" s="392"/>
      <c r="BK1142" s="392"/>
      <c r="BL1142" s="392"/>
      <c r="BM1142" s="392"/>
      <c r="BN1142" s="392"/>
      <c r="BO1142" s="392"/>
      <c r="BP1142" s="392"/>
      <c r="BQ1142" s="392"/>
      <c r="BR1142" s="392"/>
      <c r="BS1142" s="392"/>
      <c r="BT1142" s="392"/>
      <c r="BU1142" s="392"/>
      <c r="BV1142" s="392"/>
      <c r="BW1142" s="392"/>
      <c r="BX1142" s="392"/>
      <c r="BY1142" s="392"/>
    </row>
    <row r="1143" s="211" customFormat="true" ht="15" customHeight="true" x14ac:dyDescent="0.2">
      <c r="BA1143" s="392"/>
      <c r="BB1143" s="238"/>
      <c r="BC1143" s="392"/>
      <c r="BD1143" s="392"/>
      <c r="BE1143" s="392"/>
      <c r="BF1143" s="392"/>
      <c r="BG1143" s="392"/>
      <c r="BH1143" s="392"/>
      <c r="BI1143" s="392"/>
      <c r="BJ1143" s="392"/>
      <c r="BK1143" s="392"/>
      <c r="BL1143" s="392"/>
      <c r="BM1143" s="392"/>
      <c r="BN1143" s="392"/>
      <c r="BO1143" s="392"/>
      <c r="BP1143" s="392"/>
      <c r="BQ1143" s="392"/>
      <c r="BR1143" s="392"/>
      <c r="BS1143" s="392"/>
      <c r="BT1143" s="392"/>
      <c r="BU1143" s="392"/>
      <c r="BV1143" s="392"/>
      <c r="BW1143" s="392"/>
      <c r="BX1143" s="392"/>
      <c r="BY1143" s="392"/>
    </row>
    <row r="1144" s="211" customFormat="true" ht="15" customHeight="true" x14ac:dyDescent="0.2">
      <c r="BA1144" s="392"/>
      <c r="BB1144" s="238"/>
      <c r="BC1144" s="392"/>
      <c r="BD1144" s="392"/>
      <c r="BE1144" s="392"/>
      <c r="BF1144" s="392"/>
      <c r="BG1144" s="392"/>
      <c r="BH1144" s="392"/>
      <c r="BI1144" s="392"/>
      <c r="BJ1144" s="392"/>
      <c r="BK1144" s="392"/>
      <c r="BL1144" s="392"/>
      <c r="BM1144" s="392"/>
      <c r="BN1144" s="392"/>
      <c r="BO1144" s="392"/>
      <c r="BP1144" s="392"/>
      <c r="BQ1144" s="392"/>
      <c r="BR1144" s="392"/>
      <c r="BS1144" s="392"/>
      <c r="BT1144" s="392"/>
      <c r="BU1144" s="392"/>
      <c r="BV1144" s="392"/>
      <c r="BW1144" s="392"/>
      <c r="BX1144" s="392"/>
      <c r="BY1144" s="392"/>
    </row>
    <row r="1145" s="211" customFormat="true" ht="15" customHeight="true" x14ac:dyDescent="0.2">
      <c r="BA1145" s="392"/>
      <c r="BB1145" s="238"/>
      <c r="BC1145" s="392"/>
      <c r="BD1145" s="392"/>
      <c r="BE1145" s="392"/>
      <c r="BF1145" s="392"/>
      <c r="BG1145" s="392"/>
      <c r="BH1145" s="392"/>
      <c r="BI1145" s="392"/>
      <c r="BJ1145" s="392"/>
      <c r="BK1145" s="392"/>
      <c r="BL1145" s="392"/>
      <c r="BM1145" s="392"/>
      <c r="BN1145" s="392"/>
      <c r="BO1145" s="392"/>
      <c r="BP1145" s="392"/>
      <c r="BQ1145" s="392"/>
      <c r="BR1145" s="392"/>
      <c r="BS1145" s="392"/>
      <c r="BT1145" s="392"/>
      <c r="BU1145" s="392"/>
      <c r="BV1145" s="392"/>
      <c r="BW1145" s="392"/>
      <c r="BX1145" s="392"/>
      <c r="BY1145" s="392"/>
    </row>
    <row r="1146" s="211" customFormat="true" ht="15" customHeight="true" x14ac:dyDescent="0.2">
      <c r="BA1146" s="392"/>
      <c r="BB1146" s="238"/>
      <c r="BC1146" s="392"/>
      <c r="BD1146" s="392"/>
      <c r="BE1146" s="392"/>
      <c r="BF1146" s="392"/>
      <c r="BG1146" s="392"/>
      <c r="BH1146" s="392"/>
      <c r="BI1146" s="392"/>
      <c r="BJ1146" s="392"/>
      <c r="BK1146" s="392"/>
      <c r="BL1146" s="392"/>
      <c r="BM1146" s="392"/>
      <c r="BN1146" s="392"/>
      <c r="BO1146" s="392"/>
      <c r="BP1146" s="392"/>
      <c r="BQ1146" s="392"/>
      <c r="BR1146" s="392"/>
      <c r="BS1146" s="392"/>
      <c r="BT1146" s="392"/>
      <c r="BU1146" s="392"/>
      <c r="BV1146" s="392"/>
      <c r="BW1146" s="392"/>
      <c r="BX1146" s="392"/>
      <c r="BY1146" s="392"/>
    </row>
    <row r="1147" s="211" customFormat="true" ht="15" customHeight="true" x14ac:dyDescent="0.2">
      <c r="BA1147" s="392"/>
      <c r="BB1147" s="238"/>
      <c r="BC1147" s="392"/>
      <c r="BD1147" s="392"/>
      <c r="BE1147" s="392"/>
      <c r="BF1147" s="392"/>
      <c r="BG1147" s="392"/>
      <c r="BH1147" s="392"/>
      <c r="BI1147" s="392"/>
      <c r="BJ1147" s="392"/>
      <c r="BK1147" s="392"/>
      <c r="BL1147" s="392"/>
      <c r="BM1147" s="392"/>
      <c r="BN1147" s="392"/>
      <c r="BO1147" s="392"/>
      <c r="BP1147" s="392"/>
      <c r="BQ1147" s="392"/>
      <c r="BR1147" s="392"/>
      <c r="BS1147" s="392"/>
      <c r="BT1147" s="392"/>
      <c r="BU1147" s="392"/>
      <c r="BV1147" s="392"/>
      <c r="BW1147" s="392"/>
      <c r="BX1147" s="392"/>
      <c r="BY1147" s="392"/>
    </row>
    <row r="1148" s="211" customFormat="true" ht="15" customHeight="true" x14ac:dyDescent="0.2">
      <c r="BA1148" s="392"/>
      <c r="BB1148" s="238"/>
      <c r="BC1148" s="392"/>
      <c r="BD1148" s="392"/>
      <c r="BE1148" s="392"/>
      <c r="BF1148" s="392"/>
      <c r="BG1148" s="392"/>
      <c r="BH1148" s="392"/>
      <c r="BI1148" s="392"/>
      <c r="BJ1148" s="392"/>
      <c r="BK1148" s="392"/>
      <c r="BL1148" s="392"/>
      <c r="BM1148" s="392"/>
      <c r="BN1148" s="392"/>
      <c r="BO1148" s="392"/>
      <c r="BP1148" s="392"/>
      <c r="BQ1148" s="392"/>
      <c r="BR1148" s="392"/>
      <c r="BS1148" s="392"/>
      <c r="BT1148" s="392"/>
      <c r="BU1148" s="392"/>
      <c r="BV1148" s="392"/>
      <c r="BW1148" s="392"/>
      <c r="BX1148" s="392"/>
      <c r="BY1148" s="392"/>
    </row>
    <row r="1149" s="211" customFormat="true" ht="15" customHeight="true" x14ac:dyDescent="0.2">
      <c r="BA1149" s="392"/>
      <c r="BB1149" s="238"/>
      <c r="BC1149" s="392"/>
      <c r="BD1149" s="392"/>
      <c r="BE1149" s="392"/>
      <c r="BF1149" s="392"/>
      <c r="BG1149" s="392"/>
      <c r="BH1149" s="392"/>
      <c r="BI1149" s="392"/>
      <c r="BJ1149" s="392"/>
      <c r="BK1149" s="392"/>
      <c r="BL1149" s="392"/>
      <c r="BM1149" s="392"/>
      <c r="BN1149" s="392"/>
      <c r="BO1149" s="392"/>
      <c r="BP1149" s="392"/>
      <c r="BQ1149" s="392"/>
      <c r="BR1149" s="392"/>
      <c r="BS1149" s="392"/>
      <c r="BT1149" s="392"/>
      <c r="BU1149" s="392"/>
      <c r="BV1149" s="392"/>
      <c r="BW1149" s="392"/>
      <c r="BX1149" s="392"/>
      <c r="BY1149" s="392"/>
    </row>
    <row r="1150" s="211" customFormat="true" ht="15" customHeight="true" x14ac:dyDescent="0.2">
      <c r="BA1150" s="392"/>
      <c r="BB1150" s="238"/>
      <c r="BC1150" s="392"/>
      <c r="BD1150" s="392"/>
      <c r="BE1150" s="392"/>
      <c r="BF1150" s="392"/>
      <c r="BG1150" s="392"/>
      <c r="BH1150" s="392"/>
      <c r="BI1150" s="392"/>
      <c r="BJ1150" s="392"/>
      <c r="BK1150" s="392"/>
      <c r="BL1150" s="392"/>
      <c r="BM1150" s="392"/>
      <c r="BN1150" s="392"/>
      <c r="BO1150" s="392"/>
      <c r="BP1150" s="392"/>
      <c r="BQ1150" s="392"/>
      <c r="BR1150" s="392"/>
      <c r="BS1150" s="392"/>
      <c r="BT1150" s="392"/>
      <c r="BU1150" s="392"/>
      <c r="BV1150" s="392"/>
      <c r="BW1150" s="392"/>
      <c r="BX1150" s="392"/>
      <c r="BY1150" s="392"/>
    </row>
    <row r="1151" s="211" customFormat="true" ht="15" customHeight="true" x14ac:dyDescent="0.2">
      <c r="BA1151" s="392"/>
      <c r="BB1151" s="238"/>
      <c r="BC1151" s="392"/>
      <c r="BD1151" s="392"/>
      <c r="BE1151" s="392"/>
      <c r="BF1151" s="392"/>
      <c r="BG1151" s="392"/>
      <c r="BH1151" s="392"/>
      <c r="BI1151" s="392"/>
      <c r="BJ1151" s="392"/>
      <c r="BK1151" s="392"/>
      <c r="BL1151" s="392"/>
      <c r="BM1151" s="392"/>
      <c r="BN1151" s="392"/>
      <c r="BO1151" s="392"/>
      <c r="BP1151" s="392"/>
      <c r="BQ1151" s="392"/>
      <c r="BR1151" s="392"/>
      <c r="BS1151" s="392"/>
      <c r="BT1151" s="392"/>
      <c r="BU1151" s="392"/>
      <c r="BV1151" s="392"/>
      <c r="BW1151" s="392"/>
      <c r="BX1151" s="392"/>
      <c r="BY1151" s="392"/>
    </row>
    <row r="1152" s="211" customFormat="true" ht="15" customHeight="true" x14ac:dyDescent="0.2">
      <c r="BA1152" s="392"/>
      <c r="BB1152" s="238"/>
      <c r="BC1152" s="392"/>
      <c r="BD1152" s="392"/>
      <c r="BE1152" s="392"/>
      <c r="BF1152" s="392"/>
      <c r="BG1152" s="392"/>
      <c r="BH1152" s="392"/>
      <c r="BI1152" s="392"/>
      <c r="BJ1152" s="392"/>
      <c r="BK1152" s="392"/>
      <c r="BL1152" s="392"/>
      <c r="BM1152" s="392"/>
      <c r="BN1152" s="392"/>
      <c r="BO1152" s="392"/>
      <c r="BP1152" s="392"/>
      <c r="BQ1152" s="392"/>
      <c r="BR1152" s="392"/>
      <c r="BS1152" s="392"/>
      <c r="BT1152" s="392"/>
      <c r="BU1152" s="392"/>
      <c r="BV1152" s="392"/>
      <c r="BW1152" s="392"/>
      <c r="BX1152" s="392"/>
      <c r="BY1152" s="392"/>
    </row>
    <row r="1153" s="211" customFormat="true" ht="15" customHeight="true" x14ac:dyDescent="0.2">
      <c r="BA1153" s="392"/>
      <c r="BB1153" s="238"/>
      <c r="BC1153" s="392"/>
      <c r="BD1153" s="392"/>
      <c r="BE1153" s="392"/>
      <c r="BF1153" s="392"/>
      <c r="BG1153" s="392"/>
      <c r="BH1153" s="392"/>
      <c r="BI1153" s="392"/>
      <c r="BJ1153" s="392"/>
      <c r="BK1153" s="392"/>
      <c r="BL1153" s="392"/>
      <c r="BM1153" s="392"/>
      <c r="BN1153" s="392"/>
      <c r="BO1153" s="392"/>
      <c r="BP1153" s="392"/>
      <c r="BQ1153" s="392"/>
      <c r="BR1153" s="392"/>
      <c r="BS1153" s="392"/>
      <c r="BT1153" s="392"/>
      <c r="BU1153" s="392"/>
      <c r="BV1153" s="392"/>
      <c r="BW1153" s="392"/>
      <c r="BX1153" s="392"/>
      <c r="BY1153" s="392"/>
    </row>
    <row r="1154" s="211" customFormat="true" ht="15" customHeight="true" x14ac:dyDescent="0.2">
      <c r="BA1154" s="392"/>
      <c r="BB1154" s="238"/>
      <c r="BC1154" s="392"/>
      <c r="BD1154" s="392"/>
      <c r="BE1154" s="392"/>
      <c r="BF1154" s="392"/>
      <c r="BG1154" s="392"/>
      <c r="BH1154" s="392"/>
      <c r="BI1154" s="392"/>
      <c r="BJ1154" s="392"/>
      <c r="BK1154" s="392"/>
      <c r="BL1154" s="392"/>
      <c r="BM1154" s="392"/>
      <c r="BN1154" s="392"/>
      <c r="BO1154" s="392"/>
      <c r="BP1154" s="392"/>
      <c r="BQ1154" s="392"/>
      <c r="BR1154" s="392"/>
      <c r="BS1154" s="392"/>
      <c r="BT1154" s="392"/>
      <c r="BU1154" s="392"/>
      <c r="BV1154" s="392"/>
      <c r="BW1154" s="392"/>
      <c r="BX1154" s="392"/>
      <c r="BY1154" s="392"/>
    </row>
    <row r="1155" s="211" customFormat="true" ht="15" customHeight="true" x14ac:dyDescent="0.2">
      <c r="BA1155" s="392"/>
      <c r="BB1155" s="238"/>
      <c r="BC1155" s="392"/>
      <c r="BD1155" s="392"/>
      <c r="BE1155" s="392"/>
      <c r="BF1155" s="392"/>
      <c r="BG1155" s="392"/>
      <c r="BH1155" s="392"/>
      <c r="BI1155" s="392"/>
      <c r="BJ1155" s="392"/>
      <c r="BK1155" s="392"/>
      <c r="BL1155" s="392"/>
      <c r="BM1155" s="392"/>
      <c r="BN1155" s="392"/>
      <c r="BO1155" s="392"/>
      <c r="BP1155" s="392"/>
      <c r="BQ1155" s="392"/>
      <c r="BR1155" s="392"/>
      <c r="BS1155" s="392"/>
      <c r="BT1155" s="392"/>
      <c r="BU1155" s="392"/>
      <c r="BV1155" s="392"/>
      <c r="BW1155" s="392"/>
      <c r="BX1155" s="392"/>
      <c r="BY1155" s="392"/>
    </row>
    <row r="1156" s="211" customFormat="true" ht="15" customHeight="true" x14ac:dyDescent="0.2">
      <c r="BA1156" s="392"/>
      <c r="BB1156" s="238"/>
      <c r="BC1156" s="392"/>
      <c r="BD1156" s="392"/>
      <c r="BE1156" s="392"/>
      <c r="BF1156" s="392"/>
      <c r="BG1156" s="392"/>
      <c r="BH1156" s="392"/>
      <c r="BI1156" s="392"/>
      <c r="BJ1156" s="392"/>
      <c r="BK1156" s="392"/>
      <c r="BL1156" s="392"/>
      <c r="BM1156" s="392"/>
      <c r="BN1156" s="392"/>
      <c r="BO1156" s="392"/>
      <c r="BP1156" s="392"/>
      <c r="BQ1156" s="392"/>
      <c r="BR1156" s="392"/>
      <c r="BS1156" s="392"/>
      <c r="BT1156" s="392"/>
      <c r="BU1156" s="392"/>
      <c r="BV1156" s="392"/>
      <c r="BW1156" s="392"/>
      <c r="BX1156" s="392"/>
      <c r="BY1156" s="392"/>
    </row>
    <row r="1157" s="211" customFormat="true" ht="15" customHeight="true" x14ac:dyDescent="0.2">
      <c r="BA1157" s="392"/>
      <c r="BB1157" s="238"/>
      <c r="BC1157" s="392"/>
      <c r="BD1157" s="392"/>
      <c r="BE1157" s="392"/>
      <c r="BF1157" s="392"/>
      <c r="BG1157" s="392"/>
      <c r="BH1157" s="392"/>
      <c r="BI1157" s="392"/>
      <c r="BJ1157" s="392"/>
      <c r="BK1157" s="392"/>
      <c r="BL1157" s="392"/>
      <c r="BM1157" s="392"/>
      <c r="BN1157" s="392"/>
      <c r="BO1157" s="392"/>
      <c r="BP1157" s="392"/>
      <c r="BQ1157" s="392"/>
      <c r="BR1157" s="392"/>
      <c r="BS1157" s="392"/>
      <c r="BT1157" s="392"/>
      <c r="BU1157" s="392"/>
      <c r="BV1157" s="392"/>
      <c r="BW1157" s="392"/>
      <c r="BX1157" s="392"/>
      <c r="BY1157" s="392"/>
    </row>
    <row r="1158" s="211" customFormat="true" ht="15" customHeight="true" x14ac:dyDescent="0.2">
      <c r="BA1158" s="392"/>
      <c r="BB1158" s="238"/>
      <c r="BC1158" s="392"/>
      <c r="BD1158" s="392"/>
      <c r="BE1158" s="392"/>
      <c r="BF1158" s="392"/>
      <c r="BG1158" s="392"/>
      <c r="BH1158" s="392"/>
      <c r="BI1158" s="392"/>
      <c r="BJ1158" s="392"/>
      <c r="BK1158" s="392"/>
      <c r="BL1158" s="392"/>
      <c r="BM1158" s="392"/>
      <c r="BN1158" s="392"/>
      <c r="BO1158" s="392"/>
      <c r="BP1158" s="392"/>
      <c r="BQ1158" s="392"/>
      <c r="BR1158" s="392"/>
      <c r="BS1158" s="392"/>
      <c r="BT1158" s="392"/>
      <c r="BU1158" s="392"/>
      <c r="BV1158" s="392"/>
      <c r="BW1158" s="392"/>
      <c r="BX1158" s="392"/>
      <c r="BY1158" s="392"/>
    </row>
    <row r="1159" s="211" customFormat="true" ht="15" customHeight="true" x14ac:dyDescent="0.2">
      <c r="BA1159" s="392"/>
      <c r="BB1159" s="238"/>
      <c r="BC1159" s="392"/>
      <c r="BD1159" s="392"/>
      <c r="BE1159" s="392"/>
      <c r="BF1159" s="392"/>
      <c r="BG1159" s="392"/>
      <c r="BH1159" s="392"/>
      <c r="BI1159" s="392"/>
      <c r="BJ1159" s="392"/>
      <c r="BK1159" s="392"/>
      <c r="BL1159" s="392"/>
      <c r="BM1159" s="392"/>
      <c r="BN1159" s="392"/>
      <c r="BO1159" s="392"/>
      <c r="BP1159" s="392"/>
      <c r="BQ1159" s="392"/>
      <c r="BR1159" s="392"/>
      <c r="BS1159" s="392"/>
      <c r="BT1159" s="392"/>
      <c r="BU1159" s="392"/>
      <c r="BV1159" s="392"/>
      <c r="BW1159" s="392"/>
      <c r="BX1159" s="392"/>
      <c r="BY1159" s="392"/>
    </row>
    <row r="1160" s="211" customFormat="true" ht="15" customHeight="true" x14ac:dyDescent="0.2">
      <c r="BA1160" s="392"/>
      <c r="BB1160" s="238"/>
      <c r="BC1160" s="392"/>
      <c r="BD1160" s="392"/>
      <c r="BE1160" s="392"/>
      <c r="BF1160" s="392"/>
      <c r="BG1160" s="392"/>
      <c r="BH1160" s="392"/>
      <c r="BI1160" s="392"/>
      <c r="BJ1160" s="392"/>
      <c r="BK1160" s="392"/>
      <c r="BL1160" s="392"/>
      <c r="BM1160" s="392"/>
      <c r="BN1160" s="392"/>
      <c r="BO1160" s="392"/>
      <c r="BP1160" s="392"/>
      <c r="BQ1160" s="392"/>
      <c r="BR1160" s="392"/>
      <c r="BS1160" s="392"/>
      <c r="BT1160" s="392"/>
      <c r="BU1160" s="392"/>
      <c r="BV1160" s="392"/>
      <c r="BW1160" s="392"/>
      <c r="BX1160" s="392"/>
      <c r="BY1160" s="392"/>
    </row>
    <row r="1161" s="211" customFormat="true" ht="15" customHeight="true" x14ac:dyDescent="0.2">
      <c r="BA1161" s="392"/>
      <c r="BB1161" s="238"/>
      <c r="BC1161" s="392"/>
      <c r="BD1161" s="392"/>
      <c r="BE1161" s="392"/>
      <c r="BF1161" s="392"/>
      <c r="BG1161" s="392"/>
      <c r="BH1161" s="392"/>
      <c r="BI1161" s="392"/>
      <c r="BJ1161" s="392"/>
      <c r="BK1161" s="392"/>
      <c r="BL1161" s="392"/>
      <c r="BM1161" s="392"/>
      <c r="BN1161" s="392"/>
      <c r="BO1161" s="392"/>
      <c r="BP1161" s="392"/>
      <c r="BQ1161" s="392"/>
      <c r="BR1161" s="392"/>
      <c r="BS1161" s="392"/>
      <c r="BT1161" s="392"/>
      <c r="BU1161" s="392"/>
      <c r="BV1161" s="392"/>
      <c r="BW1161" s="392"/>
      <c r="BX1161" s="392"/>
      <c r="BY1161" s="392"/>
    </row>
    <row r="1162" s="211" customFormat="true" ht="15" customHeight="true" x14ac:dyDescent="0.2">
      <c r="BA1162" s="392"/>
      <c r="BB1162" s="238"/>
      <c r="BC1162" s="392"/>
      <c r="BD1162" s="392"/>
      <c r="BE1162" s="392"/>
      <c r="BF1162" s="392"/>
      <c r="BG1162" s="392"/>
      <c r="BH1162" s="392"/>
      <c r="BI1162" s="392"/>
      <c r="BJ1162" s="392"/>
      <c r="BK1162" s="392"/>
      <c r="BL1162" s="392"/>
      <c r="BM1162" s="392"/>
      <c r="BN1162" s="392"/>
      <c r="BO1162" s="392"/>
      <c r="BP1162" s="392"/>
      <c r="BQ1162" s="392"/>
      <c r="BR1162" s="392"/>
      <c r="BS1162" s="392"/>
      <c r="BT1162" s="392"/>
      <c r="BU1162" s="392"/>
      <c r="BV1162" s="392"/>
      <c r="BW1162" s="392"/>
      <c r="BX1162" s="392"/>
      <c r="BY1162" s="392"/>
    </row>
    <row r="1163" s="211" customFormat="true" ht="15" customHeight="true" x14ac:dyDescent="0.2">
      <c r="BA1163" s="392"/>
      <c r="BB1163" s="238"/>
      <c r="BC1163" s="392"/>
      <c r="BD1163" s="392"/>
      <c r="BE1163" s="392"/>
      <c r="BF1163" s="392"/>
      <c r="BG1163" s="392"/>
      <c r="BH1163" s="392"/>
      <c r="BI1163" s="392"/>
      <c r="BJ1163" s="392"/>
      <c r="BK1163" s="392"/>
      <c r="BL1163" s="392"/>
      <c r="BM1163" s="392"/>
      <c r="BN1163" s="392"/>
      <c r="BO1163" s="392"/>
      <c r="BP1163" s="392"/>
      <c r="BQ1163" s="392"/>
      <c r="BR1163" s="392"/>
      <c r="BS1163" s="392"/>
      <c r="BT1163" s="392"/>
      <c r="BU1163" s="392"/>
      <c r="BV1163" s="392"/>
      <c r="BW1163" s="392"/>
      <c r="BX1163" s="392"/>
      <c r="BY1163" s="392"/>
    </row>
    <row r="1164" s="211" customFormat="true" ht="15" customHeight="true" x14ac:dyDescent="0.2">
      <c r="BA1164" s="392"/>
      <c r="BB1164" s="238"/>
      <c r="BC1164" s="392"/>
      <c r="BD1164" s="392"/>
      <c r="BE1164" s="392"/>
      <c r="BF1164" s="392"/>
      <c r="BG1164" s="392"/>
      <c r="BH1164" s="392"/>
      <c r="BI1164" s="392"/>
      <c r="BJ1164" s="392"/>
      <c r="BK1164" s="392"/>
      <c r="BL1164" s="392"/>
      <c r="BM1164" s="392"/>
      <c r="BN1164" s="392"/>
      <c r="BO1164" s="392"/>
      <c r="BP1164" s="392"/>
      <c r="BQ1164" s="392"/>
      <c r="BR1164" s="392"/>
      <c r="BS1164" s="392"/>
      <c r="BT1164" s="392"/>
      <c r="BU1164" s="392"/>
      <c r="BV1164" s="392"/>
      <c r="BW1164" s="392"/>
      <c r="BX1164" s="392"/>
      <c r="BY1164" s="392"/>
    </row>
    <row r="1165" s="211" customFormat="true" ht="15" customHeight="true" x14ac:dyDescent="0.2">
      <c r="BA1165" s="392"/>
      <c r="BB1165" s="238"/>
      <c r="BC1165" s="392"/>
      <c r="BD1165" s="392"/>
      <c r="BE1165" s="392"/>
      <c r="BF1165" s="392"/>
      <c r="BG1165" s="392"/>
      <c r="BH1165" s="392"/>
      <c r="BI1165" s="392"/>
      <c r="BJ1165" s="392"/>
      <c r="BK1165" s="392"/>
      <c r="BL1165" s="392"/>
      <c r="BM1165" s="392"/>
      <c r="BN1165" s="392"/>
      <c r="BO1165" s="392"/>
      <c r="BP1165" s="392"/>
      <c r="BQ1165" s="392"/>
      <c r="BR1165" s="392"/>
      <c r="BS1165" s="392"/>
      <c r="BT1165" s="392"/>
      <c r="BU1165" s="392"/>
      <c r="BV1165" s="392"/>
      <c r="BW1165" s="392"/>
      <c r="BX1165" s="392"/>
      <c r="BY1165" s="392"/>
    </row>
    <row r="1166" s="211" customFormat="true" ht="15" customHeight="true" x14ac:dyDescent="0.2">
      <c r="BA1166" s="392"/>
      <c r="BB1166" s="238"/>
      <c r="BC1166" s="392"/>
      <c r="BD1166" s="392"/>
      <c r="BE1166" s="392"/>
      <c r="BF1166" s="392"/>
      <c r="BG1166" s="392"/>
      <c r="BH1166" s="392"/>
      <c r="BI1166" s="392"/>
      <c r="BJ1166" s="392"/>
      <c r="BK1166" s="392"/>
      <c r="BL1166" s="392"/>
      <c r="BM1166" s="392"/>
      <c r="BN1166" s="392"/>
      <c r="BO1166" s="392"/>
      <c r="BP1166" s="392"/>
      <c r="BQ1166" s="392"/>
      <c r="BR1166" s="392"/>
      <c r="BS1166" s="392"/>
      <c r="BT1166" s="392"/>
      <c r="BU1166" s="392"/>
      <c r="BV1166" s="392"/>
      <c r="BW1166" s="392"/>
      <c r="BX1166" s="392"/>
      <c r="BY1166" s="392"/>
    </row>
    <row r="1167" s="211" customFormat="true" ht="15" customHeight="true" x14ac:dyDescent="0.2">
      <c r="BA1167" s="392"/>
      <c r="BB1167" s="238"/>
      <c r="BC1167" s="392"/>
      <c r="BD1167" s="392"/>
      <c r="BE1167" s="392"/>
      <c r="BF1167" s="392"/>
      <c r="BG1167" s="392"/>
      <c r="BH1167" s="392"/>
      <c r="BI1167" s="392"/>
      <c r="BJ1167" s="392"/>
      <c r="BK1167" s="392"/>
      <c r="BL1167" s="392"/>
      <c r="BM1167" s="392"/>
      <c r="BN1167" s="392"/>
      <c r="BO1167" s="392"/>
      <c r="BP1167" s="392"/>
      <c r="BQ1167" s="392"/>
      <c r="BR1167" s="392"/>
      <c r="BS1167" s="392"/>
      <c r="BT1167" s="392"/>
      <c r="BU1167" s="392"/>
      <c r="BV1167" s="392"/>
      <c r="BW1167" s="392"/>
      <c r="BX1167" s="392"/>
      <c r="BY1167" s="392"/>
    </row>
    <row r="1168" s="211" customFormat="true" ht="15" customHeight="true" x14ac:dyDescent="0.2">
      <c r="BA1168" s="392"/>
      <c r="BB1168" s="238"/>
      <c r="BC1168" s="392"/>
      <c r="BD1168" s="392"/>
      <c r="BE1168" s="392"/>
      <c r="BF1168" s="392"/>
      <c r="BG1168" s="392"/>
      <c r="BH1168" s="392"/>
      <c r="BI1168" s="392"/>
      <c r="BJ1168" s="392"/>
      <c r="BK1168" s="392"/>
      <c r="BL1168" s="392"/>
      <c r="BM1168" s="392"/>
      <c r="BN1168" s="392"/>
      <c r="BO1168" s="392"/>
      <c r="BP1168" s="392"/>
      <c r="BQ1168" s="392"/>
      <c r="BR1168" s="392"/>
      <c r="BS1168" s="392"/>
      <c r="BT1168" s="392"/>
      <c r="BU1168" s="392"/>
      <c r="BV1168" s="392"/>
      <c r="BW1168" s="392"/>
      <c r="BX1168" s="392"/>
      <c r="BY1168" s="392"/>
    </row>
    <row r="1169" s="211" customFormat="true" ht="15" customHeight="true" x14ac:dyDescent="0.2">
      <c r="BA1169" s="392"/>
      <c r="BB1169" s="238"/>
      <c r="BC1169" s="392"/>
      <c r="BD1169" s="392"/>
      <c r="BE1169" s="392"/>
      <c r="BF1169" s="392"/>
      <c r="BG1169" s="392"/>
      <c r="BH1169" s="392"/>
      <c r="BI1169" s="392"/>
      <c r="BJ1169" s="392"/>
      <c r="BK1169" s="392"/>
      <c r="BL1169" s="392"/>
      <c r="BM1169" s="392"/>
      <c r="BN1169" s="392"/>
      <c r="BO1169" s="392"/>
      <c r="BP1169" s="392"/>
      <c r="BQ1169" s="392"/>
      <c r="BR1169" s="392"/>
      <c r="BS1169" s="392"/>
      <c r="BT1169" s="392"/>
      <c r="BU1169" s="392"/>
      <c r="BV1169" s="392"/>
      <c r="BW1169" s="392"/>
      <c r="BX1169" s="392"/>
      <c r="BY1169" s="392"/>
    </row>
    <row r="1170" s="211" customFormat="true" ht="15" customHeight="true" x14ac:dyDescent="0.2">
      <c r="A1170" s="312"/>
      <c r="B1170" s="663"/>
      <c r="C1170" s="664"/>
      <c r="D1170" s="664"/>
      <c r="E1170" s="664"/>
      <c r="F1170" s="664"/>
      <c r="G1170" s="664"/>
      <c r="H1170" s="664"/>
      <c r="I1170" s="664"/>
      <c r="J1170" s="664"/>
      <c r="K1170" s="664"/>
      <c r="L1170" s="664"/>
      <c r="M1170" s="664"/>
      <c r="N1170" s="664"/>
      <c r="O1170" s="664"/>
      <c r="P1170" s="664"/>
      <c r="Q1170" s="664"/>
      <c r="R1170" s="664"/>
      <c r="S1170" s="664"/>
      <c r="T1170" s="664"/>
      <c r="U1170" s="664"/>
      <c r="V1170" s="664"/>
      <c r="W1170" s="664"/>
      <c r="X1170" s="664"/>
      <c r="Y1170" s="664"/>
      <c r="Z1170" s="664"/>
      <c r="AA1170" s="664"/>
      <c r="AB1170" s="664"/>
      <c r="BA1170" s="392"/>
      <c r="BB1170" s="238"/>
      <c r="BC1170" s="392"/>
      <c r="BD1170" s="392"/>
      <c r="BE1170" s="392"/>
      <c r="BF1170" s="392"/>
      <c r="BG1170" s="392"/>
      <c r="BH1170" s="392"/>
      <c r="BI1170" s="392"/>
      <c r="BJ1170" s="392"/>
      <c r="BK1170" s="392"/>
      <c r="BL1170" s="392"/>
      <c r="BM1170" s="392"/>
      <c r="BN1170" s="392"/>
      <c r="BO1170" s="392"/>
      <c r="BP1170" s="392"/>
      <c r="BQ1170" s="392"/>
      <c r="BR1170" s="392"/>
      <c r="BS1170" s="392"/>
      <c r="BT1170" s="392"/>
      <c r="BU1170" s="392"/>
      <c r="BV1170" s="392"/>
      <c r="BW1170" s="392"/>
      <c r="BX1170" s="392"/>
      <c r="BY1170" s="392"/>
    </row>
    <row r="1171" s="211" customFormat="true" ht="15" customHeight="true" x14ac:dyDescent="0.2">
      <c r="A1171" s="312"/>
      <c r="B1171" s="663"/>
      <c r="C1171" s="664"/>
      <c r="D1171" s="664"/>
      <c r="E1171" s="664"/>
      <c r="F1171" s="664"/>
      <c r="G1171" s="664"/>
      <c r="H1171" s="664"/>
      <c r="I1171" s="664"/>
      <c r="J1171" s="664"/>
      <c r="K1171" s="664"/>
      <c r="L1171" s="664"/>
      <c r="M1171" s="664"/>
      <c r="N1171" s="664"/>
      <c r="O1171" s="664"/>
      <c r="P1171" s="664"/>
      <c r="Q1171" s="664"/>
      <c r="R1171" s="664"/>
      <c r="S1171" s="664"/>
      <c r="T1171" s="664"/>
      <c r="U1171" s="664"/>
      <c r="V1171" s="664"/>
      <c r="W1171" s="664"/>
      <c r="X1171" s="664"/>
      <c r="Y1171" s="664"/>
      <c r="Z1171" s="664"/>
      <c r="AA1171" s="664"/>
      <c r="AB1171" s="664"/>
      <c r="BA1171" s="392"/>
      <c r="BB1171" s="238"/>
      <c r="BC1171" s="392"/>
      <c r="BD1171" s="392"/>
      <c r="BE1171" s="392"/>
      <c r="BF1171" s="392"/>
      <c r="BG1171" s="392"/>
      <c r="BH1171" s="392"/>
      <c r="BI1171" s="392"/>
      <c r="BJ1171" s="392"/>
      <c r="BK1171" s="392"/>
      <c r="BL1171" s="392"/>
      <c r="BM1171" s="392"/>
      <c r="BN1171" s="392"/>
      <c r="BO1171" s="392"/>
      <c r="BP1171" s="392"/>
      <c r="BQ1171" s="392"/>
      <c r="BR1171" s="392"/>
      <c r="BS1171" s="392"/>
      <c r="BT1171" s="392"/>
      <c r="BU1171" s="392"/>
      <c r="BV1171" s="392"/>
      <c r="BW1171" s="392"/>
      <c r="BX1171" s="392"/>
      <c r="BY1171" s="392"/>
    </row>
    <row r="1172" s="211" customFormat="true" ht="15" customHeight="true" x14ac:dyDescent="0.2">
      <c r="A1172" s="312"/>
      <c r="B1172" s="663"/>
      <c r="C1172" s="664"/>
      <c r="D1172" s="664"/>
      <c r="E1172" s="664"/>
      <c r="F1172" s="664"/>
      <c r="G1172" s="664"/>
      <c r="H1172" s="664"/>
      <c r="I1172" s="664"/>
      <c r="J1172" s="664"/>
      <c r="K1172" s="664"/>
      <c r="L1172" s="664"/>
      <c r="M1172" s="664"/>
      <c r="N1172" s="664"/>
      <c r="O1172" s="664"/>
      <c r="P1172" s="664"/>
      <c r="Q1172" s="664"/>
      <c r="R1172" s="664"/>
      <c r="S1172" s="664"/>
      <c r="T1172" s="664"/>
      <c r="U1172" s="664"/>
      <c r="V1172" s="664"/>
      <c r="W1172" s="664"/>
      <c r="X1172" s="664"/>
      <c r="Y1172" s="664"/>
      <c r="Z1172" s="664"/>
      <c r="AA1172" s="664"/>
      <c r="AB1172" s="664"/>
      <c r="BA1172" s="392"/>
      <c r="BB1172" s="238"/>
      <c r="BC1172" s="392"/>
      <c r="BD1172" s="392"/>
      <c r="BE1172" s="392"/>
      <c r="BF1172" s="392"/>
      <c r="BG1172" s="392"/>
      <c r="BH1172" s="392"/>
      <c r="BI1172" s="392"/>
      <c r="BJ1172" s="392"/>
      <c r="BK1172" s="392"/>
      <c r="BL1172" s="392"/>
      <c r="BM1172" s="392"/>
      <c r="BN1172" s="392"/>
      <c r="BO1172" s="392"/>
      <c r="BP1172" s="392"/>
      <c r="BQ1172" s="392"/>
      <c r="BR1172" s="392"/>
      <c r="BS1172" s="392"/>
      <c r="BT1172" s="392"/>
      <c r="BU1172" s="392"/>
      <c r="BV1172" s="392"/>
      <c r="BW1172" s="392"/>
      <c r="BX1172" s="392"/>
      <c r="BY1172" s="392"/>
    </row>
    <row r="1173" s="211" customFormat="true" ht="15" customHeight="true" x14ac:dyDescent="0.2">
      <c r="A1173" s="312"/>
      <c r="B1173" s="663"/>
      <c r="C1173" s="664"/>
      <c r="D1173" s="664"/>
      <c r="E1173" s="664"/>
      <c r="F1173" s="664"/>
      <c r="G1173" s="664"/>
      <c r="H1173" s="664"/>
      <c r="I1173" s="664"/>
      <c r="J1173" s="664"/>
      <c r="K1173" s="664"/>
      <c r="L1173" s="664"/>
      <c r="M1173" s="664"/>
      <c r="N1173" s="664"/>
      <c r="O1173" s="664"/>
      <c r="P1173" s="664"/>
      <c r="Q1173" s="664"/>
      <c r="R1173" s="664"/>
      <c r="S1173" s="664"/>
      <c r="T1173" s="664"/>
      <c r="U1173" s="664"/>
      <c r="V1173" s="664"/>
      <c r="W1173" s="664"/>
      <c r="X1173" s="664"/>
      <c r="Y1173" s="664"/>
      <c r="Z1173" s="664"/>
      <c r="AA1173" s="664"/>
      <c r="AB1173" s="664"/>
      <c r="BA1173" s="392"/>
      <c r="BB1173" s="238"/>
      <c r="BC1173" s="392"/>
      <c r="BD1173" s="392"/>
      <c r="BE1173" s="392"/>
      <c r="BF1173" s="392"/>
      <c r="BG1173" s="392"/>
      <c r="BH1173" s="392"/>
      <c r="BI1173" s="392"/>
      <c r="BJ1173" s="392"/>
      <c r="BK1173" s="392"/>
      <c r="BL1173" s="392"/>
      <c r="BM1173" s="392"/>
      <c r="BN1173" s="392"/>
      <c r="BO1173" s="392"/>
      <c r="BP1173" s="392"/>
      <c r="BQ1173" s="392"/>
      <c r="BR1173" s="392"/>
      <c r="BS1173" s="392"/>
      <c r="BT1173" s="392"/>
      <c r="BU1173" s="392"/>
      <c r="BV1173" s="392"/>
      <c r="BW1173" s="392"/>
      <c r="BX1173" s="392"/>
      <c r="BY1173" s="392"/>
    </row>
    <row r="1174" s="211" customFormat="true" ht="15" customHeight="true" x14ac:dyDescent="0.2">
      <c r="A1174" s="312"/>
      <c r="B1174" s="663"/>
      <c r="C1174" s="664"/>
      <c r="D1174" s="664"/>
      <c r="E1174" s="664"/>
      <c r="F1174" s="664"/>
      <c r="G1174" s="664"/>
      <c r="H1174" s="664"/>
      <c r="I1174" s="664"/>
      <c r="J1174" s="664"/>
      <c r="K1174" s="664"/>
      <c r="L1174" s="664"/>
      <c r="M1174" s="664"/>
      <c r="N1174" s="664"/>
      <c r="O1174" s="664"/>
      <c r="P1174" s="664"/>
      <c r="Q1174" s="664"/>
      <c r="R1174" s="664"/>
      <c r="S1174" s="664"/>
      <c r="T1174" s="664"/>
      <c r="U1174" s="664"/>
      <c r="V1174" s="664"/>
      <c r="W1174" s="664"/>
      <c r="X1174" s="664"/>
      <c r="Y1174" s="664"/>
      <c r="Z1174" s="664"/>
      <c r="AA1174" s="664"/>
      <c r="AB1174" s="664"/>
      <c r="BA1174" s="392"/>
      <c r="BB1174" s="238"/>
      <c r="BC1174" s="392"/>
      <c r="BD1174" s="392"/>
      <c r="BE1174" s="392"/>
      <c r="BF1174" s="392"/>
      <c r="BG1174" s="392"/>
      <c r="BH1174" s="392"/>
      <c r="BI1174" s="392"/>
      <c r="BJ1174" s="392"/>
      <c r="BK1174" s="392"/>
      <c r="BL1174" s="392"/>
      <c r="BM1174" s="392"/>
      <c r="BN1174" s="392"/>
      <c r="BO1174" s="392"/>
      <c r="BP1174" s="392"/>
      <c r="BQ1174" s="392"/>
      <c r="BR1174" s="392"/>
      <c r="BS1174" s="392"/>
      <c r="BT1174" s="392"/>
      <c r="BU1174" s="392"/>
      <c r="BV1174" s="392"/>
      <c r="BW1174" s="392"/>
      <c r="BX1174" s="392"/>
      <c r="BY1174" s="392"/>
    </row>
    <row r="1175" s="211" customFormat="true" ht="15" customHeight="true" x14ac:dyDescent="0.2">
      <c r="A1175" s="312"/>
      <c r="B1175" s="663"/>
      <c r="C1175" s="664"/>
      <c r="D1175" s="664"/>
      <c r="E1175" s="664"/>
      <c r="F1175" s="664"/>
      <c r="G1175" s="664"/>
      <c r="H1175" s="664"/>
      <c r="I1175" s="664"/>
      <c r="J1175" s="664"/>
      <c r="K1175" s="664"/>
      <c r="L1175" s="664"/>
      <c r="M1175" s="664"/>
      <c r="N1175" s="664"/>
      <c r="O1175" s="664"/>
      <c r="P1175" s="664"/>
      <c r="Q1175" s="664"/>
      <c r="R1175" s="664"/>
      <c r="S1175" s="664"/>
      <c r="T1175" s="664"/>
      <c r="U1175" s="664"/>
      <c r="V1175" s="664"/>
      <c r="W1175" s="664"/>
      <c r="X1175" s="664"/>
      <c r="Y1175" s="664"/>
      <c r="Z1175" s="664"/>
      <c r="AA1175" s="664"/>
      <c r="AB1175" s="664"/>
      <c r="BA1175" s="392"/>
      <c r="BB1175" s="238"/>
      <c r="BC1175" s="392"/>
      <c r="BD1175" s="392"/>
      <c r="BE1175" s="392"/>
      <c r="BF1175" s="392"/>
      <c r="BG1175" s="392"/>
      <c r="BH1175" s="392"/>
      <c r="BI1175" s="392"/>
      <c r="BJ1175" s="392"/>
      <c r="BK1175" s="392"/>
      <c r="BL1175" s="392"/>
      <c r="BM1175" s="392"/>
      <c r="BN1175" s="392"/>
      <c r="BO1175" s="392"/>
      <c r="BP1175" s="392"/>
      <c r="BQ1175" s="392"/>
      <c r="BR1175" s="392"/>
      <c r="BS1175" s="392"/>
      <c r="BT1175" s="392"/>
      <c r="BU1175" s="392"/>
      <c r="BV1175" s="392"/>
      <c r="BW1175" s="392"/>
      <c r="BX1175" s="392"/>
      <c r="BY1175" s="392"/>
    </row>
    <row r="1176" s="211" customFormat="true" ht="15" customHeight="true" x14ac:dyDescent="0.2">
      <c r="A1176" s="665"/>
      <c r="B1176" s="312"/>
      <c r="C1176" s="666"/>
      <c r="D1176" s="667"/>
      <c r="E1176" s="667"/>
      <c r="F1176" s="667"/>
      <c r="G1176" s="667"/>
      <c r="H1176" s="666"/>
      <c r="I1176" s="667"/>
      <c r="J1176" s="667"/>
      <c r="K1176" s="667"/>
      <c r="L1176" s="667"/>
      <c r="M1176" s="666"/>
      <c r="N1176" s="667"/>
      <c r="O1176" s="667"/>
      <c r="P1176" s="667"/>
      <c r="Q1176" s="667"/>
      <c r="R1176" s="666"/>
      <c r="S1176" s="667"/>
      <c r="T1176" s="667"/>
      <c r="U1176" s="667"/>
      <c r="BA1176" s="392"/>
      <c r="BB1176" s="238"/>
      <c r="BC1176" s="392"/>
      <c r="BD1176" s="392"/>
      <c r="BE1176" s="392"/>
      <c r="BF1176" s="392"/>
      <c r="BG1176" s="392"/>
      <c r="BH1176" s="392"/>
      <c r="BI1176" s="392"/>
      <c r="BJ1176" s="392"/>
      <c r="BK1176" s="392"/>
      <c r="BL1176" s="392"/>
      <c r="BM1176" s="392"/>
      <c r="BN1176" s="392"/>
      <c r="BO1176" s="392"/>
      <c r="BP1176" s="392"/>
      <c r="BQ1176" s="392"/>
      <c r="BR1176" s="392"/>
      <c r="BS1176" s="392"/>
      <c r="BT1176" s="392"/>
      <c r="BU1176" s="392"/>
      <c r="BV1176" s="392"/>
      <c r="BW1176" s="392"/>
      <c r="BX1176" s="392"/>
      <c r="BY1176" s="392"/>
    </row>
    <row r="1177" s="211" customFormat="true" ht="15" customHeight="true" x14ac:dyDescent="0.2">
      <c r="A1177" s="667"/>
      <c r="B1177" s="667"/>
      <c r="C1177" s="666"/>
      <c r="D1177" s="666"/>
      <c r="E1177" s="666"/>
      <c r="F1177" s="666"/>
      <c r="G1177" s="666"/>
      <c r="H1177" s="666"/>
      <c r="I1177" s="666"/>
      <c r="J1177" s="666"/>
      <c r="K1177" s="666"/>
      <c r="L1177" s="666"/>
      <c r="M1177" s="666"/>
      <c r="N1177" s="666"/>
      <c r="O1177" s="666"/>
      <c r="P1177" s="666"/>
      <c r="Q1177" s="666"/>
      <c r="R1177" s="666"/>
      <c r="S1177" s="666"/>
      <c r="T1177" s="666"/>
      <c r="U1177" s="666"/>
      <c r="BA1177" s="392"/>
      <c r="BB1177" s="238"/>
      <c r="BC1177" s="392"/>
      <c r="BD1177" s="392"/>
      <c r="BE1177" s="392"/>
      <c r="BF1177" s="392"/>
      <c r="BG1177" s="392"/>
      <c r="BH1177" s="392"/>
      <c r="BI1177" s="392"/>
      <c r="BJ1177" s="392"/>
      <c r="BK1177" s="392"/>
      <c r="BL1177" s="392"/>
      <c r="BM1177" s="392"/>
      <c r="BN1177" s="392"/>
      <c r="BO1177" s="392"/>
      <c r="BP1177" s="392"/>
      <c r="BQ1177" s="392"/>
      <c r="BR1177" s="392"/>
      <c r="BS1177" s="392"/>
      <c r="BT1177" s="392"/>
      <c r="BU1177" s="392"/>
      <c r="BV1177" s="392"/>
      <c r="BW1177" s="392"/>
      <c r="BX1177" s="392"/>
      <c r="BY1177" s="392"/>
    </row>
    <row r="1178" s="211" customFormat="true" ht="15" customHeight="true" x14ac:dyDescent="0.2">
      <c r="BA1178" s="392"/>
      <c r="BB1178" s="238"/>
      <c r="BC1178" s="392"/>
      <c r="BD1178" s="392"/>
      <c r="BE1178" s="392"/>
      <c r="BF1178" s="392"/>
      <c r="BG1178" s="392"/>
      <c r="BH1178" s="392"/>
      <c r="BI1178" s="392"/>
      <c r="BJ1178" s="392"/>
      <c r="BK1178" s="392"/>
      <c r="BL1178" s="392"/>
      <c r="BM1178" s="392"/>
      <c r="BN1178" s="392"/>
      <c r="BO1178" s="392"/>
      <c r="BP1178" s="392"/>
      <c r="BQ1178" s="392"/>
      <c r="BR1178" s="392"/>
      <c r="BS1178" s="392"/>
      <c r="BT1178" s="392"/>
      <c r="BU1178" s="392"/>
      <c r="BV1178" s="392"/>
      <c r="BW1178" s="392"/>
      <c r="BX1178" s="392"/>
      <c r="BY1178" s="392"/>
    </row>
    <row r="1179" s="211" customFormat="true" ht="15" customHeight="true" x14ac:dyDescent="0.2">
      <c r="BA1179" s="392"/>
      <c r="BB1179" s="238"/>
      <c r="BC1179" s="392"/>
      <c r="BD1179" s="392"/>
      <c r="BE1179" s="392"/>
      <c r="BF1179" s="392"/>
      <c r="BG1179" s="392"/>
      <c r="BH1179" s="392"/>
      <c r="BI1179" s="392"/>
      <c r="BJ1179" s="392"/>
      <c r="BK1179" s="392"/>
      <c r="BL1179" s="392"/>
      <c r="BM1179" s="392"/>
      <c r="BN1179" s="392"/>
      <c r="BO1179" s="392"/>
      <c r="BP1179" s="392"/>
      <c r="BQ1179" s="392"/>
      <c r="BR1179" s="392"/>
      <c r="BS1179" s="392"/>
      <c r="BT1179" s="392"/>
      <c r="BU1179" s="392"/>
      <c r="BV1179" s="392"/>
      <c r="BW1179" s="392"/>
      <c r="BX1179" s="392"/>
      <c r="BY1179" s="392"/>
    </row>
    <row r="1180" s="211" customFormat="true" ht="15" customHeight="true" x14ac:dyDescent="0.2">
      <c r="BA1180" s="392"/>
      <c r="BB1180" s="238"/>
      <c r="BC1180" s="392"/>
      <c r="BD1180" s="392"/>
      <c r="BE1180" s="392"/>
      <c r="BF1180" s="392"/>
      <c r="BG1180" s="392"/>
      <c r="BH1180" s="392"/>
      <c r="BI1180" s="392"/>
      <c r="BJ1180" s="392"/>
      <c r="BK1180" s="392"/>
      <c r="BL1180" s="392"/>
      <c r="BM1180" s="392"/>
      <c r="BN1180" s="392"/>
      <c r="BO1180" s="392"/>
      <c r="BP1180" s="392"/>
      <c r="BQ1180" s="392"/>
      <c r="BR1180" s="392"/>
      <c r="BS1180" s="392"/>
      <c r="BT1180" s="392"/>
      <c r="BU1180" s="392"/>
      <c r="BV1180" s="392"/>
      <c r="BW1180" s="392"/>
      <c r="BX1180" s="392"/>
      <c r="BY1180" s="392"/>
    </row>
    <row r="1181" s="211" customFormat="true" ht="15" customHeight="true" x14ac:dyDescent="0.2">
      <c r="BA1181" s="392"/>
      <c r="BB1181" s="238"/>
      <c r="BC1181" s="392"/>
      <c r="BD1181" s="392"/>
      <c r="BE1181" s="392"/>
      <c r="BF1181" s="392"/>
      <c r="BG1181" s="392"/>
      <c r="BH1181" s="392"/>
      <c r="BI1181" s="392"/>
      <c r="BJ1181" s="392"/>
      <c r="BK1181" s="392"/>
      <c r="BL1181" s="392"/>
      <c r="BM1181" s="392"/>
      <c r="BN1181" s="392"/>
      <c r="BO1181" s="392"/>
      <c r="BP1181" s="392"/>
      <c r="BQ1181" s="392"/>
      <c r="BR1181" s="392"/>
      <c r="BS1181" s="392"/>
      <c r="BT1181" s="392"/>
      <c r="BU1181" s="392"/>
      <c r="BV1181" s="392"/>
      <c r="BW1181" s="392"/>
      <c r="BX1181" s="392"/>
      <c r="BY1181" s="392"/>
    </row>
    <row r="1182" s="211" customFormat="true" ht="15" customHeight="true" x14ac:dyDescent="0.2">
      <c r="BA1182" s="392"/>
      <c r="BB1182" s="238"/>
      <c r="BC1182" s="392"/>
      <c r="BD1182" s="392"/>
      <c r="BE1182" s="392"/>
      <c r="BF1182" s="392"/>
      <c r="BG1182" s="392"/>
      <c r="BH1182" s="392"/>
      <c r="BI1182" s="392"/>
      <c r="BJ1182" s="392"/>
      <c r="BK1182" s="392"/>
      <c r="BL1182" s="392"/>
      <c r="BM1182" s="392"/>
      <c r="BN1182" s="392"/>
      <c r="BO1182" s="392"/>
      <c r="BP1182" s="392"/>
      <c r="BQ1182" s="392"/>
      <c r="BR1182" s="392"/>
      <c r="BS1182" s="392"/>
      <c r="BT1182" s="392"/>
      <c r="BU1182" s="392"/>
      <c r="BV1182" s="392"/>
      <c r="BW1182" s="392"/>
      <c r="BX1182" s="392"/>
      <c r="BY1182" s="392"/>
    </row>
    <row r="1183" s="211" customFormat="true" ht="15" customHeight="true" x14ac:dyDescent="0.2">
      <c r="BA1183" s="392"/>
      <c r="BB1183" s="238"/>
      <c r="BC1183" s="392"/>
      <c r="BD1183" s="392"/>
      <c r="BE1183" s="392"/>
      <c r="BF1183" s="392"/>
      <c r="BG1183" s="392"/>
      <c r="BH1183" s="392"/>
      <c r="BI1183" s="392"/>
      <c r="BJ1183" s="392"/>
      <c r="BK1183" s="392"/>
      <c r="BL1183" s="392"/>
      <c r="BM1183" s="392"/>
      <c r="BN1183" s="392"/>
      <c r="BO1183" s="392"/>
      <c r="BP1183" s="392"/>
      <c r="BQ1183" s="392"/>
      <c r="BR1183" s="392"/>
      <c r="BS1183" s="392"/>
      <c r="BT1183" s="392"/>
      <c r="BU1183" s="392"/>
      <c r="BV1183" s="392"/>
      <c r="BW1183" s="392"/>
      <c r="BX1183" s="392"/>
      <c r="BY1183" s="392"/>
    </row>
    <row r="1184" s="211" customFormat="true" ht="15" customHeight="true" x14ac:dyDescent="0.2">
      <c r="BA1184" s="392"/>
      <c r="BB1184" s="238"/>
      <c r="BC1184" s="392"/>
      <c r="BD1184" s="392"/>
      <c r="BE1184" s="392"/>
      <c r="BF1184" s="392"/>
      <c r="BG1184" s="392"/>
      <c r="BH1184" s="392"/>
      <c r="BI1184" s="392"/>
      <c r="BJ1184" s="392"/>
      <c r="BK1184" s="392"/>
      <c r="BL1184" s="392"/>
      <c r="BM1184" s="392"/>
      <c r="BN1184" s="392"/>
      <c r="BO1184" s="392"/>
      <c r="BP1184" s="392"/>
      <c r="BQ1184" s="392"/>
      <c r="BR1184" s="392"/>
      <c r="BS1184" s="392"/>
      <c r="BT1184" s="392"/>
      <c r="BU1184" s="392"/>
      <c r="BV1184" s="392"/>
      <c r="BW1184" s="392"/>
      <c r="BX1184" s="392"/>
      <c r="BY1184" s="392"/>
    </row>
    <row r="1185" s="211" customFormat="true" ht="15" customHeight="true" x14ac:dyDescent="0.2">
      <c r="BA1185" s="392"/>
      <c r="BB1185" s="238"/>
      <c r="BC1185" s="392"/>
      <c r="BD1185" s="392"/>
      <c r="BE1185" s="392"/>
      <c r="BF1185" s="392"/>
      <c r="BG1185" s="392"/>
      <c r="BH1185" s="392"/>
      <c r="BI1185" s="392"/>
      <c r="BJ1185" s="392"/>
      <c r="BK1185" s="392"/>
      <c r="BL1185" s="392"/>
      <c r="BM1185" s="392"/>
      <c r="BN1185" s="392"/>
      <c r="BO1185" s="392"/>
      <c r="BP1185" s="392"/>
      <c r="BQ1185" s="392"/>
      <c r="BR1185" s="392"/>
      <c r="BS1185" s="392"/>
      <c r="BT1185" s="392"/>
      <c r="BU1185" s="392"/>
      <c r="BV1185" s="392"/>
      <c r="BW1185" s="392"/>
      <c r="BX1185" s="392"/>
      <c r="BY1185" s="392"/>
    </row>
    <row r="1186" s="211" customFormat="true" ht="15" customHeight="true" x14ac:dyDescent="0.2">
      <c r="BA1186" s="392"/>
      <c r="BB1186" s="238"/>
      <c r="BC1186" s="392"/>
      <c r="BD1186" s="392"/>
      <c r="BE1186" s="392"/>
      <c r="BF1186" s="392"/>
      <c r="BG1186" s="392"/>
      <c r="BH1186" s="392"/>
      <c r="BI1186" s="392"/>
      <c r="BJ1186" s="392"/>
      <c r="BK1186" s="392"/>
      <c r="BL1186" s="392"/>
      <c r="BM1186" s="392"/>
      <c r="BN1186" s="392"/>
      <c r="BO1186" s="392"/>
      <c r="BP1186" s="392"/>
      <c r="BQ1186" s="392"/>
      <c r="BR1186" s="392"/>
      <c r="BS1186" s="392"/>
      <c r="BT1186" s="392"/>
      <c r="BU1186" s="392"/>
      <c r="BV1186" s="392"/>
      <c r="BW1186" s="392"/>
      <c r="BX1186" s="392"/>
      <c r="BY1186" s="392"/>
    </row>
    <row r="1187" s="211" customFormat="true" ht="15" customHeight="true" x14ac:dyDescent="0.2">
      <c r="BA1187" s="392"/>
      <c r="BB1187" s="238"/>
      <c r="BC1187" s="392"/>
      <c r="BD1187" s="392"/>
      <c r="BE1187" s="392"/>
      <c r="BF1187" s="392"/>
      <c r="BG1187" s="392"/>
      <c r="BH1187" s="392"/>
      <c r="BI1187" s="392"/>
      <c r="BJ1187" s="392"/>
      <c r="BK1187" s="392"/>
      <c r="BL1187" s="392"/>
      <c r="BM1187" s="392"/>
      <c r="BN1187" s="392"/>
      <c r="BO1187" s="392"/>
      <c r="BP1187" s="392"/>
      <c r="BQ1187" s="392"/>
      <c r="BR1187" s="392"/>
      <c r="BS1187" s="392"/>
      <c r="BT1187" s="392"/>
      <c r="BU1187" s="392"/>
      <c r="BV1187" s="392"/>
      <c r="BW1187" s="392"/>
      <c r="BX1187" s="392"/>
      <c r="BY1187" s="392"/>
    </row>
    <row r="1188" s="211" customFormat="true" ht="15" customHeight="true" x14ac:dyDescent="0.2">
      <c r="BA1188" s="392"/>
      <c r="BB1188" s="238"/>
      <c r="BC1188" s="392"/>
      <c r="BD1188" s="392"/>
      <c r="BE1188" s="392"/>
      <c r="BF1188" s="392"/>
      <c r="BG1188" s="392"/>
      <c r="BH1188" s="392"/>
      <c r="BI1188" s="392"/>
      <c r="BJ1188" s="392"/>
      <c r="BK1188" s="392"/>
      <c r="BL1188" s="392"/>
      <c r="BM1188" s="392"/>
      <c r="BN1188" s="392"/>
      <c r="BO1188" s="392"/>
      <c r="BP1188" s="392"/>
      <c r="BQ1188" s="392"/>
      <c r="BR1188" s="392"/>
      <c r="BS1188" s="392"/>
      <c r="BT1188" s="392"/>
      <c r="BU1188" s="392"/>
      <c r="BV1188" s="392"/>
      <c r="BW1188" s="392"/>
      <c r="BX1188" s="392"/>
      <c r="BY1188" s="392"/>
    </row>
    <row r="1189" s="211" customFormat="true" ht="15" customHeight="true" x14ac:dyDescent="0.2">
      <c r="BA1189" s="392"/>
      <c r="BB1189" s="238"/>
      <c r="BC1189" s="392"/>
      <c r="BD1189" s="392"/>
      <c r="BE1189" s="392"/>
      <c r="BF1189" s="392"/>
      <c r="BG1189" s="392"/>
      <c r="BH1189" s="392"/>
      <c r="BI1189" s="392"/>
      <c r="BJ1189" s="392"/>
      <c r="BK1189" s="392"/>
      <c r="BL1189" s="392"/>
      <c r="BM1189" s="392"/>
      <c r="BN1189" s="392"/>
      <c r="BO1189" s="392"/>
      <c r="BP1189" s="392"/>
      <c r="BQ1189" s="392"/>
      <c r="BR1189" s="392"/>
      <c r="BS1189" s="392"/>
      <c r="BT1189" s="392"/>
      <c r="BU1189" s="392"/>
      <c r="BV1189" s="392"/>
      <c r="BW1189" s="392"/>
      <c r="BX1189" s="392"/>
      <c r="BY1189" s="392"/>
    </row>
    <row r="1190" s="211" customFormat="true" ht="15" customHeight="true" x14ac:dyDescent="0.2">
      <c r="BA1190" s="392"/>
      <c r="BB1190" s="238"/>
      <c r="BC1190" s="392"/>
      <c r="BD1190" s="392"/>
      <c r="BE1190" s="392"/>
      <c r="BF1190" s="392"/>
      <c r="BG1190" s="392"/>
      <c r="BH1190" s="392"/>
      <c r="BI1190" s="392"/>
      <c r="BJ1190" s="392"/>
      <c r="BK1190" s="392"/>
      <c r="BL1190" s="392"/>
      <c r="BM1190" s="392"/>
      <c r="BN1190" s="392"/>
      <c r="BO1190" s="392"/>
      <c r="BP1190" s="392"/>
      <c r="BQ1190" s="392"/>
      <c r="BR1190" s="392"/>
      <c r="BS1190" s="392"/>
      <c r="BT1190" s="392"/>
      <c r="BU1190" s="392"/>
      <c r="BV1190" s="392"/>
      <c r="BW1190" s="392"/>
      <c r="BX1190" s="392"/>
      <c r="BY1190" s="392"/>
    </row>
    <row r="1191" s="211" customFormat="true" ht="15" customHeight="true" x14ac:dyDescent="0.2">
      <c r="BA1191" s="392"/>
      <c r="BB1191" s="238"/>
      <c r="BC1191" s="392"/>
      <c r="BD1191" s="392"/>
      <c r="BE1191" s="392"/>
      <c r="BF1191" s="392"/>
      <c r="BG1191" s="392"/>
      <c r="BH1191" s="392"/>
      <c r="BI1191" s="392"/>
      <c r="BJ1191" s="392"/>
      <c r="BK1191" s="392"/>
      <c r="BL1191" s="392"/>
      <c r="BM1191" s="392"/>
      <c r="BN1191" s="392"/>
      <c r="BO1191" s="392"/>
      <c r="BP1191" s="392"/>
      <c r="BQ1191" s="392"/>
      <c r="BR1191" s="392"/>
      <c r="BS1191" s="392"/>
      <c r="BT1191" s="392"/>
      <c r="BU1191" s="392"/>
      <c r="BV1191" s="392"/>
      <c r="BW1191" s="392"/>
      <c r="BX1191" s="392"/>
      <c r="BY1191" s="392"/>
    </row>
    <row r="1192" s="211" customFormat="true" ht="15" customHeight="true" x14ac:dyDescent="0.2">
      <c r="BA1192" s="392"/>
      <c r="BB1192" s="238"/>
      <c r="BC1192" s="392"/>
      <c r="BD1192" s="392"/>
      <c r="BE1192" s="392"/>
      <c r="BF1192" s="392"/>
      <c r="BG1192" s="392"/>
      <c r="BH1192" s="392"/>
      <c r="BI1192" s="392"/>
      <c r="BJ1192" s="392"/>
      <c r="BK1192" s="392"/>
      <c r="BL1192" s="392"/>
      <c r="BM1192" s="392"/>
      <c r="BN1192" s="392"/>
      <c r="BO1192" s="392"/>
      <c r="BP1192" s="392"/>
      <c r="BQ1192" s="392"/>
      <c r="BR1192" s="392"/>
      <c r="BS1192" s="392"/>
      <c r="BT1192" s="392"/>
      <c r="BU1192" s="392"/>
      <c r="BV1192" s="392"/>
      <c r="BW1192" s="392"/>
      <c r="BX1192" s="392"/>
      <c r="BY1192" s="392"/>
    </row>
    <row r="1193" s="211" customFormat="true" ht="15" customHeight="true" x14ac:dyDescent="0.2">
      <c r="BA1193" s="392"/>
      <c r="BB1193" s="238"/>
      <c r="BC1193" s="392"/>
      <c r="BD1193" s="392"/>
      <c r="BE1193" s="392"/>
      <c r="BF1193" s="392"/>
      <c r="BG1193" s="392"/>
      <c r="BH1193" s="392"/>
      <c r="BI1193" s="392"/>
      <c r="BJ1193" s="392"/>
      <c r="BK1193" s="392"/>
      <c r="BL1193" s="392"/>
      <c r="BM1193" s="392"/>
      <c r="BN1193" s="392"/>
      <c r="BO1193" s="392"/>
      <c r="BP1193" s="392"/>
      <c r="BQ1193" s="392"/>
      <c r="BR1193" s="392"/>
      <c r="BS1193" s="392"/>
      <c r="BT1193" s="392"/>
      <c r="BU1193" s="392"/>
      <c r="BV1193" s="392"/>
      <c r="BW1193" s="392"/>
      <c r="BX1193" s="392"/>
      <c r="BY1193" s="392"/>
    </row>
    <row r="1194" s="211" customFormat="true" ht="15" customHeight="true" x14ac:dyDescent="0.2">
      <c r="BA1194" s="392"/>
      <c r="BB1194" s="238"/>
      <c r="BC1194" s="392"/>
      <c r="BD1194" s="392"/>
      <c r="BE1194" s="392"/>
      <c r="BF1194" s="392"/>
      <c r="BG1194" s="392"/>
      <c r="BH1194" s="392"/>
      <c r="BI1194" s="392"/>
      <c r="BJ1194" s="392"/>
      <c r="BK1194" s="392"/>
      <c r="BL1194" s="392"/>
      <c r="BM1194" s="392"/>
      <c r="BN1194" s="392"/>
      <c r="BO1194" s="392"/>
      <c r="BP1194" s="392"/>
      <c r="BQ1194" s="392"/>
      <c r="BR1194" s="392"/>
      <c r="BS1194" s="392"/>
      <c r="BT1194" s="392"/>
      <c r="BU1194" s="392"/>
      <c r="BV1194" s="392"/>
      <c r="BW1194" s="392"/>
      <c r="BX1194" s="392"/>
      <c r="BY1194" s="392"/>
    </row>
    <row r="1195" s="211" customFormat="true" ht="15" customHeight="true" x14ac:dyDescent="0.2">
      <c r="BA1195" s="392"/>
      <c r="BB1195" s="238"/>
      <c r="BC1195" s="392"/>
      <c r="BD1195" s="392"/>
      <c r="BE1195" s="392"/>
      <c r="BF1195" s="392"/>
      <c r="BG1195" s="392"/>
      <c r="BH1195" s="392"/>
      <c r="BI1195" s="392"/>
      <c r="BJ1195" s="392"/>
      <c r="BK1195" s="392"/>
      <c r="BL1195" s="392"/>
      <c r="BM1195" s="392"/>
      <c r="BN1195" s="392"/>
      <c r="BO1195" s="392"/>
      <c r="BP1195" s="392"/>
      <c r="BQ1195" s="392"/>
      <c r="BR1195" s="392"/>
      <c r="BS1195" s="392"/>
      <c r="BT1195" s="392"/>
      <c r="BU1195" s="392"/>
      <c r="BV1195" s="392"/>
      <c r="BW1195" s="392"/>
      <c r="BX1195" s="392"/>
      <c r="BY1195" s="392"/>
    </row>
    <row r="1196" s="211" customFormat="true" ht="15" customHeight="true" x14ac:dyDescent="0.2">
      <c r="BA1196" s="392"/>
      <c r="BB1196" s="238"/>
      <c r="BC1196" s="392"/>
      <c r="BD1196" s="392"/>
      <c r="BE1196" s="392"/>
      <c r="BF1196" s="392"/>
      <c r="BG1196" s="392"/>
      <c r="BH1196" s="392"/>
      <c r="BI1196" s="392"/>
      <c r="BJ1196" s="392"/>
      <c r="BK1196" s="392"/>
      <c r="BL1196" s="392"/>
      <c r="BM1196" s="392"/>
      <c r="BN1196" s="392"/>
      <c r="BO1196" s="392"/>
      <c r="BP1196" s="392"/>
      <c r="BQ1196" s="392"/>
      <c r="BR1196" s="392"/>
      <c r="BS1196" s="392"/>
      <c r="BT1196" s="392"/>
      <c r="BU1196" s="392"/>
      <c r="BV1196" s="392"/>
      <c r="BW1196" s="392"/>
      <c r="BX1196" s="392"/>
      <c r="BY1196" s="392"/>
    </row>
    <row r="1197" s="211" customFormat="true" ht="15" customHeight="true" x14ac:dyDescent="0.2">
      <c r="BA1197" s="392"/>
      <c r="BB1197" s="238"/>
      <c r="BC1197" s="392"/>
      <c r="BD1197" s="392"/>
      <c r="BE1197" s="392"/>
      <c r="BF1197" s="392"/>
      <c r="BG1197" s="392"/>
      <c r="BH1197" s="392"/>
      <c r="BI1197" s="392"/>
      <c r="BJ1197" s="392"/>
      <c r="BK1197" s="392"/>
      <c r="BL1197" s="392"/>
      <c r="BM1197" s="392"/>
      <c r="BN1197" s="392"/>
      <c r="BO1197" s="392"/>
      <c r="BP1197" s="392"/>
      <c r="BQ1197" s="392"/>
      <c r="BR1197" s="392"/>
      <c r="BS1197" s="392"/>
      <c r="BT1197" s="392"/>
      <c r="BU1197" s="392"/>
      <c r="BV1197" s="392"/>
      <c r="BW1197" s="392"/>
      <c r="BX1197" s="392"/>
      <c r="BY1197" s="392"/>
    </row>
    <row r="1198" s="211" customFormat="true" ht="15" customHeight="true" x14ac:dyDescent="0.2">
      <c r="BA1198" s="392"/>
      <c r="BB1198" s="238"/>
      <c r="BC1198" s="392"/>
      <c r="BD1198" s="392"/>
      <c r="BE1198" s="392"/>
      <c r="BF1198" s="392"/>
      <c r="BG1198" s="392"/>
      <c r="BH1198" s="392"/>
      <c r="BI1198" s="392"/>
      <c r="BJ1198" s="392"/>
      <c r="BK1198" s="392"/>
      <c r="BL1198" s="392"/>
      <c r="BM1198" s="392"/>
      <c r="BN1198" s="392"/>
      <c r="BO1198" s="392"/>
      <c r="BP1198" s="392"/>
      <c r="BQ1198" s="392"/>
      <c r="BR1198" s="392"/>
      <c r="BS1198" s="392"/>
      <c r="BT1198" s="392"/>
      <c r="BU1198" s="392"/>
      <c r="BV1198" s="392"/>
      <c r="BW1198" s="392"/>
      <c r="BX1198" s="392"/>
      <c r="BY1198" s="392"/>
    </row>
    <row r="1199" s="211" customFormat="true" ht="15" customHeight="true" x14ac:dyDescent="0.2">
      <c r="BA1199" s="392"/>
      <c r="BB1199" s="238"/>
      <c r="BC1199" s="392"/>
      <c r="BD1199" s="392"/>
      <c r="BE1199" s="392"/>
      <c r="BF1199" s="392"/>
      <c r="BG1199" s="392"/>
      <c r="BH1199" s="392"/>
      <c r="BI1199" s="392"/>
      <c r="BJ1199" s="392"/>
      <c r="BK1199" s="392"/>
      <c r="BL1199" s="392"/>
      <c r="BM1199" s="392"/>
      <c r="BN1199" s="392"/>
      <c r="BO1199" s="392"/>
      <c r="BP1199" s="392"/>
      <c r="BQ1199" s="392"/>
      <c r="BR1199" s="392"/>
      <c r="BS1199" s="392"/>
      <c r="BT1199" s="392"/>
      <c r="BU1199" s="392"/>
      <c r="BV1199" s="392"/>
      <c r="BW1199" s="392"/>
      <c r="BX1199" s="392"/>
      <c r="BY1199" s="392"/>
    </row>
    <row r="1200" s="211" customFormat="true" ht="15" customHeight="true" x14ac:dyDescent="0.2">
      <c r="BA1200" s="392"/>
      <c r="BB1200" s="238"/>
      <c r="BC1200" s="392"/>
      <c r="BD1200" s="392"/>
      <c r="BE1200" s="392"/>
      <c r="BF1200" s="392"/>
      <c r="BG1200" s="392"/>
      <c r="BH1200" s="392"/>
      <c r="BI1200" s="392"/>
      <c r="BJ1200" s="392"/>
      <c r="BK1200" s="392"/>
      <c r="BL1200" s="392"/>
      <c r="BM1200" s="392"/>
      <c r="BN1200" s="392"/>
      <c r="BO1200" s="392"/>
      <c r="BP1200" s="392"/>
      <c r="BQ1200" s="392"/>
      <c r="BR1200" s="392"/>
      <c r="BS1200" s="392"/>
      <c r="BT1200" s="392"/>
      <c r="BU1200" s="392"/>
      <c r="BV1200" s="392"/>
      <c r="BW1200" s="392"/>
      <c r="BX1200" s="392"/>
      <c r="BY1200" s="392"/>
    </row>
  </sheetData>
  <mergeCells count="988">
    <mergeCell ref="BA347:BA348"/>
    <mergeCell ref="BA349:BA350"/>
    <mergeCell ref="BA351:BA352"/>
    <mergeCell ref="BA353:BA354"/>
    <mergeCell ref="BA153:BA158"/>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H120:L120"/>
    <mergeCell ref="M120:Q120"/>
    <mergeCell ref="A58:A71"/>
    <mergeCell ref="A108:B108"/>
    <mergeCell ref="A122:A123"/>
    <mergeCell ref="A124:A127"/>
    <mergeCell ref="A128:A129"/>
    <mergeCell ref="A130:A132"/>
    <mergeCell ref="C133:G133"/>
    <mergeCell ref="C120:G120"/>
    <mergeCell ref="H133:L133"/>
    <mergeCell ref="M133:Q133"/>
    <mergeCell ref="A135:A139"/>
    <mergeCell ref="A153:A157"/>
    <mergeCell ref="A202:A203"/>
    <mergeCell ref="A208:B208"/>
    <mergeCell ref="C220:G220"/>
    <mergeCell ref="H220:L220"/>
    <mergeCell ref="A1025:C1025"/>
    <mergeCell ref="A1026:B1026"/>
    <mergeCell ref="A1031:A1033"/>
    <mergeCell ref="A1034:C1034"/>
    <mergeCell ref="C399:F399"/>
    <mergeCell ref="H409:I409"/>
    <mergeCell ref="C413:D413"/>
    <mergeCell ref="H413:I413"/>
    <mergeCell ref="C417:D417"/>
    <mergeCell ref="H417:I417"/>
    <mergeCell ref="C421:D421"/>
    <mergeCell ref="H421:I421"/>
    <mergeCell ref="C425:D425"/>
    <mergeCell ref="H425:I425"/>
    <mergeCell ref="C429:D429"/>
    <mergeCell ref="H429:I429"/>
    <mergeCell ref="C433:D433"/>
    <mergeCell ref="H433:I433"/>
    <mergeCell ref="C437:D437"/>
    <mergeCell ref="M220:Q220"/>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08:N408"/>
    <mergeCell ref="C409:D409"/>
    <mergeCell ref="M409:N409"/>
    <mergeCell ref="C406:D406"/>
    <mergeCell ref="H406:I406"/>
    <mergeCell ref="M406:N406"/>
    <mergeCell ref="C407:D407"/>
    <mergeCell ref="H407:I407"/>
    <mergeCell ref="M407:N407"/>
    <mergeCell ref="C412:D412"/>
    <mergeCell ref="H412:I412"/>
    <mergeCell ref="M412:N412"/>
    <mergeCell ref="M413:N413"/>
    <mergeCell ref="C410:D410"/>
    <mergeCell ref="H410:I410"/>
    <mergeCell ref="M410:N410"/>
    <mergeCell ref="C411:D411"/>
    <mergeCell ref="H411:I411"/>
    <mergeCell ref="M411:N411"/>
    <mergeCell ref="C416:D416"/>
    <mergeCell ref="H416:I416"/>
    <mergeCell ref="M416:N416"/>
    <mergeCell ref="M417:N417"/>
    <mergeCell ref="C414:D414"/>
    <mergeCell ref="H414:I414"/>
    <mergeCell ref="M414:N414"/>
    <mergeCell ref="C415:D415"/>
    <mergeCell ref="H415:I415"/>
    <mergeCell ref="M415:N415"/>
    <mergeCell ref="C420:D420"/>
    <mergeCell ref="H420:I420"/>
    <mergeCell ref="M420:N420"/>
    <mergeCell ref="M421:N421"/>
    <mergeCell ref="C418:D418"/>
    <mergeCell ref="H418:I418"/>
    <mergeCell ref="M418:N418"/>
    <mergeCell ref="C419:D419"/>
    <mergeCell ref="H419:I419"/>
    <mergeCell ref="M419:N419"/>
    <mergeCell ref="C424:D424"/>
    <mergeCell ref="H424:I424"/>
    <mergeCell ref="M424:N424"/>
    <mergeCell ref="M425:N425"/>
    <mergeCell ref="C422:D422"/>
    <mergeCell ref="H422:I422"/>
    <mergeCell ref="M422:N422"/>
    <mergeCell ref="C423:D423"/>
    <mergeCell ref="H423:I423"/>
    <mergeCell ref="M423:N423"/>
    <mergeCell ref="C428:D428"/>
    <mergeCell ref="H428:I428"/>
    <mergeCell ref="M428:N428"/>
    <mergeCell ref="M429:N429"/>
    <mergeCell ref="C426:D426"/>
    <mergeCell ref="H426:I426"/>
    <mergeCell ref="M426:N426"/>
    <mergeCell ref="C427:D427"/>
    <mergeCell ref="H427:I427"/>
    <mergeCell ref="M427:N427"/>
    <mergeCell ref="C432:D432"/>
    <mergeCell ref="H432:I432"/>
    <mergeCell ref="M432:N432"/>
    <mergeCell ref="M433:N433"/>
    <mergeCell ref="C430:E430"/>
    <mergeCell ref="H430:I430"/>
    <mergeCell ref="M430:N430"/>
    <mergeCell ref="C431:D431"/>
    <mergeCell ref="H431:J431"/>
    <mergeCell ref="M431:O431"/>
    <mergeCell ref="C436:D436"/>
    <mergeCell ref="H436:I436"/>
    <mergeCell ref="M436:N436"/>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D454"/>
    <mergeCell ref="H454:I454"/>
    <mergeCell ref="M454:N454"/>
    <mergeCell ref="C455:D455"/>
    <mergeCell ref="H455:I455"/>
    <mergeCell ref="M455:N455"/>
    <mergeCell ref="O461:Q461"/>
    <mergeCell ref="C462:D462"/>
    <mergeCell ref="C458:G458"/>
    <mergeCell ref="H458:I458"/>
    <mergeCell ref="M458:N458"/>
    <mergeCell ref="C459:D460"/>
    <mergeCell ref="E459:G459"/>
    <mergeCell ref="H459:I459"/>
    <mergeCell ref="M459:N459"/>
    <mergeCell ref="H460:L460"/>
    <mergeCell ref="M460:Q460"/>
    <mergeCell ref="C463:D463"/>
    <mergeCell ref="H463:I463"/>
    <mergeCell ref="M463:N463"/>
    <mergeCell ref="C464:E464"/>
    <mergeCell ref="H464:I464"/>
    <mergeCell ref="M464:N464"/>
    <mergeCell ref="C461:D461"/>
    <mergeCell ref="H461:I462"/>
    <mergeCell ref="J461:L461"/>
    <mergeCell ref="M461:N462"/>
    <mergeCell ref="C469:D469"/>
    <mergeCell ref="H469:I469"/>
    <mergeCell ref="M469:N469"/>
    <mergeCell ref="C470:D470"/>
    <mergeCell ref="H470:I470"/>
    <mergeCell ref="M470:N470"/>
    <mergeCell ref="C465:D466"/>
    <mergeCell ref="H465:I465"/>
    <mergeCell ref="M465:N465"/>
    <mergeCell ref="H466:J466"/>
    <mergeCell ref="M466:O466"/>
    <mergeCell ref="C467:D467"/>
    <mergeCell ref="H467:I468"/>
    <mergeCell ref="M467:N468"/>
    <mergeCell ref="C468:D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E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J496"/>
    <mergeCell ref="M496:O49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9:D689"/>
    <mergeCell ref="H689:I689"/>
    <mergeCell ref="M689:N689"/>
    <mergeCell ref="C690:D690"/>
    <mergeCell ref="H690:I690"/>
    <mergeCell ref="M690:N690"/>
    <mergeCell ref="C687:D687"/>
    <mergeCell ref="H687:I687"/>
    <mergeCell ref="M687:N687"/>
    <mergeCell ref="C688:D688"/>
    <mergeCell ref="H688:I688"/>
    <mergeCell ref="M688:N688"/>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133350</xdr:rowOff>
                  </from>
                  <to>
                    <xdr:col>1</xdr:col>
                    <xdr:colOff>1704975</xdr:colOff>
                    <xdr:row>400</xdr:row>
                    <xdr:rowOff>19050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AB0E9-D5C2-4583-A672-DE2BB6282247}">
  <sheetPr codeName="Feuil5"/>
  <dimension ref="A1:CZ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28" width="12.5703125" style="391" customWidth="true"/>
    <col min="29" max="52" width="12.5703125" style="211" customWidth="true"/>
    <col min="53" max="53" width="31.5703125" style="392" customWidth="true"/>
    <col min="54" max="54" width="41.5703125" style="238" customWidth="true"/>
    <col min="55" max="69" width="9.140625" style="392"/>
    <col min="70" max="77" width="12.5703125" style="392" customWidth="true"/>
    <col min="78" max="104" width="12.5703125" style="211" customWidth="true"/>
    <col min="105" max="16384" width="9.140625" style="391"/>
  </cols>
  <sheetData>
    <row r="1" s="111" customFormat="true" ht="18" customHeight="true" x14ac:dyDescent="0.2">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Armenia</v>
      </c>
      <c r="B2" s="226"/>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2005</v>
      </c>
      <c r="B3" s="228"/>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DHS05</v>
      </c>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703" t="str">
        <f>B1028</f>
        <v/>
      </c>
      <c r="B10" s="704"/>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703" t="str">
        <f>B1027</f>
        <v/>
      </c>
      <c r="B11" s="705"/>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706"/>
      <c r="B12" s="704"/>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07"/>
      <c r="B13" s="708"/>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398" customFormat="true" ht="15" customHeight="true" x14ac:dyDescent="0.2">
      <c r="A14" s="115" t="s">
        <v>95</v>
      </c>
      <c r="B14" s="208"/>
      <c r="C14" s="2572" t="s">
        <v>114</v>
      </c>
      <c r="D14" s="2573"/>
      <c r="E14" s="2573"/>
      <c r="F14" s="2573"/>
      <c r="G14" s="2574"/>
      <c r="H14" s="2703" t="s">
        <v>38</v>
      </c>
      <c r="I14" s="2704"/>
      <c r="J14" s="2704"/>
      <c r="K14" s="2704"/>
      <c r="L14" s="2705"/>
      <c r="M14" s="2710" t="s">
        <v>37</v>
      </c>
      <c r="N14" s="2711"/>
      <c r="O14" s="2711"/>
      <c r="P14" s="2711"/>
      <c r="Q14" s="2712"/>
      <c r="R14" s="2216" t="s">
        <v>137</v>
      </c>
      <c r="S14" s="2223"/>
      <c r="T14" s="2223"/>
      <c r="U14" s="2223"/>
      <c r="V14" s="2223"/>
      <c r="W14" s="2223"/>
      <c r="X14" s="2223"/>
      <c r="Y14" s="2223"/>
      <c r="Z14" s="2223"/>
      <c r="AA14" s="2223"/>
      <c r="AB14" s="2224"/>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702"/>
      <c r="BA14" s="217" t="s">
        <v>128</v>
      </c>
      <c r="BB14" s="115" t="s">
        <v>95</v>
      </c>
      <c r="BC14" s="2562" t="s">
        <v>114</v>
      </c>
      <c r="BD14" s="2563"/>
      <c r="BE14" s="2563"/>
      <c r="BF14" s="2563"/>
      <c r="BG14" s="2564"/>
      <c r="BH14" s="2565" t="s">
        <v>38</v>
      </c>
      <c r="BI14" s="2563"/>
      <c r="BJ14" s="2563"/>
      <c r="BK14" s="2563"/>
      <c r="BL14" s="2564"/>
      <c r="BM14" s="2565" t="s">
        <v>37</v>
      </c>
      <c r="BN14" s="2563"/>
      <c r="BO14" s="2563"/>
      <c r="BP14" s="2563"/>
      <c r="BQ14" s="2575"/>
      <c r="BR14" s="2103" t="s">
        <v>137</v>
      </c>
      <c r="BS14" s="2104"/>
      <c r="BT14" s="2104"/>
      <c r="BU14" s="2104"/>
      <c r="BV14" s="2104"/>
      <c r="BW14" s="2104"/>
      <c r="BX14" s="2104"/>
      <c r="BY14" s="2105"/>
      <c r="BZ14" s="313"/>
      <c r="CA14" s="313"/>
      <c r="CB14" s="313"/>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398" customFormat="true" ht="12.75" x14ac:dyDescent="0.2">
      <c r="A15" s="182" t="s">
        <v>87</v>
      </c>
      <c r="B15" s="242"/>
      <c r="C15" s="269" t="s">
        <v>0</v>
      </c>
      <c r="D15" s="270" t="s">
        <v>1</v>
      </c>
      <c r="E15" s="270" t="s">
        <v>2</v>
      </c>
      <c r="F15" s="270" t="s">
        <v>3</v>
      </c>
      <c r="G15" s="271" t="s">
        <v>4</v>
      </c>
      <c r="H15" s="1352" t="s">
        <v>0</v>
      </c>
      <c r="I15" s="1312" t="s">
        <v>1</v>
      </c>
      <c r="J15" s="1312" t="s">
        <v>2</v>
      </c>
      <c r="K15" s="1312" t="s">
        <v>3</v>
      </c>
      <c r="L15" s="1313" t="s">
        <v>4</v>
      </c>
      <c r="M15" s="1342" t="s">
        <v>0</v>
      </c>
      <c r="N15" s="1312" t="s">
        <v>1</v>
      </c>
      <c r="O15" s="1312" t="s">
        <v>2</v>
      </c>
      <c r="P15" s="1312" t="s">
        <v>3</v>
      </c>
      <c r="Q15" s="1362" t="s">
        <v>4</v>
      </c>
      <c r="R15" s="1352" t="s">
        <v>150</v>
      </c>
      <c r="S15" s="1312" t="s">
        <v>151</v>
      </c>
      <c r="T15" s="1312" t="s">
        <v>152</v>
      </c>
      <c r="U15" s="1312" t="s">
        <v>153</v>
      </c>
      <c r="V15" s="1312" t="s">
        <v>154</v>
      </c>
      <c r="W15" s="1312" t="s">
        <v>155</v>
      </c>
      <c r="X15" s="1312" t="s">
        <v>156</v>
      </c>
      <c r="Y15" s="1312" t="s">
        <v>157</v>
      </c>
      <c r="Z15" s="1312" t="s">
        <v>158</v>
      </c>
      <c r="AA15" s="1312" t="s">
        <v>159</v>
      </c>
      <c r="AB15" s="1314" t="s">
        <v>160</v>
      </c>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702"/>
      <c r="BA15" s="192" t="s">
        <v>119</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150</v>
      </c>
      <c r="BS15" s="166" t="s">
        <v>151</v>
      </c>
      <c r="BT15" s="166" t="s">
        <v>152</v>
      </c>
      <c r="BU15" s="166" t="s">
        <v>153</v>
      </c>
      <c r="BV15" s="166" t="s">
        <v>154</v>
      </c>
      <c r="BW15" s="166" t="s">
        <v>155</v>
      </c>
      <c r="BX15" s="166" t="s">
        <v>156</v>
      </c>
      <c r="BY15" s="167" t="s">
        <v>157</v>
      </c>
      <c r="BZ15" s="167" t="s">
        <v>158</v>
      </c>
      <c r="CA15" s="167" t="s">
        <v>159</v>
      </c>
      <c r="CB15" s="167" t="s">
        <v>160</v>
      </c>
      <c r="CC15" s="2181"/>
      <c r="CD15" s="2181"/>
      <c r="CE15" s="2181"/>
      <c r="CF15" s="2181"/>
      <c r="CG15" s="2181"/>
      <c r="CH15" s="2181"/>
      <c r="CI15" s="2181"/>
      <c r="CJ15" s="2181"/>
      <c r="CK15" s="2181"/>
      <c r="CL15" s="2181"/>
      <c r="CM15" s="2181"/>
      <c r="CN15" s="2181"/>
      <c r="CO15" s="2181"/>
      <c r="CP15" s="2181"/>
      <c r="CQ15" s="2181"/>
      <c r="CR15" s="2181"/>
      <c r="CS15" s="2181"/>
      <c r="CT15" s="2181"/>
      <c r="CU15" s="2181"/>
      <c r="CV15" s="2181"/>
      <c r="CW15" s="2181"/>
      <c r="CX15" s="2181"/>
      <c r="CY15" s="2181"/>
      <c r="CZ15" s="2181"/>
    </row>
    <row r="16" s="398" customFormat="true" ht="15" customHeight="true" x14ac:dyDescent="0.2">
      <c r="A16" s="2713" t="s">
        <v>13</v>
      </c>
      <c r="B16" s="1527" t="s">
        <v>14</v>
      </c>
      <c r="C16" s="1391">
        <v>98.198717034874079</v>
      </c>
      <c r="D16" s="1392">
        <v>98.852314785972879</v>
      </c>
      <c r="E16" s="1392">
        <v>99.552024382455258</v>
      </c>
      <c r="F16" s="1392">
        <v>99.739018698723598</v>
      </c>
      <c r="G16" s="1393">
        <v>100</v>
      </c>
      <c r="H16" s="1394">
        <v>98.575640276854585</v>
      </c>
      <c r="I16" s="1392">
        <v>99.232880553412258</v>
      </c>
      <c r="J16" s="1392">
        <v>99.767688430747683</v>
      </c>
      <c r="K16" s="1392">
        <v>100</v>
      </c>
      <c r="L16" s="1395">
        <v>100</v>
      </c>
      <c r="M16" s="1396">
        <v>97.145179969820433</v>
      </c>
      <c r="N16" s="1392">
        <v>99.226080846315483</v>
      </c>
      <c r="O16" s="1392">
        <v>99.496341794569403</v>
      </c>
      <c r="P16" s="1392">
        <v>98.744492951004787</v>
      </c>
      <c r="Q16" s="1393">
        <v>99.69261169954531</v>
      </c>
      <c r="R16" s="1394">
        <v>97.814229328789125</v>
      </c>
      <c r="S16" s="1392">
        <v>100</v>
      </c>
      <c r="T16" s="1392">
        <v>99.649384954544047</v>
      </c>
      <c r="U16" s="1392">
        <v>99.780504916145375</v>
      </c>
      <c r="V16" s="1392">
        <v>99.273610269951348</v>
      </c>
      <c r="W16" s="1392">
        <v>98.820614296974597</v>
      </c>
      <c r="X16" s="1392">
        <v>97.847305100620346</v>
      </c>
      <c r="Y16" s="1392">
        <v>100</v>
      </c>
      <c r="Z16" s="1392">
        <v>98.721995670829514</v>
      </c>
      <c r="AA16" s="1392">
        <v>99.975238244782716</v>
      </c>
      <c r="AB16" s="2235">
        <v>99.479384662891718</v>
      </c>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702"/>
      <c r="BA16" s="2576" t="s">
        <v>13</v>
      </c>
      <c r="BB16" s="147" t="s">
        <v>14</v>
      </c>
      <c r="BC16" s="1209" t="s">
        <v>35</v>
      </c>
      <c r="BD16" s="1229" t="s">
        <v>35</v>
      </c>
      <c r="BE16" s="1229" t="s">
        <v>35</v>
      </c>
      <c r="BF16" s="1229" t="s">
        <v>35</v>
      </c>
      <c r="BG16" s="1250" t="s">
        <v>35</v>
      </c>
      <c r="BH16" s="1271" t="s">
        <v>35</v>
      </c>
      <c r="BI16" s="1229" t="s">
        <v>35</v>
      </c>
      <c r="BJ16" s="1229" t="s">
        <v>35</v>
      </c>
      <c r="BK16" s="1229" t="s">
        <v>35</v>
      </c>
      <c r="BL16" s="1250" t="s">
        <v>35</v>
      </c>
      <c r="BM16" s="1271" t="s">
        <v>35</v>
      </c>
      <c r="BN16" s="1229" t="s">
        <v>35</v>
      </c>
      <c r="BO16" s="1229" t="s">
        <v>35</v>
      </c>
      <c r="BP16" s="1229" t="s">
        <v>35</v>
      </c>
      <c r="BQ16" s="1250" t="s">
        <v>35</v>
      </c>
      <c r="BR16" s="1271" t="s">
        <v>35</v>
      </c>
      <c r="BS16" s="1229" t="s">
        <v>35</v>
      </c>
      <c r="BT16" s="1229" t="s">
        <v>35</v>
      </c>
      <c r="BU16" s="1229" t="s">
        <v>35</v>
      </c>
      <c r="BV16" s="1229" t="s">
        <v>35</v>
      </c>
      <c r="BW16" s="1229" t="s">
        <v>35</v>
      </c>
      <c r="BX16" s="1229" t="s">
        <v>35</v>
      </c>
      <c r="BY16" s="1291" t="s">
        <v>35</v>
      </c>
      <c r="BZ16" s="1291" t="s">
        <v>35</v>
      </c>
      <c r="CA16" s="1291" t="s">
        <v>35</v>
      </c>
      <c r="CB16" s="1291" t="s">
        <v>35</v>
      </c>
      <c r="CC16" s="2182"/>
      <c r="CD16" s="2182"/>
      <c r="CE16" s="2182"/>
      <c r="CF16" s="2182"/>
      <c r="CG16" s="2182"/>
      <c r="CH16" s="2182"/>
      <c r="CI16" s="2182"/>
      <c r="CJ16" s="2182"/>
      <c r="CK16" s="2182"/>
      <c r="CL16" s="2182"/>
      <c r="CM16" s="2182"/>
      <c r="CN16" s="2182"/>
      <c r="CO16" s="2182"/>
      <c r="CP16" s="2182"/>
      <c r="CQ16" s="2182"/>
      <c r="CR16" s="2182"/>
      <c r="CS16" s="2182"/>
      <c r="CT16" s="2182"/>
      <c r="CU16" s="2182"/>
      <c r="CV16" s="2182"/>
      <c r="CW16" s="2182"/>
      <c r="CX16" s="2182"/>
      <c r="CY16" s="2182"/>
      <c r="CZ16" s="2182"/>
    </row>
    <row r="17" s="398" customFormat="true" ht="15" customHeight="true" x14ac:dyDescent="0.2">
      <c r="A17" s="2714"/>
      <c r="B17" s="1528" t="s">
        <v>51</v>
      </c>
      <c r="C17" s="1397">
        <v>1.8012829651259232</v>
      </c>
      <c r="D17" s="1398">
        <v>1.1476852140271263</v>
      </c>
      <c r="E17" s="1398">
        <v>0.4479756175447317</v>
      </c>
      <c r="F17" s="1398">
        <v>0.26098130127638197</v>
      </c>
      <c r="G17" s="1399">
        <v>0</v>
      </c>
      <c r="H17" s="1400">
        <v>1.424359723145465</v>
      </c>
      <c r="I17" s="1398">
        <v>0.76711944658774234</v>
      </c>
      <c r="J17" s="1398">
        <v>0.2323115692523223</v>
      </c>
      <c r="K17" s="1398">
        <v>0</v>
      </c>
      <c r="L17" s="1401">
        <v>0</v>
      </c>
      <c r="M17" s="1402">
        <v>2.8548200301795776</v>
      </c>
      <c r="N17" s="1398">
        <v>0.77391915368450892</v>
      </c>
      <c r="O17" s="1398">
        <v>0.50365820543060025</v>
      </c>
      <c r="P17" s="1398">
        <v>1.2555070489952143</v>
      </c>
      <c r="Q17" s="1399">
        <v>0.30738830045469773</v>
      </c>
      <c r="R17" s="1400">
        <v>2.1857706712108818</v>
      </c>
      <c r="S17" s="1398">
        <v>0</v>
      </c>
      <c r="T17" s="1398">
        <v>0.35061504545594069</v>
      </c>
      <c r="U17" s="1398">
        <v>0.21949508385464039</v>
      </c>
      <c r="V17" s="1398">
        <v>0.7263897300486607</v>
      </c>
      <c r="W17" s="1398">
        <v>1.1793857030254027</v>
      </c>
      <c r="X17" s="1398">
        <v>2.1526948993796187</v>
      </c>
      <c r="Y17" s="1398">
        <v>0</v>
      </c>
      <c r="Z17" s="1398">
        <v>1.278004329170505</v>
      </c>
      <c r="AA17" s="1398">
        <v>2.4761755217274081E-2</v>
      </c>
      <c r="AB17" s="2236">
        <v>0.52061533710828611</v>
      </c>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702"/>
      <c r="BA17" s="2577"/>
      <c r="BB17" s="148" t="s">
        <v>51</v>
      </c>
      <c r="BC17" s="1210" t="s">
        <v>35</v>
      </c>
      <c r="BD17" s="1230" t="s">
        <v>35</v>
      </c>
      <c r="BE17" s="1230" t="s">
        <v>35</v>
      </c>
      <c r="BF17" s="1230" t="s">
        <v>35</v>
      </c>
      <c r="BG17" s="1251" t="s">
        <v>35</v>
      </c>
      <c r="BH17" s="1272" t="s">
        <v>35</v>
      </c>
      <c r="BI17" s="1230" t="s">
        <v>35</v>
      </c>
      <c r="BJ17" s="1230" t="s">
        <v>35</v>
      </c>
      <c r="BK17" s="1230" t="s">
        <v>35</v>
      </c>
      <c r="BL17" s="1251" t="s">
        <v>35</v>
      </c>
      <c r="BM17" s="1272" t="s">
        <v>35</v>
      </c>
      <c r="BN17" s="1230" t="s">
        <v>35</v>
      </c>
      <c r="BO17" s="1230" t="s">
        <v>35</v>
      </c>
      <c r="BP17" s="1230" t="s">
        <v>35</v>
      </c>
      <c r="BQ17" s="1251" t="s">
        <v>35</v>
      </c>
      <c r="BR17" s="1272" t="s">
        <v>35</v>
      </c>
      <c r="BS17" s="1230" t="s">
        <v>35</v>
      </c>
      <c r="BT17" s="1230" t="s">
        <v>35</v>
      </c>
      <c r="BU17" s="1230" t="s">
        <v>35</v>
      </c>
      <c r="BV17" s="1230" t="s">
        <v>35</v>
      </c>
      <c r="BW17" s="1230" t="s">
        <v>35</v>
      </c>
      <c r="BX17" s="1230" t="s">
        <v>35</v>
      </c>
      <c r="BY17" s="1292" t="s">
        <v>35</v>
      </c>
      <c r="BZ17" s="1292" t="s">
        <v>35</v>
      </c>
      <c r="CA17" s="1292" t="s">
        <v>35</v>
      </c>
      <c r="CB17" s="1292" t="s">
        <v>35</v>
      </c>
      <c r="CC17" s="2183"/>
      <c r="CD17" s="2183"/>
      <c r="CE17" s="2183"/>
      <c r="CF17" s="2183"/>
      <c r="CG17" s="2183"/>
      <c r="CH17" s="2183"/>
      <c r="CI17" s="2183"/>
      <c r="CJ17" s="2183"/>
      <c r="CK17" s="2183"/>
      <c r="CL17" s="2183"/>
      <c r="CM17" s="2183"/>
      <c r="CN17" s="2183"/>
      <c r="CO17" s="2183"/>
      <c r="CP17" s="2183"/>
      <c r="CQ17" s="2183"/>
      <c r="CR17" s="2183"/>
      <c r="CS17" s="2183"/>
      <c r="CT17" s="2183"/>
      <c r="CU17" s="2183"/>
      <c r="CV17" s="2183"/>
      <c r="CW17" s="2183"/>
      <c r="CX17" s="2183"/>
      <c r="CY17" s="2183"/>
      <c r="CZ17" s="2183"/>
    </row>
    <row r="18" s="398" customFormat="true" ht="15" customHeight="true" x14ac:dyDescent="0.2">
      <c r="A18" s="2714" t="s">
        <v>60</v>
      </c>
      <c r="B18" s="1528" t="s">
        <v>15</v>
      </c>
      <c r="C18" s="1403">
        <f>C16*C23/100</f>
        <v>95.796648538094558</v>
      </c>
      <c r="D18" s="1404">
        <f>D16*D23/100</f>
        <v>97.236134330911568</v>
      </c>
      <c r="E18" s="1404">
        <f t="shared" ref="E18:AB18" si="0">E16*E23/100</f>
        <v>98.939289092247407</v>
      </c>
      <c r="F18" s="1404">
        <f t="shared" si="0"/>
        <v>99.275019562382909</v>
      </c>
      <c r="G18" s="1405">
        <f t="shared" si="0"/>
        <v>99.946858607849421</v>
      </c>
      <c r="H18" s="1406">
        <f t="shared" si="0"/>
        <v>98.133925822923004</v>
      </c>
      <c r="I18" s="1404">
        <f t="shared" si="0"/>
        <v>99.147653917266069</v>
      </c>
      <c r="J18" s="1404">
        <f t="shared" si="0"/>
        <v>99.566483521351032</v>
      </c>
      <c r="K18" s="1404">
        <f t="shared" si="0"/>
        <v>99.934142165744944</v>
      </c>
      <c r="L18" s="1407">
        <f t="shared" si="0"/>
        <v>100</v>
      </c>
      <c r="M18" s="1403">
        <f t="shared" si="0"/>
        <v>93.85464071192176</v>
      </c>
      <c r="N18" s="1404">
        <f t="shared" si="0"/>
        <v>95.194503671757587</v>
      </c>
      <c r="O18" s="1404">
        <f t="shared" si="0"/>
        <v>96.895120188165492</v>
      </c>
      <c r="P18" s="1404">
        <f t="shared" si="0"/>
        <v>97.276836808013272</v>
      </c>
      <c r="Q18" s="1405">
        <f t="shared" si="0"/>
        <v>98.641424028277356</v>
      </c>
      <c r="R18" s="1406">
        <f t="shared" si="0"/>
        <v>93.261735876531077</v>
      </c>
      <c r="S18" s="1404">
        <f t="shared" si="0"/>
        <v>96.533309770537073</v>
      </c>
      <c r="T18" s="1404">
        <f t="shared" si="0"/>
        <v>99.649384954544033</v>
      </c>
      <c r="U18" s="1404">
        <f t="shared" si="0"/>
        <v>98.637469446934787</v>
      </c>
      <c r="V18" s="1404">
        <f t="shared" si="0"/>
        <v>98.791243418767536</v>
      </c>
      <c r="W18" s="1404">
        <f t="shared" si="0"/>
        <v>98.657202955232194</v>
      </c>
      <c r="X18" s="1404">
        <f t="shared" si="0"/>
        <v>95.238416765652275</v>
      </c>
      <c r="Y18" s="1404">
        <f t="shared" si="0"/>
        <v>97.431306348758966</v>
      </c>
      <c r="Z18" s="1404">
        <f t="shared" si="0"/>
        <v>97.377935432510881</v>
      </c>
      <c r="AA18" s="1404">
        <f t="shared" si="0"/>
        <v>98.466737753085269</v>
      </c>
      <c r="AB18" s="1407">
        <f t="shared" si="0"/>
        <v>99.479384662891718</v>
      </c>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702"/>
      <c r="BA18" s="2577" t="s">
        <v>60</v>
      </c>
      <c r="BB18" s="148" t="s">
        <v>15</v>
      </c>
      <c r="BC18" s="1210" t="s">
        <v>35</v>
      </c>
      <c r="BD18" s="1230" t="s">
        <v>35</v>
      </c>
      <c r="BE18" s="1230" t="s">
        <v>35</v>
      </c>
      <c r="BF18" s="1230" t="s">
        <v>35</v>
      </c>
      <c r="BG18" s="1251" t="s">
        <v>35</v>
      </c>
      <c r="BH18" s="1272" t="s">
        <v>35</v>
      </c>
      <c r="BI18" s="1230" t="s">
        <v>35</v>
      </c>
      <c r="BJ18" s="1230" t="s">
        <v>35</v>
      </c>
      <c r="BK18" s="1230" t="s">
        <v>35</v>
      </c>
      <c r="BL18" s="1251" t="s">
        <v>35</v>
      </c>
      <c r="BM18" s="1272" t="s">
        <v>35</v>
      </c>
      <c r="BN18" s="1230" t="s">
        <v>35</v>
      </c>
      <c r="BO18" s="1230" t="s">
        <v>35</v>
      </c>
      <c r="BP18" s="1230" t="s">
        <v>35</v>
      </c>
      <c r="BQ18" s="1251" t="s">
        <v>35</v>
      </c>
      <c r="BR18" s="1272" t="s">
        <v>35</v>
      </c>
      <c r="BS18" s="1230" t="s">
        <v>35</v>
      </c>
      <c r="BT18" s="1230" t="s">
        <v>35</v>
      </c>
      <c r="BU18" s="1230" t="s">
        <v>35</v>
      </c>
      <c r="BV18" s="1230" t="s">
        <v>35</v>
      </c>
      <c r="BW18" s="1230" t="s">
        <v>35</v>
      </c>
      <c r="BX18" s="1230" t="s">
        <v>35</v>
      </c>
      <c r="BY18" s="1292" t="s">
        <v>35</v>
      </c>
      <c r="BZ18" s="1292" t="s">
        <v>35</v>
      </c>
      <c r="CA18" s="1292" t="s">
        <v>35</v>
      </c>
      <c r="CB18" s="1292" t="s">
        <v>35</v>
      </c>
      <c r="CC18" s="2183"/>
      <c r="CD18" s="2183"/>
      <c r="CE18" s="2183"/>
      <c r="CF18" s="2183"/>
      <c r="CG18" s="2183"/>
      <c r="CH18" s="2183"/>
      <c r="CI18" s="2183"/>
      <c r="CJ18" s="2183"/>
      <c r="CK18" s="2183"/>
      <c r="CL18" s="2183"/>
      <c r="CM18" s="2183"/>
      <c r="CN18" s="2183"/>
      <c r="CO18" s="2183"/>
      <c r="CP18" s="2183"/>
      <c r="CQ18" s="2183"/>
      <c r="CR18" s="2183"/>
      <c r="CS18" s="2183"/>
      <c r="CT18" s="2183"/>
      <c r="CU18" s="2183"/>
      <c r="CV18" s="2183"/>
      <c r="CW18" s="2183"/>
      <c r="CX18" s="2183"/>
      <c r="CY18" s="2183"/>
      <c r="CZ18" s="2183"/>
    </row>
    <row r="19" s="398" customFormat="true" ht="15" customHeight="true" x14ac:dyDescent="0.2">
      <c r="A19" s="2714"/>
      <c r="B19" s="1528" t="s">
        <v>16</v>
      </c>
      <c r="C19" s="1403">
        <f>C16*C22/100</f>
        <v>2.4020684967795263</v>
      </c>
      <c r="D19" s="1404">
        <f>D16*D22/100</f>
        <v>1.6161804550612906</v>
      </c>
      <c r="E19" s="1404">
        <f t="shared" ref="E19:AB19" si="1">E16*E22/100</f>
        <v>0.61273529020788164</v>
      </c>
      <c r="F19" s="1404">
        <f t="shared" si="1"/>
        <v>0.46399913634068779</v>
      </c>
      <c r="G19" s="1405">
        <f t="shared" si="1"/>
        <v>5.3141392150573348E-2</v>
      </c>
      <c r="H19" s="1406">
        <f t="shared" si="1"/>
        <v>0.44171445393155551</v>
      </c>
      <c r="I19" s="1404">
        <f t="shared" si="1"/>
        <v>8.5226636146161758E-2</v>
      </c>
      <c r="J19" s="1404">
        <f t="shared" si="1"/>
        <v>0.2012049093966316</v>
      </c>
      <c r="K19" s="1404">
        <f t="shared" si="1"/>
        <v>6.5857834255071662E-2</v>
      </c>
      <c r="L19" s="1407">
        <f t="shared" si="1"/>
        <v>0</v>
      </c>
      <c r="M19" s="1403">
        <f t="shared" si="1"/>
        <v>3.2905392578986952</v>
      </c>
      <c r="N19" s="1404">
        <f t="shared" si="1"/>
        <v>4.0315771745578699</v>
      </c>
      <c r="O19" s="1404">
        <f t="shared" si="1"/>
        <v>2.6012216064038904</v>
      </c>
      <c r="P19" s="1404">
        <f t="shared" si="1"/>
        <v>1.4676561429915251</v>
      </c>
      <c r="Q19" s="1405">
        <f t="shared" si="1"/>
        <v>1.0511876712679209</v>
      </c>
      <c r="R19" s="1406">
        <f t="shared" si="1"/>
        <v>4.5524934522580329</v>
      </c>
      <c r="S19" s="1404">
        <f t="shared" si="1"/>
        <v>3.4666902294629121</v>
      </c>
      <c r="T19" s="1404">
        <f t="shared" si="1"/>
        <v>0</v>
      </c>
      <c r="U19" s="1404">
        <f t="shared" si="1"/>
        <v>1.143035469210544</v>
      </c>
      <c r="V19" s="1404">
        <f t="shared" si="1"/>
        <v>0.48236685118378886</v>
      </c>
      <c r="W19" s="1404">
        <f t="shared" si="1"/>
        <v>0.1634113417424273</v>
      </c>
      <c r="X19" s="1404">
        <f t="shared" si="1"/>
        <v>2.6088883349680692</v>
      </c>
      <c r="Y19" s="1404">
        <f t="shared" si="1"/>
        <v>2.5686936512409755</v>
      </c>
      <c r="Z19" s="1404">
        <f t="shared" si="1"/>
        <v>1.3440602383186371</v>
      </c>
      <c r="AA19" s="1404">
        <f t="shared" si="1"/>
        <v>1.5085004916974487</v>
      </c>
      <c r="AB19" s="1407">
        <f t="shared" si="1"/>
        <v>0</v>
      </c>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702"/>
      <c r="BA19" s="2577"/>
      <c r="BB19" s="148" t="s">
        <v>16</v>
      </c>
      <c r="BC19" s="1210" t="s">
        <v>35</v>
      </c>
      <c r="BD19" s="1230" t="s">
        <v>35</v>
      </c>
      <c r="BE19" s="1230" t="s">
        <v>35</v>
      </c>
      <c r="BF19" s="1230" t="s">
        <v>35</v>
      </c>
      <c r="BG19" s="1251" t="s">
        <v>35</v>
      </c>
      <c r="BH19" s="1272" t="s">
        <v>35</v>
      </c>
      <c r="BI19" s="1230" t="s">
        <v>35</v>
      </c>
      <c r="BJ19" s="1230" t="s">
        <v>35</v>
      </c>
      <c r="BK19" s="1230" t="s">
        <v>35</v>
      </c>
      <c r="BL19" s="1251" t="s">
        <v>35</v>
      </c>
      <c r="BM19" s="1272" t="s">
        <v>35</v>
      </c>
      <c r="BN19" s="1230" t="s">
        <v>35</v>
      </c>
      <c r="BO19" s="1230" t="s">
        <v>35</v>
      </c>
      <c r="BP19" s="1230" t="s">
        <v>35</v>
      </c>
      <c r="BQ19" s="1251" t="s">
        <v>35</v>
      </c>
      <c r="BR19" s="1272" t="s">
        <v>35</v>
      </c>
      <c r="BS19" s="1230" t="s">
        <v>35</v>
      </c>
      <c r="BT19" s="1230" t="s">
        <v>35</v>
      </c>
      <c r="BU19" s="1230" t="s">
        <v>35</v>
      </c>
      <c r="BV19" s="1230" t="s">
        <v>35</v>
      </c>
      <c r="BW19" s="1230" t="s">
        <v>35</v>
      </c>
      <c r="BX19" s="1230" t="s">
        <v>35</v>
      </c>
      <c r="BY19" s="1292" t="s">
        <v>35</v>
      </c>
      <c r="BZ19" s="1292" t="s">
        <v>35</v>
      </c>
      <c r="CA19" s="1292" t="s">
        <v>35</v>
      </c>
      <c r="CB19" s="1292" t="s">
        <v>35</v>
      </c>
      <c r="CC19" s="2183"/>
      <c r="CD19" s="2183"/>
      <c r="CE19" s="2183"/>
      <c r="CF19" s="2183"/>
      <c r="CG19" s="2183"/>
      <c r="CH19" s="2183"/>
      <c r="CI19" s="2183"/>
      <c r="CJ19" s="2183"/>
      <c r="CK19" s="2183"/>
      <c r="CL19" s="2183"/>
      <c r="CM19" s="2183"/>
      <c r="CN19" s="2183"/>
      <c r="CO19" s="2183"/>
      <c r="CP19" s="2183"/>
      <c r="CQ19" s="2183"/>
      <c r="CR19" s="2183"/>
      <c r="CS19" s="2183"/>
      <c r="CT19" s="2183"/>
      <c r="CU19" s="2183"/>
      <c r="CV19" s="2183"/>
      <c r="CW19" s="2183"/>
      <c r="CX19" s="2183"/>
      <c r="CY19" s="2183"/>
      <c r="CZ19" s="2183"/>
    </row>
    <row r="20" s="398" customFormat="true" ht="15" customHeight="true" x14ac:dyDescent="0.2">
      <c r="A20" s="2714"/>
      <c r="B20" s="1528" t="s">
        <v>22</v>
      </c>
      <c r="C20" s="1403">
        <f>100-C18-C19-C21</f>
        <v>1.8012829651259152</v>
      </c>
      <c r="D20" s="1404">
        <f>100-D18-D19-D21</f>
        <v>1.1476852140271412</v>
      </c>
      <c r="E20" s="1404">
        <f t="shared" ref="E20:AB20" si="2">100-E18-E19-E21</f>
        <v>0.41964337485992009</v>
      </c>
      <c r="F20" s="1404">
        <f t="shared" si="2"/>
        <v>0.11534430545449115</v>
      </c>
      <c r="G20" s="1405">
        <f t="shared" si="2"/>
        <v>5.4331539267593598E-15</v>
      </c>
      <c r="H20" s="1406">
        <f t="shared" si="2"/>
        <v>1.4243597231454403</v>
      </c>
      <c r="I20" s="1404">
        <f t="shared" si="2"/>
        <v>0.72188207300655927</v>
      </c>
      <c r="J20" s="1404">
        <f t="shared" si="2"/>
        <v>-1.0341239408375169E-3</v>
      </c>
      <c r="K20" s="1404">
        <f t="shared" si="2"/>
        <v>-1.6125989432680399E-14</v>
      </c>
      <c r="L20" s="1407">
        <f t="shared" si="2"/>
        <v>0</v>
      </c>
      <c r="M20" s="1403">
        <f t="shared" si="2"/>
        <v>2.8548200301795443</v>
      </c>
      <c r="N20" s="1404">
        <f t="shared" si="2"/>
        <v>0.77391915368454267</v>
      </c>
      <c r="O20" s="1404">
        <f t="shared" si="2"/>
        <v>0.50365820543061712</v>
      </c>
      <c r="P20" s="1404">
        <f t="shared" si="2"/>
        <v>1.2555070489952032</v>
      </c>
      <c r="Q20" s="1405">
        <f t="shared" si="2"/>
        <v>0.30738830045472287</v>
      </c>
      <c r="R20" s="1406">
        <f t="shared" si="2"/>
        <v>2.1857706712108902</v>
      </c>
      <c r="S20" s="1404">
        <f t="shared" si="2"/>
        <v>1.4654943925052066E-14</v>
      </c>
      <c r="T20" s="1404">
        <f t="shared" si="2"/>
        <v>0.35061504545596733</v>
      </c>
      <c r="U20" s="1404">
        <f t="shared" si="2"/>
        <v>0.21949508385466876</v>
      </c>
      <c r="V20" s="1404">
        <f t="shared" si="2"/>
        <v>0.72638973004867524</v>
      </c>
      <c r="W20" s="1404">
        <f t="shared" si="2"/>
        <v>0.84521133698216788</v>
      </c>
      <c r="X20" s="1404">
        <f t="shared" si="2"/>
        <v>2.152694899379656</v>
      </c>
      <c r="Y20" s="1404">
        <f t="shared" si="2"/>
        <v>5.8619775700208265E-14</v>
      </c>
      <c r="Z20" s="1404">
        <f t="shared" si="2"/>
        <v>1.1531174871822236</v>
      </c>
      <c r="AA20" s="1404">
        <f t="shared" si="2"/>
        <v>2.47617552172823E-2</v>
      </c>
      <c r="AB20" s="1407">
        <f t="shared" si="2"/>
        <v>0.52061533710828201</v>
      </c>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702"/>
      <c r="BA20" s="2577"/>
      <c r="BB20" s="148" t="s">
        <v>22</v>
      </c>
      <c r="BC20" s="1210" t="s">
        <v>35</v>
      </c>
      <c r="BD20" s="1230" t="s">
        <v>35</v>
      </c>
      <c r="BE20" s="1230" t="s">
        <v>35</v>
      </c>
      <c r="BF20" s="1230" t="s">
        <v>35</v>
      </c>
      <c r="BG20" s="1251" t="s">
        <v>35</v>
      </c>
      <c r="BH20" s="1272" t="s">
        <v>35</v>
      </c>
      <c r="BI20" s="1230" t="s">
        <v>35</v>
      </c>
      <c r="BJ20" s="1230" t="s">
        <v>35</v>
      </c>
      <c r="BK20" s="1230" t="s">
        <v>35</v>
      </c>
      <c r="BL20" s="1251" t="s">
        <v>35</v>
      </c>
      <c r="BM20" s="1272" t="s">
        <v>35</v>
      </c>
      <c r="BN20" s="1230" t="s">
        <v>35</v>
      </c>
      <c r="BO20" s="1230" t="s">
        <v>35</v>
      </c>
      <c r="BP20" s="1230" t="s">
        <v>35</v>
      </c>
      <c r="BQ20" s="1251" t="s">
        <v>35</v>
      </c>
      <c r="BR20" s="1272" t="s">
        <v>35</v>
      </c>
      <c r="BS20" s="1230" t="s">
        <v>35</v>
      </c>
      <c r="BT20" s="1230" t="s">
        <v>35</v>
      </c>
      <c r="BU20" s="1230" t="s">
        <v>35</v>
      </c>
      <c r="BV20" s="1230" t="s">
        <v>35</v>
      </c>
      <c r="BW20" s="1230" t="s">
        <v>35</v>
      </c>
      <c r="BX20" s="1230" t="s">
        <v>35</v>
      </c>
      <c r="BY20" s="1292" t="s">
        <v>35</v>
      </c>
      <c r="BZ20" s="1292" t="s">
        <v>35</v>
      </c>
      <c r="CA20" s="1292" t="s">
        <v>35</v>
      </c>
      <c r="CB20" s="1292" t="s">
        <v>35</v>
      </c>
      <c r="CC20" s="2183"/>
      <c r="CD20" s="2183"/>
      <c r="CE20" s="2183"/>
      <c r="CF20" s="2183"/>
      <c r="CG20" s="2183"/>
      <c r="CH20" s="2183"/>
      <c r="CI20" s="2183"/>
      <c r="CJ20" s="2183"/>
      <c r="CK20" s="2183"/>
      <c r="CL20" s="2183"/>
      <c r="CM20" s="2183"/>
      <c r="CN20" s="2183"/>
      <c r="CO20" s="2183"/>
      <c r="CP20" s="2183"/>
      <c r="CQ20" s="2183"/>
      <c r="CR20" s="2183"/>
      <c r="CS20" s="2183"/>
      <c r="CT20" s="2183"/>
      <c r="CU20" s="2183"/>
      <c r="CV20" s="2183"/>
      <c r="CW20" s="2183"/>
      <c r="CX20" s="2183"/>
      <c r="CY20" s="2183"/>
      <c r="CZ20" s="2183"/>
    </row>
    <row r="21" s="398" customFormat="true" ht="15" customHeight="true" x14ac:dyDescent="0.2">
      <c r="A21" s="2714"/>
      <c r="B21" s="1528" t="s">
        <v>17</v>
      </c>
      <c r="C21" s="1397">
        <v>0</v>
      </c>
      <c r="D21" s="1398">
        <v>0</v>
      </c>
      <c r="E21" s="1398">
        <v>2.8332242684791609E-2</v>
      </c>
      <c r="F21" s="1398">
        <v>0.14563699582191247</v>
      </c>
      <c r="G21" s="1399">
        <v>0</v>
      </c>
      <c r="H21" s="1400">
        <v>0</v>
      </c>
      <c r="I21" s="1398">
        <v>4.5237373581209606E-2</v>
      </c>
      <c r="J21" s="1398">
        <v>0.23334569319317439</v>
      </c>
      <c r="K21" s="1398">
        <v>0</v>
      </c>
      <c r="L21" s="1401">
        <v>0</v>
      </c>
      <c r="M21" s="1402">
        <v>0</v>
      </c>
      <c r="N21" s="1398">
        <v>0</v>
      </c>
      <c r="O21" s="1398">
        <v>0</v>
      </c>
      <c r="P21" s="1398">
        <v>0</v>
      </c>
      <c r="Q21" s="1399">
        <v>0</v>
      </c>
      <c r="R21" s="1400">
        <v>0</v>
      </c>
      <c r="S21" s="1398">
        <v>0</v>
      </c>
      <c r="T21" s="1398">
        <v>0</v>
      </c>
      <c r="U21" s="1398">
        <v>0</v>
      </c>
      <c r="V21" s="1398">
        <v>0</v>
      </c>
      <c r="W21" s="1398">
        <v>0.33417436604321132</v>
      </c>
      <c r="X21" s="1398">
        <v>0</v>
      </c>
      <c r="Y21" s="1398">
        <v>0</v>
      </c>
      <c r="Z21" s="1398">
        <v>0.12488684198825815</v>
      </c>
      <c r="AA21" s="1398">
        <v>0</v>
      </c>
      <c r="AB21" s="2236">
        <v>0</v>
      </c>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702"/>
      <c r="BA21" s="2577"/>
      <c r="BB21" s="148" t="s">
        <v>17</v>
      </c>
      <c r="BC21" s="1210" t="s">
        <v>35</v>
      </c>
      <c r="BD21" s="1230" t="s">
        <v>35</v>
      </c>
      <c r="BE21" s="1230" t="s">
        <v>35</v>
      </c>
      <c r="BF21" s="1230" t="s">
        <v>35</v>
      </c>
      <c r="BG21" s="1251" t="s">
        <v>35</v>
      </c>
      <c r="BH21" s="1272" t="s">
        <v>35</v>
      </c>
      <c r="BI21" s="1230" t="s">
        <v>35</v>
      </c>
      <c r="BJ21" s="1230" t="s">
        <v>35</v>
      </c>
      <c r="BK21" s="1230" t="s">
        <v>35</v>
      </c>
      <c r="BL21" s="1251" t="s">
        <v>35</v>
      </c>
      <c r="BM21" s="1272" t="s">
        <v>35</v>
      </c>
      <c r="BN21" s="1230" t="s">
        <v>35</v>
      </c>
      <c r="BO21" s="1230" t="s">
        <v>35</v>
      </c>
      <c r="BP21" s="1230" t="s">
        <v>35</v>
      </c>
      <c r="BQ21" s="1251" t="s">
        <v>35</v>
      </c>
      <c r="BR21" s="1272" t="s">
        <v>35</v>
      </c>
      <c r="BS21" s="1230" t="s">
        <v>35</v>
      </c>
      <c r="BT21" s="1230" t="s">
        <v>35</v>
      </c>
      <c r="BU21" s="1230" t="s">
        <v>35</v>
      </c>
      <c r="BV21" s="1230" t="s">
        <v>35</v>
      </c>
      <c r="BW21" s="1230" t="s">
        <v>35</v>
      </c>
      <c r="BX21" s="1230" t="s">
        <v>35</v>
      </c>
      <c r="BY21" s="1292" t="s">
        <v>35</v>
      </c>
      <c r="BZ21" s="1292" t="s">
        <v>35</v>
      </c>
      <c r="CA21" s="1292" t="s">
        <v>35</v>
      </c>
      <c r="CB21" s="1292" t="s">
        <v>35</v>
      </c>
      <c r="CC21" s="2183"/>
      <c r="CD21" s="2183"/>
      <c r="CE21" s="2183"/>
      <c r="CF21" s="2183"/>
      <c r="CG21" s="2183"/>
      <c r="CH21" s="2183"/>
      <c r="CI21" s="2183"/>
      <c r="CJ21" s="2183"/>
      <c r="CK21" s="2183"/>
      <c r="CL21" s="2183"/>
      <c r="CM21" s="2183"/>
      <c r="CN21" s="2183"/>
      <c r="CO21" s="2183"/>
      <c r="CP21" s="2183"/>
      <c r="CQ21" s="2183"/>
      <c r="CR21" s="2183"/>
      <c r="CS21" s="2183"/>
      <c r="CT21" s="2183"/>
      <c r="CU21" s="2183"/>
      <c r="CV21" s="2183"/>
      <c r="CW21" s="2183"/>
      <c r="CX21" s="2183"/>
      <c r="CY21" s="2183"/>
      <c r="CZ21" s="2183"/>
    </row>
    <row r="22" s="398" customFormat="true" ht="15" customHeight="true" x14ac:dyDescent="0.2">
      <c r="A22" s="2714" t="s">
        <v>54</v>
      </c>
      <c r="B22" s="1528" t="s">
        <v>49</v>
      </c>
      <c r="C22" s="1397">
        <v>2.4461302238057354</v>
      </c>
      <c r="D22" s="1398">
        <v>1.6349444710126566</v>
      </c>
      <c r="E22" s="1398">
        <v>0.6154925467451049</v>
      </c>
      <c r="F22" s="1398">
        <v>0.46521325594977586</v>
      </c>
      <c r="G22" s="1399">
        <v>5.3141392150573348E-2</v>
      </c>
      <c r="H22" s="1400">
        <v>0.44809696664508447</v>
      </c>
      <c r="I22" s="1398">
        <v>8.588548036785891E-2</v>
      </c>
      <c r="J22" s="1398">
        <v>0.2016734200835926</v>
      </c>
      <c r="K22" s="1398">
        <v>6.5857834255071662E-2</v>
      </c>
      <c r="L22" s="1401">
        <v>0</v>
      </c>
      <c r="M22" s="1402">
        <v>3.3872388305018832</v>
      </c>
      <c r="N22" s="1398">
        <v>4.0630216775386954</v>
      </c>
      <c r="O22" s="1398">
        <v>2.614389192091751</v>
      </c>
      <c r="P22" s="1398">
        <v>1.4863169571590684</v>
      </c>
      <c r="Q22" s="1399">
        <v>1.0544288622270241</v>
      </c>
      <c r="R22" s="1400">
        <v>4.6542241180017383</v>
      </c>
      <c r="S22" s="1398">
        <v>3.4666902294629121</v>
      </c>
      <c r="T22" s="1398">
        <v>0</v>
      </c>
      <c r="U22" s="1398">
        <v>1.1455498949129796</v>
      </c>
      <c r="V22" s="1398">
        <v>0.48589635238620327</v>
      </c>
      <c r="W22" s="1398">
        <v>0.16536159272532486</v>
      </c>
      <c r="X22" s="1398">
        <v>2.6662853231218211</v>
      </c>
      <c r="Y22" s="1398">
        <v>2.5686936512409755</v>
      </c>
      <c r="Z22" s="1398">
        <v>1.3614597529006207</v>
      </c>
      <c r="AA22" s="1398">
        <v>1.5088741154124441</v>
      </c>
      <c r="AB22" s="2236">
        <v>0</v>
      </c>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702"/>
      <c r="BA22" s="2577" t="s">
        <v>54</v>
      </c>
      <c r="BB22" s="148" t="s">
        <v>49</v>
      </c>
      <c r="BC22" s="1210" t="s">
        <v>35</v>
      </c>
      <c r="BD22" s="1230" t="s">
        <v>35</v>
      </c>
      <c r="BE22" s="1230" t="s">
        <v>35</v>
      </c>
      <c r="BF22" s="1230" t="s">
        <v>35</v>
      </c>
      <c r="BG22" s="1251" t="s">
        <v>35</v>
      </c>
      <c r="BH22" s="1272" t="s">
        <v>35</v>
      </c>
      <c r="BI22" s="1230" t="s">
        <v>35</v>
      </c>
      <c r="BJ22" s="1230" t="s">
        <v>35</v>
      </c>
      <c r="BK22" s="1230" t="s">
        <v>35</v>
      </c>
      <c r="BL22" s="1251" t="s">
        <v>35</v>
      </c>
      <c r="BM22" s="1272" t="s">
        <v>35</v>
      </c>
      <c r="BN22" s="1230" t="s">
        <v>35</v>
      </c>
      <c r="BO22" s="1230" t="s">
        <v>35</v>
      </c>
      <c r="BP22" s="1230" t="s">
        <v>35</v>
      </c>
      <c r="BQ22" s="1251" t="s">
        <v>35</v>
      </c>
      <c r="BR22" s="1272" t="s">
        <v>35</v>
      </c>
      <c r="BS22" s="1230" t="s">
        <v>35</v>
      </c>
      <c r="BT22" s="1230" t="s">
        <v>35</v>
      </c>
      <c r="BU22" s="1230" t="s">
        <v>35</v>
      </c>
      <c r="BV22" s="1230" t="s">
        <v>35</v>
      </c>
      <c r="BW22" s="1230" t="s">
        <v>35</v>
      </c>
      <c r="BX22" s="1230" t="s">
        <v>35</v>
      </c>
      <c r="BY22" s="1292" t="s">
        <v>35</v>
      </c>
      <c r="BZ22" s="1292" t="s">
        <v>35</v>
      </c>
      <c r="CA22" s="1292" t="s">
        <v>35</v>
      </c>
      <c r="CB22" s="1292" t="s">
        <v>35</v>
      </c>
      <c r="CC22" s="2183"/>
      <c r="CD22" s="2183"/>
      <c r="CE22" s="2183"/>
      <c r="CF22" s="2183"/>
      <c r="CG22" s="2183"/>
      <c r="CH22" s="2183"/>
      <c r="CI22" s="2183"/>
      <c r="CJ22" s="2183"/>
      <c r="CK22" s="2183"/>
      <c r="CL22" s="2183"/>
      <c r="CM22" s="2183"/>
      <c r="CN22" s="2183"/>
      <c r="CO22" s="2183"/>
      <c r="CP22" s="2183"/>
      <c r="CQ22" s="2183"/>
      <c r="CR22" s="2183"/>
      <c r="CS22" s="2183"/>
      <c r="CT22" s="2183"/>
      <c r="CU22" s="2183"/>
      <c r="CV22" s="2183"/>
      <c r="CW22" s="2183"/>
      <c r="CX22" s="2183"/>
      <c r="CY22" s="2183"/>
      <c r="CZ22" s="2183"/>
    </row>
    <row r="23" s="398" customFormat="true" ht="15" customHeight="true" x14ac:dyDescent="0.2">
      <c r="A23" s="2715"/>
      <c r="B23" s="1529" t="s">
        <v>48</v>
      </c>
      <c r="C23" s="1408">
        <v>97.553869776194276</v>
      </c>
      <c r="D23" s="1409">
        <v>98.365055528987327</v>
      </c>
      <c r="E23" s="1409">
        <v>99.384507453254926</v>
      </c>
      <c r="F23" s="1409">
        <v>99.534786744050223</v>
      </c>
      <c r="G23" s="1410">
        <v>99.946858607849421</v>
      </c>
      <c r="H23" s="1411">
        <v>99.551903033354904</v>
      </c>
      <c r="I23" s="1409">
        <v>99.914114519632122</v>
      </c>
      <c r="J23" s="1409">
        <v>99.798326579916392</v>
      </c>
      <c r="K23" s="1409">
        <v>99.934142165744944</v>
      </c>
      <c r="L23" s="1412">
        <v>100</v>
      </c>
      <c r="M23" s="1413">
        <v>96.612761169498143</v>
      </c>
      <c r="N23" s="1409">
        <v>95.936978322461286</v>
      </c>
      <c r="O23" s="1409">
        <v>97.385610807908236</v>
      </c>
      <c r="P23" s="1409">
        <v>98.513683042840938</v>
      </c>
      <c r="Q23" s="1410">
        <v>98.945571137772944</v>
      </c>
      <c r="R23" s="1411">
        <v>95.345775881998236</v>
      </c>
      <c r="S23" s="1409">
        <v>96.533309770537073</v>
      </c>
      <c r="T23" s="1409">
        <v>100</v>
      </c>
      <c r="U23" s="1409">
        <v>98.854450105086983</v>
      </c>
      <c r="V23" s="1409">
        <v>99.51410364761378</v>
      </c>
      <c r="W23" s="1409">
        <v>99.834638407274696</v>
      </c>
      <c r="X23" s="1409">
        <v>97.333714676878174</v>
      </c>
      <c r="Y23" s="1409">
        <v>97.431306348758966</v>
      </c>
      <c r="Z23" s="1409">
        <v>98.638540247099385</v>
      </c>
      <c r="AA23" s="1409">
        <v>98.491125884587561</v>
      </c>
      <c r="AB23" s="2237">
        <v>100</v>
      </c>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702"/>
      <c r="BA23" s="2578"/>
      <c r="BB23" s="149" t="s">
        <v>48</v>
      </c>
      <c r="BC23" s="1211" t="s">
        <v>35</v>
      </c>
      <c r="BD23" s="1231" t="s">
        <v>35</v>
      </c>
      <c r="BE23" s="1231" t="s">
        <v>35</v>
      </c>
      <c r="BF23" s="1231" t="s">
        <v>35</v>
      </c>
      <c r="BG23" s="1252" t="s">
        <v>35</v>
      </c>
      <c r="BH23" s="1273" t="s">
        <v>35</v>
      </c>
      <c r="BI23" s="1231" t="s">
        <v>35</v>
      </c>
      <c r="BJ23" s="1231" t="s">
        <v>35</v>
      </c>
      <c r="BK23" s="1231" t="s">
        <v>35</v>
      </c>
      <c r="BL23" s="1252" t="s">
        <v>35</v>
      </c>
      <c r="BM23" s="1273" t="s">
        <v>35</v>
      </c>
      <c r="BN23" s="1231" t="s">
        <v>35</v>
      </c>
      <c r="BO23" s="1231" t="s">
        <v>35</v>
      </c>
      <c r="BP23" s="1231" t="s">
        <v>35</v>
      </c>
      <c r="BQ23" s="1252" t="s">
        <v>35</v>
      </c>
      <c r="BR23" s="1273" t="s">
        <v>35</v>
      </c>
      <c r="BS23" s="1231" t="s">
        <v>35</v>
      </c>
      <c r="BT23" s="1231" t="s">
        <v>35</v>
      </c>
      <c r="BU23" s="1231" t="s">
        <v>35</v>
      </c>
      <c r="BV23" s="1231" t="s">
        <v>35</v>
      </c>
      <c r="BW23" s="1231" t="s">
        <v>35</v>
      </c>
      <c r="BX23" s="1231" t="s">
        <v>35</v>
      </c>
      <c r="BY23" s="1293" t="s">
        <v>35</v>
      </c>
      <c r="BZ23" s="1293" t="s">
        <v>35</v>
      </c>
      <c r="CA23" s="1293" t="s">
        <v>35</v>
      </c>
      <c r="CB23" s="1293" t="s">
        <v>35</v>
      </c>
      <c r="CC23" s="2184"/>
      <c r="CD23" s="2184"/>
      <c r="CE23" s="2184"/>
      <c r="CF23" s="2184"/>
      <c r="CG23" s="2184"/>
      <c r="CH23" s="2184"/>
      <c r="CI23" s="2184"/>
      <c r="CJ23" s="2184"/>
      <c r="CK23" s="2184"/>
      <c r="CL23" s="2184"/>
      <c r="CM23" s="2184"/>
      <c r="CN23" s="2184"/>
      <c r="CO23" s="2184"/>
      <c r="CP23" s="2184"/>
      <c r="CQ23" s="2184"/>
      <c r="CR23" s="2184"/>
      <c r="CS23" s="2184"/>
      <c r="CT23" s="2184"/>
      <c r="CU23" s="2184"/>
      <c r="CV23" s="2184"/>
      <c r="CW23" s="2184"/>
      <c r="CX23" s="2184"/>
      <c r="CY23" s="2184"/>
      <c r="CZ23" s="2184"/>
    </row>
    <row r="24" s="131" customFormat="true" ht="15" hidden="true" customHeight="true" x14ac:dyDescent="0.2">
      <c r="A24" s="2517"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5"/>
      <c r="AB24" s="258"/>
      <c r="AC24" s="667"/>
      <c r="AD24" s="667"/>
      <c r="AE24" s="667"/>
      <c r="AF24" s="667"/>
      <c r="AG24" s="667"/>
      <c r="AH24" s="667"/>
      <c r="AI24" s="667"/>
      <c r="AJ24" s="667"/>
      <c r="AK24" s="667"/>
      <c r="AL24" s="667"/>
      <c r="AM24" s="667"/>
      <c r="AN24" s="667"/>
      <c r="AO24" s="667"/>
      <c r="AP24" s="667"/>
      <c r="AQ24" s="667"/>
      <c r="AR24" s="667"/>
      <c r="AS24" s="667"/>
      <c r="AT24" s="667"/>
      <c r="AU24" s="667"/>
      <c r="AV24" s="667"/>
      <c r="AW24" s="667"/>
      <c r="AX24" s="667"/>
      <c r="AY24" s="667"/>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518"/>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667"/>
      <c r="AD25" s="667"/>
      <c r="AE25" s="667"/>
      <c r="AF25" s="667"/>
      <c r="AG25" s="667"/>
      <c r="AH25" s="667"/>
      <c r="AI25" s="667"/>
      <c r="AJ25" s="667"/>
      <c r="AK25" s="667"/>
      <c r="AL25" s="667"/>
      <c r="AM25" s="667"/>
      <c r="AN25" s="667"/>
      <c r="AO25" s="667"/>
      <c r="AP25" s="667"/>
      <c r="AQ25" s="667"/>
      <c r="AR25" s="667"/>
      <c r="AS25" s="667"/>
      <c r="AT25" s="667"/>
      <c r="AU25" s="667"/>
      <c r="AV25" s="667"/>
      <c r="AW25" s="667"/>
      <c r="AX25" s="667"/>
      <c r="AY25" s="667"/>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519"/>
      <c r="B26" s="241" t="s">
        <v>46</v>
      </c>
      <c r="C26" s="264"/>
      <c r="D26" s="265"/>
      <c r="E26" s="265"/>
      <c r="F26" s="265"/>
      <c r="G26" s="266"/>
      <c r="H26" s="267"/>
      <c r="I26" s="265"/>
      <c r="J26" s="265"/>
      <c r="K26" s="265"/>
      <c r="L26" s="268"/>
      <c r="M26" s="264"/>
      <c r="N26" s="265"/>
      <c r="O26" s="265"/>
      <c r="P26" s="265"/>
      <c r="Q26" s="266"/>
      <c r="R26" s="2096"/>
      <c r="S26" s="2097"/>
      <c r="T26" s="2097"/>
      <c r="U26" s="2097"/>
      <c r="V26" s="2097"/>
      <c r="W26" s="2097"/>
      <c r="X26" s="2097"/>
      <c r="Y26" s="2097"/>
      <c r="Z26" s="2097"/>
      <c r="AA26" s="2097"/>
      <c r="AB26" s="2098"/>
      <c r="AC26" s="667"/>
      <c r="AD26" s="667"/>
      <c r="AE26" s="667"/>
      <c r="AF26" s="667"/>
      <c r="AG26" s="667"/>
      <c r="AH26" s="667"/>
      <c r="AI26" s="667"/>
      <c r="AJ26" s="667"/>
      <c r="AK26" s="667"/>
      <c r="AL26" s="667"/>
      <c r="AM26" s="667"/>
      <c r="AN26" s="667"/>
      <c r="AO26" s="667"/>
      <c r="AP26" s="667"/>
      <c r="AQ26" s="667"/>
      <c r="AR26" s="667"/>
      <c r="AS26" s="667"/>
      <c r="AT26" s="667"/>
      <c r="AU26" s="667"/>
      <c r="AV26" s="667"/>
      <c r="AW26" s="667"/>
      <c r="AX26" s="667"/>
      <c r="AY26" s="667"/>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399" customFormat="true" ht="15" customHeight="true" x14ac:dyDescent="0.2">
      <c r="A27" s="130"/>
      <c r="B27" s="183"/>
      <c r="C27" s="2546" t="s">
        <v>114</v>
      </c>
      <c r="D27" s="2547"/>
      <c r="E27" s="2547"/>
      <c r="F27" s="2547"/>
      <c r="G27" s="2548"/>
      <c r="H27" s="2706" t="s">
        <v>38</v>
      </c>
      <c r="I27" s="2707"/>
      <c r="J27" s="2707"/>
      <c r="K27" s="2707"/>
      <c r="L27" s="2708"/>
      <c r="M27" s="2709" t="s">
        <v>37</v>
      </c>
      <c r="N27" s="2707"/>
      <c r="O27" s="2707"/>
      <c r="P27" s="2707"/>
      <c r="Q27" s="2708"/>
      <c r="R27" s="2217" t="s">
        <v>137</v>
      </c>
      <c r="S27" s="2225"/>
      <c r="T27" s="2225"/>
      <c r="U27" s="2225"/>
      <c r="V27" s="2225"/>
      <c r="W27" s="2225"/>
      <c r="X27" s="2225"/>
      <c r="Y27" s="2225"/>
      <c r="Z27" s="2225"/>
      <c r="AA27" s="2225"/>
      <c r="AB27" s="2226"/>
      <c r="AC27" s="667"/>
      <c r="AD27" s="667"/>
      <c r="AE27" s="667"/>
      <c r="AF27" s="667"/>
      <c r="AG27" s="667"/>
      <c r="AH27" s="667"/>
      <c r="AI27" s="667"/>
      <c r="AJ27" s="667"/>
      <c r="AK27" s="667"/>
      <c r="AL27" s="667"/>
      <c r="AM27" s="667"/>
      <c r="AN27" s="667"/>
      <c r="AO27" s="667"/>
      <c r="AP27" s="667"/>
      <c r="AQ27" s="667"/>
      <c r="AR27" s="667"/>
      <c r="AS27" s="667"/>
      <c r="AT27" s="667"/>
      <c r="AU27" s="667"/>
      <c r="AV27" s="667"/>
      <c r="AW27" s="667"/>
      <c r="AX27" s="667"/>
      <c r="AY27" s="667"/>
      <c r="AZ27" s="216"/>
      <c r="BA27" s="217" t="s">
        <v>128</v>
      </c>
      <c r="BB27" s="115" t="s">
        <v>95</v>
      </c>
      <c r="BC27" s="2579" t="s">
        <v>114</v>
      </c>
      <c r="BD27" s="2580"/>
      <c r="BE27" s="2580"/>
      <c r="BF27" s="2580"/>
      <c r="BG27" s="2581"/>
      <c r="BH27" s="2582" t="s">
        <v>38</v>
      </c>
      <c r="BI27" s="2580"/>
      <c r="BJ27" s="2580"/>
      <c r="BK27" s="2580"/>
      <c r="BL27" s="2581"/>
      <c r="BM27" s="2582" t="s">
        <v>37</v>
      </c>
      <c r="BN27" s="2580"/>
      <c r="BO27" s="2580"/>
      <c r="BP27" s="2580"/>
      <c r="BQ27" s="2583"/>
      <c r="BR27" s="2106" t="s">
        <v>137</v>
      </c>
      <c r="BS27" s="2107"/>
      <c r="BT27" s="2107"/>
      <c r="BU27" s="2107"/>
      <c r="BV27" s="2107"/>
      <c r="BW27" s="2107"/>
      <c r="BX27" s="2107"/>
      <c r="BY27" s="2108"/>
      <c r="BZ27" s="313"/>
      <c r="CA27" s="313"/>
      <c r="CB27" s="313"/>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399" customFormat="true" ht="12.75" x14ac:dyDescent="0.2">
      <c r="A28" s="184" t="s">
        <v>69</v>
      </c>
      <c r="B28" s="243"/>
      <c r="C28" s="272" t="s">
        <v>0</v>
      </c>
      <c r="D28" s="273" t="s">
        <v>1</v>
      </c>
      <c r="E28" s="273" t="s">
        <v>2</v>
      </c>
      <c r="F28" s="273" t="s">
        <v>3</v>
      </c>
      <c r="G28" s="274" t="s">
        <v>4</v>
      </c>
      <c r="H28" s="1353" t="s">
        <v>0</v>
      </c>
      <c r="I28" s="1315" t="s">
        <v>1</v>
      </c>
      <c r="J28" s="1315" t="s">
        <v>2</v>
      </c>
      <c r="K28" s="1315" t="s">
        <v>3</v>
      </c>
      <c r="L28" s="1316" t="s">
        <v>4</v>
      </c>
      <c r="M28" s="1343" t="s">
        <v>0</v>
      </c>
      <c r="N28" s="1315" t="s">
        <v>1</v>
      </c>
      <c r="O28" s="1315" t="s">
        <v>2</v>
      </c>
      <c r="P28" s="1315" t="s">
        <v>3</v>
      </c>
      <c r="Q28" s="1363" t="s">
        <v>4</v>
      </c>
      <c r="R28" s="1353" t="s">
        <v>150</v>
      </c>
      <c r="S28" s="1315" t="s">
        <v>151</v>
      </c>
      <c r="T28" s="1315" t="s">
        <v>152</v>
      </c>
      <c r="U28" s="1315" t="s">
        <v>153</v>
      </c>
      <c r="V28" s="1315" t="s">
        <v>154</v>
      </c>
      <c r="W28" s="1315" t="s">
        <v>155</v>
      </c>
      <c r="X28" s="1315" t="s">
        <v>156</v>
      </c>
      <c r="Y28" s="1315" t="s">
        <v>157</v>
      </c>
      <c r="Z28" s="1315" t="s">
        <v>158</v>
      </c>
      <c r="AA28" s="1315" t="s">
        <v>159</v>
      </c>
      <c r="AB28" s="1317" t="s">
        <v>160</v>
      </c>
      <c r="AC28" s="667"/>
      <c r="AD28" s="667"/>
      <c r="AE28" s="667"/>
      <c r="AF28" s="667"/>
      <c r="AG28" s="667"/>
      <c r="AH28" s="667"/>
      <c r="AI28" s="667"/>
      <c r="AJ28" s="667"/>
      <c r="AK28" s="667"/>
      <c r="AL28" s="667"/>
      <c r="AM28" s="667"/>
      <c r="AN28" s="667"/>
      <c r="AO28" s="667"/>
      <c r="AP28" s="667"/>
      <c r="AQ28" s="667"/>
      <c r="AR28" s="667"/>
      <c r="AS28" s="667"/>
      <c r="AT28" s="667"/>
      <c r="AU28" s="667"/>
      <c r="AV28" s="667"/>
      <c r="AW28" s="667"/>
      <c r="AX28" s="667"/>
      <c r="AY28" s="667"/>
      <c r="AZ28" s="216"/>
      <c r="BA28" s="194" t="s">
        <v>119</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150</v>
      </c>
      <c r="BS28" s="168" t="s">
        <v>151</v>
      </c>
      <c r="BT28" s="168" t="s">
        <v>152</v>
      </c>
      <c r="BU28" s="168" t="s">
        <v>153</v>
      </c>
      <c r="BV28" s="168" t="s">
        <v>154</v>
      </c>
      <c r="BW28" s="168" t="s">
        <v>155</v>
      </c>
      <c r="BX28" s="168" t="s">
        <v>156</v>
      </c>
      <c r="BY28" s="169" t="s">
        <v>157</v>
      </c>
      <c r="BZ28" s="169" t="s">
        <v>158</v>
      </c>
      <c r="CA28" s="169" t="s">
        <v>159</v>
      </c>
      <c r="CB28" s="169" t="s">
        <v>160</v>
      </c>
      <c r="CC28" s="2185"/>
      <c r="CD28" s="2185"/>
      <c r="CE28" s="2185"/>
      <c r="CF28" s="2185"/>
      <c r="CG28" s="2185"/>
      <c r="CH28" s="2185"/>
      <c r="CI28" s="2185"/>
      <c r="CJ28" s="2185"/>
      <c r="CK28" s="2185"/>
      <c r="CL28" s="2185"/>
      <c r="CM28" s="2185"/>
      <c r="CN28" s="2185"/>
      <c r="CO28" s="2185"/>
      <c r="CP28" s="2185"/>
      <c r="CQ28" s="2185"/>
      <c r="CR28" s="2185"/>
      <c r="CS28" s="2185"/>
      <c r="CT28" s="2185"/>
      <c r="CU28" s="2185"/>
      <c r="CV28" s="2185"/>
      <c r="CW28" s="2185"/>
      <c r="CX28" s="2185"/>
      <c r="CY28" s="2185"/>
      <c r="CZ28" s="2185"/>
    </row>
    <row r="29" s="399" customFormat="true" ht="15" customHeight="true" x14ac:dyDescent="0.2">
      <c r="A29" s="2701" t="s">
        <v>57</v>
      </c>
      <c r="B29" s="1530" t="s">
        <v>49</v>
      </c>
      <c r="C29" s="1414">
        <v>89.6</v>
      </c>
      <c r="D29" s="1415">
        <v>93.6</v>
      </c>
      <c r="E29" s="1415">
        <v>95.2</v>
      </c>
      <c r="F29" s="1415">
        <v>97.7</v>
      </c>
      <c r="G29" s="1416">
        <v>98.5</v>
      </c>
      <c r="H29" s="1417">
        <v>97.8</v>
      </c>
      <c r="I29" s="1415">
        <v>98.5</v>
      </c>
      <c r="J29" s="1415">
        <v>99.3</v>
      </c>
      <c r="K29" s="1415">
        <v>100</v>
      </c>
      <c r="L29" s="1418">
        <v>99.9</v>
      </c>
      <c r="M29" s="1419">
        <v>85.4</v>
      </c>
      <c r="N29" s="1415">
        <v>86.4</v>
      </c>
      <c r="O29" s="1415">
        <v>90.2</v>
      </c>
      <c r="P29" s="1415">
        <v>89.3</v>
      </c>
      <c r="Q29" s="1416">
        <v>89.2</v>
      </c>
      <c r="R29" s="1417">
        <v>82.3</v>
      </c>
      <c r="S29" s="1415">
        <v>98.8</v>
      </c>
      <c r="T29" s="1415">
        <v>77.5</v>
      </c>
      <c r="U29" s="1415">
        <v>95.5</v>
      </c>
      <c r="V29" s="1415">
        <v>98.7</v>
      </c>
      <c r="W29" s="1415">
        <v>97.4</v>
      </c>
      <c r="X29" s="1415">
        <v>91.1</v>
      </c>
      <c r="Y29" s="1415">
        <v>89.8</v>
      </c>
      <c r="Z29" s="1415">
        <v>95.3</v>
      </c>
      <c r="AA29" s="1415">
        <v>99.6</v>
      </c>
      <c r="AB29" s="2238">
        <v>99.5</v>
      </c>
      <c r="AC29" s="667"/>
      <c r="AD29" s="667"/>
      <c r="AE29" s="667"/>
      <c r="AF29" s="667"/>
      <c r="AG29" s="667"/>
      <c r="AH29" s="667"/>
      <c r="AI29" s="667"/>
      <c r="AJ29" s="667"/>
      <c r="AK29" s="667"/>
      <c r="AL29" s="667"/>
      <c r="AM29" s="667"/>
      <c r="AN29" s="667"/>
      <c r="AO29" s="667"/>
      <c r="AP29" s="667"/>
      <c r="AQ29" s="667"/>
      <c r="AR29" s="667"/>
      <c r="AS29" s="667"/>
      <c r="AT29" s="667"/>
      <c r="AU29" s="667"/>
      <c r="AV29" s="667"/>
      <c r="AW29" s="667"/>
      <c r="AX29" s="667"/>
      <c r="AY29" s="667"/>
      <c r="AZ29" s="216"/>
      <c r="BA29" s="2544" t="s">
        <v>57</v>
      </c>
      <c r="BB29" s="150" t="s">
        <v>49</v>
      </c>
      <c r="BC29" s="1212" t="s">
        <v>35</v>
      </c>
      <c r="BD29" s="1232" t="s">
        <v>35</v>
      </c>
      <c r="BE29" s="1232" t="s">
        <v>35</v>
      </c>
      <c r="BF29" s="1232" t="s">
        <v>35</v>
      </c>
      <c r="BG29" s="1253" t="s">
        <v>35</v>
      </c>
      <c r="BH29" s="1274" t="s">
        <v>35</v>
      </c>
      <c r="BI29" s="1232" t="s">
        <v>35</v>
      </c>
      <c r="BJ29" s="1232" t="s">
        <v>35</v>
      </c>
      <c r="BK29" s="1232" t="s">
        <v>35</v>
      </c>
      <c r="BL29" s="1253" t="s">
        <v>35</v>
      </c>
      <c r="BM29" s="1274" t="s">
        <v>35</v>
      </c>
      <c r="BN29" s="1232" t="s">
        <v>35</v>
      </c>
      <c r="BO29" s="1232" t="s">
        <v>35</v>
      </c>
      <c r="BP29" s="1232" t="s">
        <v>35</v>
      </c>
      <c r="BQ29" s="1253" t="s">
        <v>35</v>
      </c>
      <c r="BR29" s="1274" t="s">
        <v>35</v>
      </c>
      <c r="BS29" s="1232" t="s">
        <v>35</v>
      </c>
      <c r="BT29" s="1232" t="s">
        <v>35</v>
      </c>
      <c r="BU29" s="1232" t="s">
        <v>35</v>
      </c>
      <c r="BV29" s="1232" t="s">
        <v>35</v>
      </c>
      <c r="BW29" s="1232" t="s">
        <v>35</v>
      </c>
      <c r="BX29" s="1232" t="s">
        <v>35</v>
      </c>
      <c r="BY29" s="1294" t="s">
        <v>35</v>
      </c>
      <c r="BZ29" s="1294" t="s">
        <v>35</v>
      </c>
      <c r="CA29" s="1294" t="s">
        <v>35</v>
      </c>
      <c r="CB29" s="1294" t="s">
        <v>35</v>
      </c>
      <c r="CC29" s="2186"/>
      <c r="CD29" s="2186"/>
      <c r="CE29" s="2186"/>
      <c r="CF29" s="2186"/>
      <c r="CG29" s="2186"/>
      <c r="CH29" s="2186"/>
      <c r="CI29" s="2186"/>
      <c r="CJ29" s="2186"/>
      <c r="CK29" s="2186"/>
      <c r="CL29" s="2186"/>
      <c r="CM29" s="2186"/>
      <c r="CN29" s="2186"/>
      <c r="CO29" s="2186"/>
      <c r="CP29" s="2186"/>
      <c r="CQ29" s="2186"/>
      <c r="CR29" s="2186"/>
      <c r="CS29" s="2186"/>
      <c r="CT29" s="2186"/>
      <c r="CU29" s="2186"/>
      <c r="CV29" s="2186"/>
      <c r="CW29" s="2186"/>
      <c r="CX29" s="2186"/>
      <c r="CY29" s="2186"/>
      <c r="CZ29" s="2186"/>
    </row>
    <row r="30" s="399" customFormat="true" ht="15" customHeight="true" x14ac:dyDescent="0.2">
      <c r="A30" s="2702"/>
      <c r="B30" s="1531" t="s">
        <v>48</v>
      </c>
      <c r="C30" s="1420">
        <v>10.4</v>
      </c>
      <c r="D30" s="1421">
        <v>6.4</v>
      </c>
      <c r="E30" s="1421">
        <v>4.8</v>
      </c>
      <c r="F30" s="1421">
        <v>2.2999999999999998</v>
      </c>
      <c r="G30" s="1422">
        <v>1.5</v>
      </c>
      <c r="H30" s="1423">
        <v>2.2000000000000002</v>
      </c>
      <c r="I30" s="1421">
        <v>1.5</v>
      </c>
      <c r="J30" s="1421">
        <v>0.7</v>
      </c>
      <c r="K30" s="1421">
        <v>0</v>
      </c>
      <c r="L30" s="1424">
        <v>0.1</v>
      </c>
      <c r="M30" s="1425">
        <v>14.6</v>
      </c>
      <c r="N30" s="1421">
        <v>13.6</v>
      </c>
      <c r="O30" s="1421">
        <v>9.8000000000000007</v>
      </c>
      <c r="P30" s="1421">
        <v>10.7</v>
      </c>
      <c r="Q30" s="1422">
        <v>10.8</v>
      </c>
      <c r="R30" s="1423">
        <v>17.7</v>
      </c>
      <c r="S30" s="1421">
        <v>1.2</v>
      </c>
      <c r="T30" s="1421">
        <v>22.5</v>
      </c>
      <c r="U30" s="1421">
        <v>4.5</v>
      </c>
      <c r="V30" s="1421">
        <v>1.3</v>
      </c>
      <c r="W30" s="1421">
        <v>2.6</v>
      </c>
      <c r="X30" s="1421">
        <v>8.9</v>
      </c>
      <c r="Y30" s="1421">
        <v>10.199999999999999</v>
      </c>
      <c r="Z30" s="1421">
        <v>4.7</v>
      </c>
      <c r="AA30" s="1421">
        <v>0.4</v>
      </c>
      <c r="AB30" s="2239">
        <v>0.5</v>
      </c>
      <c r="AC30" s="667"/>
      <c r="AD30" s="667"/>
      <c r="AE30" s="667"/>
      <c r="AF30" s="667"/>
      <c r="AG30" s="667"/>
      <c r="AH30" s="667"/>
      <c r="AI30" s="667"/>
      <c r="AJ30" s="667"/>
      <c r="AK30" s="667"/>
      <c r="AL30" s="667"/>
      <c r="AM30" s="667"/>
      <c r="AN30" s="667"/>
      <c r="AO30" s="667"/>
      <c r="AP30" s="667"/>
      <c r="AQ30" s="667"/>
      <c r="AR30" s="667"/>
      <c r="AS30" s="667"/>
      <c r="AT30" s="667"/>
      <c r="AU30" s="667"/>
      <c r="AV30" s="667"/>
      <c r="AW30" s="667"/>
      <c r="AX30" s="667"/>
      <c r="AY30" s="667"/>
      <c r="AZ30" s="216"/>
      <c r="BA30" s="2545"/>
      <c r="BB30" s="151" t="s">
        <v>48</v>
      </c>
      <c r="BC30" s="1213" t="s">
        <v>35</v>
      </c>
      <c r="BD30" s="1233" t="s">
        <v>35</v>
      </c>
      <c r="BE30" s="1233" t="s">
        <v>35</v>
      </c>
      <c r="BF30" s="1233" t="s">
        <v>35</v>
      </c>
      <c r="BG30" s="1254" t="s">
        <v>35</v>
      </c>
      <c r="BH30" s="1275" t="s">
        <v>35</v>
      </c>
      <c r="BI30" s="1233" t="s">
        <v>35</v>
      </c>
      <c r="BJ30" s="1233" t="s">
        <v>35</v>
      </c>
      <c r="BK30" s="1233" t="s">
        <v>35</v>
      </c>
      <c r="BL30" s="1254" t="s">
        <v>35</v>
      </c>
      <c r="BM30" s="1275" t="s">
        <v>35</v>
      </c>
      <c r="BN30" s="1233" t="s">
        <v>35</v>
      </c>
      <c r="BO30" s="1233" t="s">
        <v>35</v>
      </c>
      <c r="BP30" s="1233" t="s">
        <v>35</v>
      </c>
      <c r="BQ30" s="1254" t="s">
        <v>35</v>
      </c>
      <c r="BR30" s="1275" t="s">
        <v>35</v>
      </c>
      <c r="BS30" s="1233" t="s">
        <v>35</v>
      </c>
      <c r="BT30" s="1233" t="s">
        <v>35</v>
      </c>
      <c r="BU30" s="1233" t="s">
        <v>35</v>
      </c>
      <c r="BV30" s="1233" t="s">
        <v>35</v>
      </c>
      <c r="BW30" s="1233" t="s">
        <v>35</v>
      </c>
      <c r="BX30" s="1233" t="s">
        <v>35</v>
      </c>
      <c r="BY30" s="1295" t="s">
        <v>35</v>
      </c>
      <c r="BZ30" s="1295" t="s">
        <v>35</v>
      </c>
      <c r="CA30" s="1295" t="s">
        <v>35</v>
      </c>
      <c r="CB30" s="1295" t="s">
        <v>35</v>
      </c>
      <c r="CC30" s="2187"/>
      <c r="CD30" s="2187"/>
      <c r="CE30" s="2187"/>
      <c r="CF30" s="2187"/>
      <c r="CG30" s="2187"/>
      <c r="CH30" s="2187"/>
      <c r="CI30" s="2187"/>
      <c r="CJ30" s="2187"/>
      <c r="CK30" s="2187"/>
      <c r="CL30" s="2187"/>
      <c r="CM30" s="2187"/>
      <c r="CN30" s="2187"/>
      <c r="CO30" s="2187"/>
      <c r="CP30" s="2187"/>
      <c r="CQ30" s="2187"/>
      <c r="CR30" s="2187"/>
      <c r="CS30" s="2187"/>
      <c r="CT30" s="2187"/>
      <c r="CU30" s="2187"/>
      <c r="CV30" s="2187"/>
      <c r="CW30" s="2187"/>
      <c r="CX30" s="2187"/>
      <c r="CY30" s="2187"/>
      <c r="CZ30" s="2187"/>
    </row>
    <row r="31" s="130" customFormat="true" ht="15" customHeight="true" x14ac:dyDescent="0.2">
      <c r="A31" s="2531" t="s">
        <v>103</v>
      </c>
      <c r="B31" s="249" t="s">
        <v>49</v>
      </c>
      <c r="C31" s="1426">
        <v>75.2</v>
      </c>
      <c r="D31" s="1427">
        <v>85</v>
      </c>
      <c r="E31" s="1427">
        <v>91.7</v>
      </c>
      <c r="F31" s="1427">
        <v>96.1</v>
      </c>
      <c r="G31" s="1428">
        <v>97.9</v>
      </c>
      <c r="H31" s="1429">
        <v>93</v>
      </c>
      <c r="I31" s="1427">
        <v>97.5</v>
      </c>
      <c r="J31" s="1427">
        <v>98.3</v>
      </c>
      <c r="K31" s="1427">
        <v>99.5</v>
      </c>
      <c r="L31" s="1430">
        <v>99.6</v>
      </c>
      <c r="M31" s="1431">
        <v>66.900000000000006</v>
      </c>
      <c r="N31" s="1427">
        <v>66</v>
      </c>
      <c r="O31" s="1427">
        <v>78.099999999999994</v>
      </c>
      <c r="P31" s="1427">
        <v>81.099999999999994</v>
      </c>
      <c r="Q31" s="1428">
        <v>84.4</v>
      </c>
      <c r="R31" s="1429">
        <v>60.6</v>
      </c>
      <c r="S31" s="1427">
        <v>84.3</v>
      </c>
      <c r="T31" s="1427">
        <v>75.900000000000006</v>
      </c>
      <c r="U31" s="1427">
        <v>74.900000000000006</v>
      </c>
      <c r="V31" s="1427">
        <v>94.8</v>
      </c>
      <c r="W31" s="1427">
        <v>92.6</v>
      </c>
      <c r="X31" s="1427">
        <v>79.2</v>
      </c>
      <c r="Y31" s="1427">
        <v>89</v>
      </c>
      <c r="Z31" s="1427">
        <v>90.7</v>
      </c>
      <c r="AA31" s="1427">
        <v>91.5</v>
      </c>
      <c r="AB31" s="2240">
        <v>99.4</v>
      </c>
      <c r="AC31" s="667"/>
      <c r="AD31" s="667"/>
      <c r="AE31" s="667"/>
      <c r="AF31" s="667"/>
      <c r="AG31" s="667"/>
      <c r="AH31" s="667"/>
      <c r="AI31" s="667"/>
      <c r="AJ31" s="667"/>
      <c r="AK31" s="667"/>
      <c r="AL31" s="667"/>
      <c r="AM31" s="667"/>
      <c r="AN31" s="667"/>
      <c r="AO31" s="667"/>
      <c r="AP31" s="667"/>
      <c r="AQ31" s="667"/>
      <c r="AR31" s="667"/>
      <c r="AS31" s="667"/>
      <c r="AT31" s="667"/>
      <c r="AU31" s="667"/>
      <c r="AV31" s="667"/>
      <c r="AW31" s="667"/>
      <c r="AX31" s="667"/>
      <c r="AY31" s="667"/>
      <c r="AZ31" s="216"/>
      <c r="BA31" s="2545" t="s">
        <v>103</v>
      </c>
      <c r="BB31" s="151" t="s">
        <v>49</v>
      </c>
      <c r="BC31" s="1213" t="s">
        <v>35</v>
      </c>
      <c r="BD31" s="1233" t="s">
        <v>35</v>
      </c>
      <c r="BE31" s="1233" t="s">
        <v>35</v>
      </c>
      <c r="BF31" s="1233" t="s">
        <v>35</v>
      </c>
      <c r="BG31" s="1254" t="s">
        <v>35</v>
      </c>
      <c r="BH31" s="1275" t="s">
        <v>35</v>
      </c>
      <c r="BI31" s="1233" t="s">
        <v>35</v>
      </c>
      <c r="BJ31" s="1233" t="s">
        <v>35</v>
      </c>
      <c r="BK31" s="1233" t="s">
        <v>35</v>
      </c>
      <c r="BL31" s="1254" t="s">
        <v>35</v>
      </c>
      <c r="BM31" s="1275" t="s">
        <v>35</v>
      </c>
      <c r="BN31" s="1233" t="s">
        <v>35</v>
      </c>
      <c r="BO31" s="1233" t="s">
        <v>35</v>
      </c>
      <c r="BP31" s="1233" t="s">
        <v>35</v>
      </c>
      <c r="BQ31" s="1254" t="s">
        <v>35</v>
      </c>
      <c r="BR31" s="1275" t="s">
        <v>35</v>
      </c>
      <c r="BS31" s="1233" t="s">
        <v>35</v>
      </c>
      <c r="BT31" s="1233" t="s">
        <v>35</v>
      </c>
      <c r="BU31" s="1233" t="s">
        <v>35</v>
      </c>
      <c r="BV31" s="1233" t="s">
        <v>35</v>
      </c>
      <c r="BW31" s="1233" t="s">
        <v>35</v>
      </c>
      <c r="BX31" s="1233" t="s">
        <v>35</v>
      </c>
      <c r="BY31" s="1295" t="s">
        <v>35</v>
      </c>
      <c r="BZ31" s="1295" t="s">
        <v>35</v>
      </c>
      <c r="CA31" s="1295" t="s">
        <v>35</v>
      </c>
      <c r="CB31" s="1295" t="s">
        <v>35</v>
      </c>
      <c r="CC31" s="2187"/>
      <c r="CD31" s="2187"/>
      <c r="CE31" s="2187"/>
      <c r="CF31" s="2187"/>
      <c r="CG31" s="2187"/>
      <c r="CH31" s="2187"/>
      <c r="CI31" s="2187"/>
      <c r="CJ31" s="2187"/>
      <c r="CK31" s="2187"/>
      <c r="CL31" s="2187"/>
      <c r="CM31" s="2187"/>
      <c r="CN31" s="2187"/>
      <c r="CO31" s="2187"/>
      <c r="CP31" s="2187"/>
      <c r="CQ31" s="2187"/>
      <c r="CR31" s="2187"/>
      <c r="CS31" s="2187"/>
      <c r="CT31" s="2187"/>
      <c r="CU31" s="2187"/>
      <c r="CV31" s="2187"/>
      <c r="CW31" s="2187"/>
      <c r="CX31" s="2187"/>
      <c r="CY31" s="2187"/>
      <c r="CZ31" s="2187"/>
    </row>
    <row r="32" s="130" customFormat="true" ht="15" customHeight="true" x14ac:dyDescent="0.2">
      <c r="A32" s="2531"/>
      <c r="B32" s="249" t="s">
        <v>48</v>
      </c>
      <c r="C32" s="1420">
        <v>24.8</v>
      </c>
      <c r="D32" s="1421">
        <v>15</v>
      </c>
      <c r="E32" s="1421">
        <v>8.3000000000000007</v>
      </c>
      <c r="F32" s="1421">
        <v>3.9</v>
      </c>
      <c r="G32" s="1422">
        <v>2.1</v>
      </c>
      <c r="H32" s="1423">
        <v>7</v>
      </c>
      <c r="I32" s="1421">
        <v>2.5</v>
      </c>
      <c r="J32" s="1421">
        <v>1.7</v>
      </c>
      <c r="K32" s="1421">
        <v>0.5</v>
      </c>
      <c r="L32" s="1424">
        <v>0.4</v>
      </c>
      <c r="M32" s="1425">
        <v>33.1</v>
      </c>
      <c r="N32" s="1421">
        <v>34</v>
      </c>
      <c r="O32" s="1421">
        <v>21.9</v>
      </c>
      <c r="P32" s="1421">
        <v>18.899999999999999</v>
      </c>
      <c r="Q32" s="1422">
        <v>15.6</v>
      </c>
      <c r="R32" s="1423">
        <v>39.4</v>
      </c>
      <c r="S32" s="1421">
        <v>15.7</v>
      </c>
      <c r="T32" s="1421">
        <v>24.1</v>
      </c>
      <c r="U32" s="1421">
        <v>25.1</v>
      </c>
      <c r="V32" s="1421">
        <v>5.2</v>
      </c>
      <c r="W32" s="1421">
        <v>7.4</v>
      </c>
      <c r="X32" s="1421">
        <v>20.8</v>
      </c>
      <c r="Y32" s="1421">
        <v>11</v>
      </c>
      <c r="Z32" s="1421">
        <v>9.3000000000000007</v>
      </c>
      <c r="AA32" s="1421">
        <v>8.5</v>
      </c>
      <c r="AB32" s="2239">
        <v>0.6</v>
      </c>
      <c r="AC32" s="667"/>
      <c r="AD32" s="667"/>
      <c r="AE32" s="667"/>
      <c r="AF32" s="667"/>
      <c r="AG32" s="667"/>
      <c r="AH32" s="667"/>
      <c r="AI32" s="667"/>
      <c r="AJ32" s="667"/>
      <c r="AK32" s="667"/>
      <c r="AL32" s="667"/>
      <c r="AM32" s="667"/>
      <c r="AN32" s="667"/>
      <c r="AO32" s="667"/>
      <c r="AP32" s="667"/>
      <c r="AQ32" s="667"/>
      <c r="AR32" s="667"/>
      <c r="AS32" s="667"/>
      <c r="AT32" s="667"/>
      <c r="AU32" s="667"/>
      <c r="AV32" s="667"/>
      <c r="AW32" s="667"/>
      <c r="AX32" s="667"/>
      <c r="AY32" s="667"/>
      <c r="AZ32" s="216"/>
      <c r="BA32" s="2545"/>
      <c r="BB32" s="151" t="s">
        <v>48</v>
      </c>
      <c r="BC32" s="1213" t="s">
        <v>35</v>
      </c>
      <c r="BD32" s="1233" t="s">
        <v>35</v>
      </c>
      <c r="BE32" s="1233" t="s">
        <v>35</v>
      </c>
      <c r="BF32" s="1233" t="s">
        <v>35</v>
      </c>
      <c r="BG32" s="1254" t="s">
        <v>35</v>
      </c>
      <c r="BH32" s="1275" t="s">
        <v>35</v>
      </c>
      <c r="BI32" s="1233" t="s">
        <v>35</v>
      </c>
      <c r="BJ32" s="1233" t="s">
        <v>35</v>
      </c>
      <c r="BK32" s="1233" t="s">
        <v>35</v>
      </c>
      <c r="BL32" s="1254" t="s">
        <v>35</v>
      </c>
      <c r="BM32" s="1275" t="s">
        <v>35</v>
      </c>
      <c r="BN32" s="1233" t="s">
        <v>35</v>
      </c>
      <c r="BO32" s="1233" t="s">
        <v>35</v>
      </c>
      <c r="BP32" s="1233" t="s">
        <v>35</v>
      </c>
      <c r="BQ32" s="1254" t="s">
        <v>35</v>
      </c>
      <c r="BR32" s="1275" t="s">
        <v>35</v>
      </c>
      <c r="BS32" s="1233" t="s">
        <v>35</v>
      </c>
      <c r="BT32" s="1233" t="s">
        <v>35</v>
      </c>
      <c r="BU32" s="1233" t="s">
        <v>35</v>
      </c>
      <c r="BV32" s="1233" t="s">
        <v>35</v>
      </c>
      <c r="BW32" s="1233" t="s">
        <v>35</v>
      </c>
      <c r="BX32" s="1233" t="s">
        <v>35</v>
      </c>
      <c r="BY32" s="1295" t="s">
        <v>35</v>
      </c>
      <c r="BZ32" s="1295" t="s">
        <v>35</v>
      </c>
      <c r="CA32" s="1295" t="s">
        <v>35</v>
      </c>
      <c r="CB32" s="1295" t="s">
        <v>35</v>
      </c>
      <c r="CC32" s="2187"/>
      <c r="CD32" s="2187"/>
      <c r="CE32" s="2187"/>
      <c r="CF32" s="2187"/>
      <c r="CG32" s="2187"/>
      <c r="CH32" s="2187"/>
      <c r="CI32" s="2187"/>
      <c r="CJ32" s="2187"/>
      <c r="CK32" s="2187"/>
      <c r="CL32" s="2187"/>
      <c r="CM32" s="2187"/>
      <c r="CN32" s="2187"/>
      <c r="CO32" s="2187"/>
      <c r="CP32" s="2187"/>
      <c r="CQ32" s="2187"/>
      <c r="CR32" s="2187"/>
      <c r="CS32" s="2187"/>
      <c r="CT32" s="2187"/>
      <c r="CU32" s="2187"/>
      <c r="CV32" s="2187"/>
      <c r="CW32" s="2187"/>
      <c r="CX32" s="2187"/>
      <c r="CY32" s="2187"/>
      <c r="CZ32" s="2187"/>
    </row>
    <row r="33" s="130" customFormat="true" ht="15" customHeight="true" x14ac:dyDescent="0.2">
      <c r="A33" s="2531" t="s">
        <v>104</v>
      </c>
      <c r="B33" s="249" t="s">
        <v>49</v>
      </c>
      <c r="C33" s="1153" t="s">
        <v>35</v>
      </c>
      <c r="D33" s="1163" t="s">
        <v>35</v>
      </c>
      <c r="E33" s="1163" t="s">
        <v>35</v>
      </c>
      <c r="F33" s="1163" t="s">
        <v>35</v>
      </c>
      <c r="G33" s="1173" t="s">
        <v>35</v>
      </c>
      <c r="H33" s="1183" t="s">
        <v>35</v>
      </c>
      <c r="I33" s="1163" t="s">
        <v>35</v>
      </c>
      <c r="J33" s="1163" t="s">
        <v>35</v>
      </c>
      <c r="K33" s="1163" t="s">
        <v>35</v>
      </c>
      <c r="L33" s="1193" t="s">
        <v>35</v>
      </c>
      <c r="M33" s="1201" t="s">
        <v>35</v>
      </c>
      <c r="N33" s="1163" t="s">
        <v>35</v>
      </c>
      <c r="O33" s="1163" t="s">
        <v>35</v>
      </c>
      <c r="P33" s="1163" t="s">
        <v>35</v>
      </c>
      <c r="Q33" s="1173" t="s">
        <v>35</v>
      </c>
      <c r="R33" s="1183" t="s">
        <v>35</v>
      </c>
      <c r="S33" s="1163" t="s">
        <v>35</v>
      </c>
      <c r="T33" s="1163" t="s">
        <v>35</v>
      </c>
      <c r="U33" s="1163" t="s">
        <v>35</v>
      </c>
      <c r="V33" s="1163" t="s">
        <v>35</v>
      </c>
      <c r="W33" s="1163" t="s">
        <v>35</v>
      </c>
      <c r="X33" s="1163" t="s">
        <v>35</v>
      </c>
      <c r="Y33" s="1207" t="s">
        <v>35</v>
      </c>
      <c r="Z33" s="1207" t="s">
        <v>35</v>
      </c>
      <c r="AA33" s="1207" t="s">
        <v>35</v>
      </c>
      <c r="AB33" s="2139" t="s">
        <v>35</v>
      </c>
      <c r="AC33" s="2176"/>
      <c r="AD33" s="2176"/>
      <c r="AE33" s="2176"/>
      <c r="AF33" s="2176"/>
      <c r="AG33" s="2176"/>
      <c r="AH33" s="2176"/>
      <c r="AI33" s="2176"/>
      <c r="AJ33" s="2176"/>
      <c r="AK33" s="2176"/>
      <c r="AL33" s="2176"/>
      <c r="AM33" s="2176"/>
      <c r="AN33" s="2176"/>
      <c r="AO33" s="2176"/>
      <c r="AP33" s="2176"/>
      <c r="AQ33" s="2176"/>
      <c r="AR33" s="2176"/>
      <c r="AS33" s="2176"/>
      <c r="AT33" s="2176"/>
      <c r="AU33" s="2176"/>
      <c r="AV33" s="2176"/>
      <c r="AW33" s="2176"/>
      <c r="AX33" s="2176"/>
      <c r="AY33" s="2176"/>
      <c r="AZ33" s="215"/>
      <c r="BA33" s="2545" t="s">
        <v>104</v>
      </c>
      <c r="BB33" s="151" t="s">
        <v>49</v>
      </c>
      <c r="BC33" s="1213" t="s">
        <v>35</v>
      </c>
      <c r="BD33" s="1233" t="s">
        <v>35</v>
      </c>
      <c r="BE33" s="1233" t="s">
        <v>35</v>
      </c>
      <c r="BF33" s="1233" t="s">
        <v>35</v>
      </c>
      <c r="BG33" s="1254" t="s">
        <v>35</v>
      </c>
      <c r="BH33" s="1275" t="s">
        <v>35</v>
      </c>
      <c r="BI33" s="1233" t="s">
        <v>35</v>
      </c>
      <c r="BJ33" s="1233" t="s">
        <v>35</v>
      </c>
      <c r="BK33" s="1233" t="s">
        <v>35</v>
      </c>
      <c r="BL33" s="1254" t="s">
        <v>35</v>
      </c>
      <c r="BM33" s="1275" t="s">
        <v>35</v>
      </c>
      <c r="BN33" s="1233" t="s">
        <v>35</v>
      </c>
      <c r="BO33" s="1233" t="s">
        <v>35</v>
      </c>
      <c r="BP33" s="1233" t="s">
        <v>35</v>
      </c>
      <c r="BQ33" s="1254" t="s">
        <v>35</v>
      </c>
      <c r="BR33" s="1275" t="s">
        <v>35</v>
      </c>
      <c r="BS33" s="1233" t="s">
        <v>35</v>
      </c>
      <c r="BT33" s="1233" t="s">
        <v>35</v>
      </c>
      <c r="BU33" s="1233" t="s">
        <v>35</v>
      </c>
      <c r="BV33" s="1233" t="s">
        <v>35</v>
      </c>
      <c r="BW33" s="1233" t="s">
        <v>35</v>
      </c>
      <c r="BX33" s="1233" t="s">
        <v>35</v>
      </c>
      <c r="BY33" s="1295" t="s">
        <v>35</v>
      </c>
      <c r="BZ33" s="1295" t="s">
        <v>35</v>
      </c>
      <c r="CA33" s="1295" t="s">
        <v>35</v>
      </c>
      <c r="CB33" s="1295" t="s">
        <v>35</v>
      </c>
      <c r="CC33" s="2187"/>
      <c r="CD33" s="2187"/>
      <c r="CE33" s="2187"/>
      <c r="CF33" s="2187"/>
      <c r="CG33" s="2187"/>
      <c r="CH33" s="2187"/>
      <c r="CI33" s="2187"/>
      <c r="CJ33" s="2187"/>
      <c r="CK33" s="2187"/>
      <c r="CL33" s="2187"/>
      <c r="CM33" s="2187"/>
      <c r="CN33" s="2187"/>
      <c r="CO33" s="2187"/>
      <c r="CP33" s="2187"/>
      <c r="CQ33" s="2187"/>
      <c r="CR33" s="2187"/>
      <c r="CS33" s="2187"/>
      <c r="CT33" s="2187"/>
      <c r="CU33" s="2187"/>
      <c r="CV33" s="2187"/>
      <c r="CW33" s="2187"/>
      <c r="CX33" s="2187"/>
      <c r="CY33" s="2187"/>
      <c r="CZ33" s="2187"/>
    </row>
    <row r="34" s="130" customFormat="true" ht="15" customHeight="true" x14ac:dyDescent="0.2">
      <c r="A34" s="2531"/>
      <c r="B34" s="249" t="s">
        <v>48</v>
      </c>
      <c r="C34" s="1153" t="s">
        <v>35</v>
      </c>
      <c r="D34" s="1163" t="s">
        <v>35</v>
      </c>
      <c r="E34" s="1163" t="s">
        <v>35</v>
      </c>
      <c r="F34" s="1163" t="s">
        <v>35</v>
      </c>
      <c r="G34" s="1173" t="s">
        <v>35</v>
      </c>
      <c r="H34" s="1183" t="s">
        <v>35</v>
      </c>
      <c r="I34" s="1163" t="s">
        <v>35</v>
      </c>
      <c r="J34" s="1163" t="s">
        <v>35</v>
      </c>
      <c r="K34" s="1163" t="s">
        <v>35</v>
      </c>
      <c r="L34" s="1193" t="s">
        <v>35</v>
      </c>
      <c r="M34" s="1201" t="s">
        <v>35</v>
      </c>
      <c r="N34" s="1163" t="s">
        <v>35</v>
      </c>
      <c r="O34" s="1163" t="s">
        <v>35</v>
      </c>
      <c r="P34" s="1163" t="s">
        <v>35</v>
      </c>
      <c r="Q34" s="1173" t="s">
        <v>35</v>
      </c>
      <c r="R34" s="1183" t="s">
        <v>35</v>
      </c>
      <c r="S34" s="1163" t="s">
        <v>35</v>
      </c>
      <c r="T34" s="1163" t="s">
        <v>35</v>
      </c>
      <c r="U34" s="1163" t="s">
        <v>35</v>
      </c>
      <c r="V34" s="1163" t="s">
        <v>35</v>
      </c>
      <c r="W34" s="1163" t="s">
        <v>35</v>
      </c>
      <c r="X34" s="1163" t="s">
        <v>35</v>
      </c>
      <c r="Y34" s="1207" t="s">
        <v>35</v>
      </c>
      <c r="Z34" s="1207" t="s">
        <v>35</v>
      </c>
      <c r="AA34" s="1207" t="s">
        <v>35</v>
      </c>
      <c r="AB34" s="2139" t="s">
        <v>35</v>
      </c>
      <c r="AC34" s="2176"/>
      <c r="AD34" s="2176"/>
      <c r="AE34" s="2176"/>
      <c r="AF34" s="2176"/>
      <c r="AG34" s="2176"/>
      <c r="AH34" s="2176"/>
      <c r="AI34" s="2176"/>
      <c r="AJ34" s="2176"/>
      <c r="AK34" s="2176"/>
      <c r="AL34" s="2176"/>
      <c r="AM34" s="2176"/>
      <c r="AN34" s="2176"/>
      <c r="AO34" s="2176"/>
      <c r="AP34" s="2176"/>
      <c r="AQ34" s="2176"/>
      <c r="AR34" s="2176"/>
      <c r="AS34" s="2176"/>
      <c r="AT34" s="2176"/>
      <c r="AU34" s="2176"/>
      <c r="AV34" s="2176"/>
      <c r="AW34" s="2176"/>
      <c r="AX34" s="2176"/>
      <c r="AY34" s="2176"/>
      <c r="AZ34" s="215"/>
      <c r="BA34" s="2545"/>
      <c r="BB34" s="151" t="s">
        <v>48</v>
      </c>
      <c r="BC34" s="1213" t="s">
        <v>35</v>
      </c>
      <c r="BD34" s="1233" t="s">
        <v>35</v>
      </c>
      <c r="BE34" s="1233" t="s">
        <v>35</v>
      </c>
      <c r="BF34" s="1233" t="s">
        <v>35</v>
      </c>
      <c r="BG34" s="1254" t="s">
        <v>35</v>
      </c>
      <c r="BH34" s="1275" t="s">
        <v>35</v>
      </c>
      <c r="BI34" s="1233" t="s">
        <v>35</v>
      </c>
      <c r="BJ34" s="1233" t="s">
        <v>35</v>
      </c>
      <c r="BK34" s="1233" t="s">
        <v>35</v>
      </c>
      <c r="BL34" s="1254" t="s">
        <v>35</v>
      </c>
      <c r="BM34" s="1275" t="s">
        <v>35</v>
      </c>
      <c r="BN34" s="1233" t="s">
        <v>35</v>
      </c>
      <c r="BO34" s="1233" t="s">
        <v>35</v>
      </c>
      <c r="BP34" s="1233" t="s">
        <v>35</v>
      </c>
      <c r="BQ34" s="1254" t="s">
        <v>35</v>
      </c>
      <c r="BR34" s="1275" t="s">
        <v>35</v>
      </c>
      <c r="BS34" s="1233" t="s">
        <v>35</v>
      </c>
      <c r="BT34" s="1233" t="s">
        <v>35</v>
      </c>
      <c r="BU34" s="1233" t="s">
        <v>35</v>
      </c>
      <c r="BV34" s="1233" t="s">
        <v>35</v>
      </c>
      <c r="BW34" s="1233" t="s">
        <v>35</v>
      </c>
      <c r="BX34" s="1233" t="s">
        <v>35</v>
      </c>
      <c r="BY34" s="1295" t="s">
        <v>35</v>
      </c>
      <c r="BZ34" s="1295" t="s">
        <v>35</v>
      </c>
      <c r="CA34" s="1295" t="s">
        <v>35</v>
      </c>
      <c r="CB34" s="1295" t="s">
        <v>35</v>
      </c>
      <c r="CC34" s="2187"/>
      <c r="CD34" s="2187"/>
      <c r="CE34" s="2187"/>
      <c r="CF34" s="2187"/>
      <c r="CG34" s="2187"/>
      <c r="CH34" s="2187"/>
      <c r="CI34" s="2187"/>
      <c r="CJ34" s="2187"/>
      <c r="CK34" s="2187"/>
      <c r="CL34" s="2187"/>
      <c r="CM34" s="2187"/>
      <c r="CN34" s="2187"/>
      <c r="CO34" s="2187"/>
      <c r="CP34" s="2187"/>
      <c r="CQ34" s="2187"/>
      <c r="CR34" s="2187"/>
      <c r="CS34" s="2187"/>
      <c r="CT34" s="2187"/>
      <c r="CU34" s="2187"/>
      <c r="CV34" s="2187"/>
      <c r="CW34" s="2187"/>
      <c r="CX34" s="2187"/>
      <c r="CY34" s="2187"/>
      <c r="CZ34" s="2187"/>
    </row>
    <row r="35" s="399" customFormat="true" ht="15" customHeight="true" x14ac:dyDescent="0.2">
      <c r="A35" s="2702" t="s">
        <v>55</v>
      </c>
      <c r="B35" s="1531" t="s">
        <v>49</v>
      </c>
      <c r="C35" s="1420">
        <v>75.400000000000006</v>
      </c>
      <c r="D35" s="1421">
        <v>85.1</v>
      </c>
      <c r="E35" s="1421">
        <v>91.7</v>
      </c>
      <c r="F35" s="1421">
        <v>96.1</v>
      </c>
      <c r="G35" s="1422">
        <v>97.9</v>
      </c>
      <c r="H35" s="1423">
        <v>93.1</v>
      </c>
      <c r="I35" s="1421">
        <v>97.6</v>
      </c>
      <c r="J35" s="1421">
        <v>98.3</v>
      </c>
      <c r="K35" s="1421">
        <v>99.5</v>
      </c>
      <c r="L35" s="1424">
        <v>99.6</v>
      </c>
      <c r="M35" s="1425">
        <v>67.2</v>
      </c>
      <c r="N35" s="1421">
        <v>66.2</v>
      </c>
      <c r="O35" s="1421">
        <v>78.099999999999994</v>
      </c>
      <c r="P35" s="1421">
        <v>81.099999999999994</v>
      </c>
      <c r="Q35" s="1422">
        <v>84.4</v>
      </c>
      <c r="R35" s="1423">
        <v>61.1</v>
      </c>
      <c r="S35" s="1421">
        <v>84.6</v>
      </c>
      <c r="T35" s="1421">
        <v>75.900000000000006</v>
      </c>
      <c r="U35" s="1421">
        <v>74.900000000000006</v>
      </c>
      <c r="V35" s="1421">
        <v>94.8</v>
      </c>
      <c r="W35" s="1421">
        <v>92.6</v>
      </c>
      <c r="X35" s="1421">
        <v>79.3</v>
      </c>
      <c r="Y35" s="1421">
        <v>89</v>
      </c>
      <c r="Z35" s="1421">
        <v>90.7</v>
      </c>
      <c r="AA35" s="1421">
        <v>91.5</v>
      </c>
      <c r="AB35" s="2239">
        <v>99.4</v>
      </c>
      <c r="AC35" s="667"/>
      <c r="AD35" s="667"/>
      <c r="AE35" s="667"/>
      <c r="AF35" s="667"/>
      <c r="AG35" s="667"/>
      <c r="AH35" s="667"/>
      <c r="AI35" s="667"/>
      <c r="AJ35" s="667"/>
      <c r="AK35" s="667"/>
      <c r="AL35" s="667"/>
      <c r="AM35" s="667"/>
      <c r="AN35" s="667"/>
      <c r="AO35" s="667"/>
      <c r="AP35" s="667"/>
      <c r="AQ35" s="667"/>
      <c r="AR35" s="667"/>
      <c r="AS35" s="667"/>
      <c r="AT35" s="667"/>
      <c r="AU35" s="667"/>
      <c r="AV35" s="667"/>
      <c r="AW35" s="667"/>
      <c r="AX35" s="667"/>
      <c r="AY35" s="667"/>
      <c r="AZ35" s="216"/>
      <c r="BA35" s="2545" t="s">
        <v>55</v>
      </c>
      <c r="BB35" s="151" t="s">
        <v>49</v>
      </c>
      <c r="BC35" s="1213" t="s">
        <v>35</v>
      </c>
      <c r="BD35" s="1233" t="s">
        <v>35</v>
      </c>
      <c r="BE35" s="1233" t="s">
        <v>35</v>
      </c>
      <c r="BF35" s="1233" t="s">
        <v>35</v>
      </c>
      <c r="BG35" s="1254" t="s">
        <v>35</v>
      </c>
      <c r="BH35" s="1275" t="s">
        <v>35</v>
      </c>
      <c r="BI35" s="1233" t="s">
        <v>35</v>
      </c>
      <c r="BJ35" s="1233" t="s">
        <v>35</v>
      </c>
      <c r="BK35" s="1233" t="s">
        <v>35</v>
      </c>
      <c r="BL35" s="1254" t="s">
        <v>35</v>
      </c>
      <c r="BM35" s="1275" t="s">
        <v>35</v>
      </c>
      <c r="BN35" s="1233" t="s">
        <v>35</v>
      </c>
      <c r="BO35" s="1233" t="s">
        <v>35</v>
      </c>
      <c r="BP35" s="1233" t="s">
        <v>35</v>
      </c>
      <c r="BQ35" s="1254" t="s">
        <v>35</v>
      </c>
      <c r="BR35" s="1275" t="s">
        <v>35</v>
      </c>
      <c r="BS35" s="1233" t="s">
        <v>35</v>
      </c>
      <c r="BT35" s="1233" t="s">
        <v>35</v>
      </c>
      <c r="BU35" s="1233" t="s">
        <v>35</v>
      </c>
      <c r="BV35" s="1233" t="s">
        <v>35</v>
      </c>
      <c r="BW35" s="1233" t="s">
        <v>35</v>
      </c>
      <c r="BX35" s="1233" t="s">
        <v>35</v>
      </c>
      <c r="BY35" s="1295" t="s">
        <v>35</v>
      </c>
      <c r="BZ35" s="1295" t="s">
        <v>35</v>
      </c>
      <c r="CA35" s="1295" t="s">
        <v>35</v>
      </c>
      <c r="CB35" s="1295" t="s">
        <v>35</v>
      </c>
      <c r="CC35" s="2187"/>
      <c r="CD35" s="2187"/>
      <c r="CE35" s="2187"/>
      <c r="CF35" s="2187"/>
      <c r="CG35" s="2187"/>
      <c r="CH35" s="2187"/>
      <c r="CI35" s="2187"/>
      <c r="CJ35" s="2187"/>
      <c r="CK35" s="2187"/>
      <c r="CL35" s="2187"/>
      <c r="CM35" s="2187"/>
      <c r="CN35" s="2187"/>
      <c r="CO35" s="2187"/>
      <c r="CP35" s="2187"/>
      <c r="CQ35" s="2187"/>
      <c r="CR35" s="2187"/>
      <c r="CS35" s="2187"/>
      <c r="CT35" s="2187"/>
      <c r="CU35" s="2187"/>
      <c r="CV35" s="2187"/>
      <c r="CW35" s="2187"/>
      <c r="CX35" s="2187"/>
      <c r="CY35" s="2187"/>
      <c r="CZ35" s="2187"/>
    </row>
    <row r="36" s="399" customFormat="true" ht="15" customHeight="true" x14ac:dyDescent="0.2">
      <c r="A36" s="2702"/>
      <c r="B36" s="1531" t="s">
        <v>48</v>
      </c>
      <c r="C36" s="1420">
        <v>24.6</v>
      </c>
      <c r="D36" s="1421">
        <v>14.9</v>
      </c>
      <c r="E36" s="1421">
        <v>8.3000000000000007</v>
      </c>
      <c r="F36" s="1421">
        <v>3.9</v>
      </c>
      <c r="G36" s="1422">
        <v>2.1</v>
      </c>
      <c r="H36" s="1423">
        <v>6.9</v>
      </c>
      <c r="I36" s="1421">
        <v>2.4</v>
      </c>
      <c r="J36" s="1421">
        <v>1.7</v>
      </c>
      <c r="K36" s="1421">
        <v>0.5</v>
      </c>
      <c r="L36" s="1424">
        <v>0.4</v>
      </c>
      <c r="M36" s="1425">
        <v>32.799999999999997</v>
      </c>
      <c r="N36" s="1421">
        <v>33.799999999999997</v>
      </c>
      <c r="O36" s="1421">
        <v>21.9</v>
      </c>
      <c r="P36" s="1421">
        <v>18.899999999999999</v>
      </c>
      <c r="Q36" s="1422">
        <v>15.6</v>
      </c>
      <c r="R36" s="1423">
        <v>38.9</v>
      </c>
      <c r="S36" s="1421">
        <v>15.4</v>
      </c>
      <c r="T36" s="1421">
        <v>24.1</v>
      </c>
      <c r="U36" s="1421">
        <v>25.1</v>
      </c>
      <c r="V36" s="1421">
        <v>5.2</v>
      </c>
      <c r="W36" s="1421">
        <v>7.4</v>
      </c>
      <c r="X36" s="1421">
        <v>20.7</v>
      </c>
      <c r="Y36" s="1421">
        <v>11</v>
      </c>
      <c r="Z36" s="1421">
        <v>9.3000000000000007</v>
      </c>
      <c r="AA36" s="1421">
        <v>8.5</v>
      </c>
      <c r="AB36" s="2239">
        <v>0.6</v>
      </c>
      <c r="AC36" s="667"/>
      <c r="AD36" s="667"/>
      <c r="AE36" s="667"/>
      <c r="AF36" s="667"/>
      <c r="AG36" s="667"/>
      <c r="AH36" s="667"/>
      <c r="AI36" s="667"/>
      <c r="AJ36" s="667"/>
      <c r="AK36" s="667"/>
      <c r="AL36" s="667"/>
      <c r="AM36" s="667"/>
      <c r="AN36" s="667"/>
      <c r="AO36" s="667"/>
      <c r="AP36" s="667"/>
      <c r="AQ36" s="667"/>
      <c r="AR36" s="667"/>
      <c r="AS36" s="667"/>
      <c r="AT36" s="667"/>
      <c r="AU36" s="667"/>
      <c r="AV36" s="667"/>
      <c r="AW36" s="667"/>
      <c r="AX36" s="667"/>
      <c r="AY36" s="667"/>
      <c r="AZ36" s="216"/>
      <c r="BA36" s="2545"/>
      <c r="BB36" s="151" t="s">
        <v>48</v>
      </c>
      <c r="BC36" s="1213" t="s">
        <v>35</v>
      </c>
      <c r="BD36" s="1233" t="s">
        <v>35</v>
      </c>
      <c r="BE36" s="1233" t="s">
        <v>35</v>
      </c>
      <c r="BF36" s="1233" t="s">
        <v>35</v>
      </c>
      <c r="BG36" s="1254" t="s">
        <v>35</v>
      </c>
      <c r="BH36" s="1275" t="s">
        <v>35</v>
      </c>
      <c r="BI36" s="1233" t="s">
        <v>35</v>
      </c>
      <c r="BJ36" s="1233" t="s">
        <v>35</v>
      </c>
      <c r="BK36" s="1233" t="s">
        <v>35</v>
      </c>
      <c r="BL36" s="1254" t="s">
        <v>35</v>
      </c>
      <c r="BM36" s="1275" t="s">
        <v>35</v>
      </c>
      <c r="BN36" s="1233" t="s">
        <v>35</v>
      </c>
      <c r="BO36" s="1233" t="s">
        <v>35</v>
      </c>
      <c r="BP36" s="1233" t="s">
        <v>35</v>
      </c>
      <c r="BQ36" s="1254" t="s">
        <v>35</v>
      </c>
      <c r="BR36" s="1275" t="s">
        <v>35</v>
      </c>
      <c r="BS36" s="1233" t="s">
        <v>35</v>
      </c>
      <c r="BT36" s="1233" t="s">
        <v>35</v>
      </c>
      <c r="BU36" s="1233" t="s">
        <v>35</v>
      </c>
      <c r="BV36" s="1233" t="s">
        <v>35</v>
      </c>
      <c r="BW36" s="1233" t="s">
        <v>35</v>
      </c>
      <c r="BX36" s="1233" t="s">
        <v>35</v>
      </c>
      <c r="BY36" s="1295" t="s">
        <v>35</v>
      </c>
      <c r="BZ36" s="1295" t="s">
        <v>35</v>
      </c>
      <c r="CA36" s="1295" t="s">
        <v>35</v>
      </c>
      <c r="CB36" s="1295" t="s">
        <v>35</v>
      </c>
      <c r="CC36" s="2187"/>
      <c r="CD36" s="2187"/>
      <c r="CE36" s="2187"/>
      <c r="CF36" s="2187"/>
      <c r="CG36" s="2187"/>
      <c r="CH36" s="2187"/>
      <c r="CI36" s="2187"/>
      <c r="CJ36" s="2187"/>
      <c r="CK36" s="2187"/>
      <c r="CL36" s="2187"/>
      <c r="CM36" s="2187"/>
      <c r="CN36" s="2187"/>
      <c r="CO36" s="2187"/>
      <c r="CP36" s="2187"/>
      <c r="CQ36" s="2187"/>
      <c r="CR36" s="2187"/>
      <c r="CS36" s="2187"/>
      <c r="CT36" s="2187"/>
      <c r="CU36" s="2187"/>
      <c r="CV36" s="2187"/>
      <c r="CW36" s="2187"/>
      <c r="CX36" s="2187"/>
      <c r="CY36" s="2187"/>
      <c r="CZ36" s="2187"/>
    </row>
    <row r="37" s="399" customFormat="true" ht="15" customHeight="true" x14ac:dyDescent="0.2">
      <c r="A37" s="2702" t="s">
        <v>162</v>
      </c>
      <c r="B37" s="1531" t="s">
        <v>49</v>
      </c>
      <c r="C37" s="1420">
        <v>76.8</v>
      </c>
      <c r="D37" s="1421">
        <v>86.1</v>
      </c>
      <c r="E37" s="1421">
        <v>92.1</v>
      </c>
      <c r="F37" s="1421">
        <v>96.3</v>
      </c>
      <c r="G37" s="1422">
        <v>97.9</v>
      </c>
      <c r="H37" s="1423">
        <v>94.4</v>
      </c>
      <c r="I37" s="1421">
        <v>98.3</v>
      </c>
      <c r="J37" s="1421">
        <v>98.5</v>
      </c>
      <c r="K37" s="1421">
        <v>99.5</v>
      </c>
      <c r="L37" s="1424">
        <v>99.6</v>
      </c>
      <c r="M37" s="1425">
        <v>69.2</v>
      </c>
      <c r="N37" s="1421">
        <v>66.7</v>
      </c>
      <c r="O37" s="1421">
        <v>78.5</v>
      </c>
      <c r="P37" s="1421">
        <v>82.2</v>
      </c>
      <c r="Q37" s="1422">
        <v>84.7</v>
      </c>
      <c r="R37" s="1423">
        <v>62.5</v>
      </c>
      <c r="S37" s="1421">
        <v>84.6</v>
      </c>
      <c r="T37" s="1421">
        <v>76.099999999999994</v>
      </c>
      <c r="U37" s="1421">
        <v>75</v>
      </c>
      <c r="V37" s="1421">
        <v>95.5</v>
      </c>
      <c r="W37" s="1421">
        <v>93.7</v>
      </c>
      <c r="X37" s="1421">
        <v>81.099999999999994</v>
      </c>
      <c r="Y37" s="1421">
        <v>89</v>
      </c>
      <c r="Z37" s="1421">
        <v>91.9</v>
      </c>
      <c r="AA37" s="1421">
        <v>91.5</v>
      </c>
      <c r="AB37" s="2239">
        <v>99.9</v>
      </c>
      <c r="AC37" s="667"/>
      <c r="AD37" s="667"/>
      <c r="AE37" s="667"/>
      <c r="AF37" s="667"/>
      <c r="AG37" s="667"/>
      <c r="AH37" s="667"/>
      <c r="AI37" s="667"/>
      <c r="AJ37" s="667"/>
      <c r="AK37" s="667"/>
      <c r="AL37" s="667"/>
      <c r="AM37" s="667"/>
      <c r="AN37" s="667"/>
      <c r="AO37" s="667"/>
      <c r="AP37" s="667"/>
      <c r="AQ37" s="667"/>
      <c r="AR37" s="667"/>
      <c r="AS37" s="667"/>
      <c r="AT37" s="667"/>
      <c r="AU37" s="667"/>
      <c r="AV37" s="667"/>
      <c r="AW37" s="667"/>
      <c r="AX37" s="667"/>
      <c r="AY37" s="667"/>
      <c r="AZ37" s="216"/>
      <c r="BA37" s="2545" t="s">
        <v>125</v>
      </c>
      <c r="BB37" s="151" t="s">
        <v>49</v>
      </c>
      <c r="BC37" s="1213" t="s">
        <v>35</v>
      </c>
      <c r="BD37" s="1233" t="s">
        <v>35</v>
      </c>
      <c r="BE37" s="1233" t="s">
        <v>35</v>
      </c>
      <c r="BF37" s="1233" t="s">
        <v>35</v>
      </c>
      <c r="BG37" s="1254" t="s">
        <v>35</v>
      </c>
      <c r="BH37" s="1275" t="s">
        <v>35</v>
      </c>
      <c r="BI37" s="1233" t="s">
        <v>35</v>
      </c>
      <c r="BJ37" s="1233" t="s">
        <v>35</v>
      </c>
      <c r="BK37" s="1233" t="s">
        <v>35</v>
      </c>
      <c r="BL37" s="1254" t="s">
        <v>35</v>
      </c>
      <c r="BM37" s="1275" t="s">
        <v>35</v>
      </c>
      <c r="BN37" s="1233" t="s">
        <v>35</v>
      </c>
      <c r="BO37" s="1233" t="s">
        <v>35</v>
      </c>
      <c r="BP37" s="1233" t="s">
        <v>35</v>
      </c>
      <c r="BQ37" s="1254" t="s">
        <v>35</v>
      </c>
      <c r="BR37" s="1275" t="s">
        <v>35</v>
      </c>
      <c r="BS37" s="1233" t="s">
        <v>35</v>
      </c>
      <c r="BT37" s="1233" t="s">
        <v>35</v>
      </c>
      <c r="BU37" s="1233" t="s">
        <v>35</v>
      </c>
      <c r="BV37" s="1233" t="s">
        <v>35</v>
      </c>
      <c r="BW37" s="1233" t="s">
        <v>35</v>
      </c>
      <c r="BX37" s="1233" t="s">
        <v>35</v>
      </c>
      <c r="BY37" s="1295" t="s">
        <v>35</v>
      </c>
      <c r="BZ37" s="1295" t="s">
        <v>35</v>
      </c>
      <c r="CA37" s="1295" t="s">
        <v>35</v>
      </c>
      <c r="CB37" s="1295" t="s">
        <v>35</v>
      </c>
      <c r="CC37" s="2187"/>
      <c r="CD37" s="2187"/>
      <c r="CE37" s="2187"/>
      <c r="CF37" s="2187"/>
      <c r="CG37" s="2187"/>
      <c r="CH37" s="2187"/>
      <c r="CI37" s="2187"/>
      <c r="CJ37" s="2187"/>
      <c r="CK37" s="2187"/>
      <c r="CL37" s="2187"/>
      <c r="CM37" s="2187"/>
      <c r="CN37" s="2187"/>
      <c r="CO37" s="2187"/>
      <c r="CP37" s="2187"/>
      <c r="CQ37" s="2187"/>
      <c r="CR37" s="2187"/>
      <c r="CS37" s="2187"/>
      <c r="CT37" s="2187"/>
      <c r="CU37" s="2187"/>
      <c r="CV37" s="2187"/>
      <c r="CW37" s="2187"/>
      <c r="CX37" s="2187"/>
      <c r="CY37" s="2187"/>
      <c r="CZ37" s="2187"/>
    </row>
    <row r="38" s="399" customFormat="true" ht="15" customHeight="true" x14ac:dyDescent="0.2">
      <c r="A38" s="2702"/>
      <c r="B38" s="1531" t="s">
        <v>48</v>
      </c>
      <c r="C38" s="1420">
        <v>23.2</v>
      </c>
      <c r="D38" s="1421">
        <v>13.9</v>
      </c>
      <c r="E38" s="1421">
        <v>7.9</v>
      </c>
      <c r="F38" s="1421">
        <v>3.7</v>
      </c>
      <c r="G38" s="1422">
        <v>2.1</v>
      </c>
      <c r="H38" s="1423">
        <v>5.6</v>
      </c>
      <c r="I38" s="1421">
        <v>1.7</v>
      </c>
      <c r="J38" s="1421">
        <v>1.5</v>
      </c>
      <c r="K38" s="1421">
        <v>0.5</v>
      </c>
      <c r="L38" s="1424">
        <v>0.4</v>
      </c>
      <c r="M38" s="1425">
        <v>30.8</v>
      </c>
      <c r="N38" s="1421">
        <v>33.299999999999997</v>
      </c>
      <c r="O38" s="1421">
        <v>21.5</v>
      </c>
      <c r="P38" s="1421">
        <v>17.8</v>
      </c>
      <c r="Q38" s="1422">
        <v>15.3</v>
      </c>
      <c r="R38" s="1423">
        <v>37.5</v>
      </c>
      <c r="S38" s="1421">
        <v>15.4</v>
      </c>
      <c r="T38" s="1421">
        <v>23.9</v>
      </c>
      <c r="U38" s="1421">
        <v>25</v>
      </c>
      <c r="V38" s="1421">
        <v>4.5</v>
      </c>
      <c r="W38" s="1421">
        <v>6.3</v>
      </c>
      <c r="X38" s="1421">
        <v>18.899999999999999</v>
      </c>
      <c r="Y38" s="1421">
        <v>11</v>
      </c>
      <c r="Z38" s="1421">
        <v>8.1</v>
      </c>
      <c r="AA38" s="1421">
        <v>8.5</v>
      </c>
      <c r="AB38" s="2239">
        <v>0.1</v>
      </c>
      <c r="AC38" s="667"/>
      <c r="AD38" s="667"/>
      <c r="AE38" s="667"/>
      <c r="AF38" s="667"/>
      <c r="AG38" s="667"/>
      <c r="AH38" s="667"/>
      <c r="AI38" s="667"/>
      <c r="AJ38" s="667"/>
      <c r="AK38" s="667"/>
      <c r="AL38" s="667"/>
      <c r="AM38" s="667"/>
      <c r="AN38" s="667"/>
      <c r="AO38" s="667"/>
      <c r="AP38" s="667"/>
      <c r="AQ38" s="667"/>
      <c r="AR38" s="667"/>
      <c r="AS38" s="667"/>
      <c r="AT38" s="667"/>
      <c r="AU38" s="667"/>
      <c r="AV38" s="667"/>
      <c r="AW38" s="667"/>
      <c r="AX38" s="667"/>
      <c r="AY38" s="667"/>
      <c r="AZ38" s="216"/>
      <c r="BA38" s="2545"/>
      <c r="BB38" s="151" t="s">
        <v>48</v>
      </c>
      <c r="BC38" s="1213" t="s">
        <v>35</v>
      </c>
      <c r="BD38" s="1233" t="s">
        <v>35</v>
      </c>
      <c r="BE38" s="1233" t="s">
        <v>35</v>
      </c>
      <c r="BF38" s="1233" t="s">
        <v>35</v>
      </c>
      <c r="BG38" s="1254" t="s">
        <v>35</v>
      </c>
      <c r="BH38" s="1275" t="s">
        <v>35</v>
      </c>
      <c r="BI38" s="1233" t="s">
        <v>35</v>
      </c>
      <c r="BJ38" s="1233" t="s">
        <v>35</v>
      </c>
      <c r="BK38" s="1233" t="s">
        <v>35</v>
      </c>
      <c r="BL38" s="1254" t="s">
        <v>35</v>
      </c>
      <c r="BM38" s="1275" t="s">
        <v>35</v>
      </c>
      <c r="BN38" s="1233" t="s">
        <v>35</v>
      </c>
      <c r="BO38" s="1233" t="s">
        <v>35</v>
      </c>
      <c r="BP38" s="1233" t="s">
        <v>35</v>
      </c>
      <c r="BQ38" s="1254" t="s">
        <v>35</v>
      </c>
      <c r="BR38" s="1275" t="s">
        <v>35</v>
      </c>
      <c r="BS38" s="1233" t="s">
        <v>35</v>
      </c>
      <c r="BT38" s="1233" t="s">
        <v>35</v>
      </c>
      <c r="BU38" s="1233" t="s">
        <v>35</v>
      </c>
      <c r="BV38" s="1233" t="s">
        <v>35</v>
      </c>
      <c r="BW38" s="1233" t="s">
        <v>35</v>
      </c>
      <c r="BX38" s="1233" t="s">
        <v>35</v>
      </c>
      <c r="BY38" s="1295" t="s">
        <v>35</v>
      </c>
      <c r="BZ38" s="1295" t="s">
        <v>35</v>
      </c>
      <c r="CA38" s="1295" t="s">
        <v>35</v>
      </c>
      <c r="CB38" s="1295" t="s">
        <v>35</v>
      </c>
      <c r="CC38" s="2187"/>
      <c r="CD38" s="2187"/>
      <c r="CE38" s="2187"/>
      <c r="CF38" s="2187"/>
      <c r="CG38" s="2187"/>
      <c r="CH38" s="2187"/>
      <c r="CI38" s="2187"/>
      <c r="CJ38" s="2187"/>
      <c r="CK38" s="2187"/>
      <c r="CL38" s="2187"/>
      <c r="CM38" s="2187"/>
      <c r="CN38" s="2187"/>
      <c r="CO38" s="2187"/>
      <c r="CP38" s="2187"/>
      <c r="CQ38" s="2187"/>
      <c r="CR38" s="2187"/>
      <c r="CS38" s="2187"/>
      <c r="CT38" s="2187"/>
      <c r="CU38" s="2187"/>
      <c r="CV38" s="2187"/>
      <c r="CW38" s="2187"/>
      <c r="CX38" s="2187"/>
      <c r="CY38" s="2187"/>
      <c r="CZ38" s="2187"/>
    </row>
    <row r="39" s="130" customFormat="true" ht="15" customHeight="true" x14ac:dyDescent="0.2">
      <c r="A39" s="2531" t="s">
        <v>122</v>
      </c>
      <c r="B39" s="249" t="s">
        <v>49</v>
      </c>
      <c r="C39" s="1153" t="s">
        <v>35</v>
      </c>
      <c r="D39" s="1163" t="s">
        <v>35</v>
      </c>
      <c r="E39" s="1163" t="s">
        <v>35</v>
      </c>
      <c r="F39" s="1163" t="s">
        <v>35</v>
      </c>
      <c r="G39" s="1173" t="s">
        <v>35</v>
      </c>
      <c r="H39" s="1183" t="s">
        <v>35</v>
      </c>
      <c r="I39" s="1163" t="s">
        <v>35</v>
      </c>
      <c r="J39" s="1163" t="s">
        <v>35</v>
      </c>
      <c r="K39" s="1163" t="s">
        <v>35</v>
      </c>
      <c r="L39" s="1193" t="s">
        <v>35</v>
      </c>
      <c r="M39" s="1201" t="s">
        <v>35</v>
      </c>
      <c r="N39" s="1163" t="s">
        <v>35</v>
      </c>
      <c r="O39" s="1163" t="s">
        <v>35</v>
      </c>
      <c r="P39" s="1163" t="s">
        <v>35</v>
      </c>
      <c r="Q39" s="1173" t="s">
        <v>35</v>
      </c>
      <c r="R39" s="1183" t="s">
        <v>35</v>
      </c>
      <c r="S39" s="1163" t="s">
        <v>35</v>
      </c>
      <c r="T39" s="1163" t="s">
        <v>35</v>
      </c>
      <c r="U39" s="1163" t="s">
        <v>35</v>
      </c>
      <c r="V39" s="1163" t="s">
        <v>35</v>
      </c>
      <c r="W39" s="1163" t="s">
        <v>35</v>
      </c>
      <c r="X39" s="1163" t="s">
        <v>35</v>
      </c>
      <c r="Y39" s="1207" t="s">
        <v>35</v>
      </c>
      <c r="Z39" s="1207" t="s">
        <v>35</v>
      </c>
      <c r="AA39" s="1207" t="s">
        <v>35</v>
      </c>
      <c r="AB39" s="2139" t="s">
        <v>35</v>
      </c>
      <c r="AC39" s="2176"/>
      <c r="AD39" s="2176"/>
      <c r="AE39" s="2176"/>
      <c r="AF39" s="2176"/>
      <c r="AG39" s="2176"/>
      <c r="AH39" s="2176"/>
      <c r="AI39" s="2176"/>
      <c r="AJ39" s="2176"/>
      <c r="AK39" s="2176"/>
      <c r="AL39" s="2176"/>
      <c r="AM39" s="2176"/>
      <c r="AN39" s="2176"/>
      <c r="AO39" s="2176"/>
      <c r="AP39" s="2176"/>
      <c r="AQ39" s="2176"/>
      <c r="AR39" s="2176"/>
      <c r="AS39" s="2176"/>
      <c r="AT39" s="2176"/>
      <c r="AU39" s="2176"/>
      <c r="AV39" s="2176"/>
      <c r="AW39" s="2176"/>
      <c r="AX39" s="2176"/>
      <c r="AY39" s="2176"/>
      <c r="AZ39" s="215"/>
      <c r="BA39" s="2545" t="s">
        <v>122</v>
      </c>
      <c r="BB39" s="151" t="s">
        <v>49</v>
      </c>
      <c r="BC39" s="1213" t="s">
        <v>35</v>
      </c>
      <c r="BD39" s="1233" t="s">
        <v>35</v>
      </c>
      <c r="BE39" s="1233" t="s">
        <v>35</v>
      </c>
      <c r="BF39" s="1233" t="s">
        <v>35</v>
      </c>
      <c r="BG39" s="1254" t="s">
        <v>35</v>
      </c>
      <c r="BH39" s="1275" t="s">
        <v>35</v>
      </c>
      <c r="BI39" s="1233" t="s">
        <v>35</v>
      </c>
      <c r="BJ39" s="1233" t="s">
        <v>35</v>
      </c>
      <c r="BK39" s="1233" t="s">
        <v>35</v>
      </c>
      <c r="BL39" s="1254" t="s">
        <v>35</v>
      </c>
      <c r="BM39" s="1275" t="s">
        <v>35</v>
      </c>
      <c r="BN39" s="1233" t="s">
        <v>35</v>
      </c>
      <c r="BO39" s="1233" t="s">
        <v>35</v>
      </c>
      <c r="BP39" s="1233" t="s">
        <v>35</v>
      </c>
      <c r="BQ39" s="1254" t="s">
        <v>35</v>
      </c>
      <c r="BR39" s="1275" t="s">
        <v>35</v>
      </c>
      <c r="BS39" s="1233" t="s">
        <v>35</v>
      </c>
      <c r="BT39" s="1233" t="s">
        <v>35</v>
      </c>
      <c r="BU39" s="1233" t="s">
        <v>35</v>
      </c>
      <c r="BV39" s="1233" t="s">
        <v>35</v>
      </c>
      <c r="BW39" s="1233" t="s">
        <v>35</v>
      </c>
      <c r="BX39" s="1233" t="s">
        <v>35</v>
      </c>
      <c r="BY39" s="1295" t="s">
        <v>35</v>
      </c>
      <c r="BZ39" s="1295" t="s">
        <v>35</v>
      </c>
      <c r="CA39" s="1295" t="s">
        <v>35</v>
      </c>
      <c r="CB39" s="1295" t="s">
        <v>35</v>
      </c>
      <c r="CC39" s="2187"/>
      <c r="CD39" s="2187"/>
      <c r="CE39" s="2187"/>
      <c r="CF39" s="2187"/>
      <c r="CG39" s="2187"/>
      <c r="CH39" s="2187"/>
      <c r="CI39" s="2187"/>
      <c r="CJ39" s="2187"/>
      <c r="CK39" s="2187"/>
      <c r="CL39" s="2187"/>
      <c r="CM39" s="2187"/>
      <c r="CN39" s="2187"/>
      <c r="CO39" s="2187"/>
      <c r="CP39" s="2187"/>
      <c r="CQ39" s="2187"/>
      <c r="CR39" s="2187"/>
      <c r="CS39" s="2187"/>
      <c r="CT39" s="2187"/>
      <c r="CU39" s="2187"/>
      <c r="CV39" s="2187"/>
      <c r="CW39" s="2187"/>
      <c r="CX39" s="2187"/>
      <c r="CY39" s="2187"/>
      <c r="CZ39" s="2187"/>
    </row>
    <row r="40" s="130" customFormat="true" ht="15" customHeight="true" x14ac:dyDescent="0.2">
      <c r="A40" s="2531"/>
      <c r="B40" s="249" t="s">
        <v>48</v>
      </c>
      <c r="C40" s="1153" t="s">
        <v>35</v>
      </c>
      <c r="D40" s="1163" t="s">
        <v>35</v>
      </c>
      <c r="E40" s="1163" t="s">
        <v>35</v>
      </c>
      <c r="F40" s="1163" t="s">
        <v>35</v>
      </c>
      <c r="G40" s="1173" t="s">
        <v>35</v>
      </c>
      <c r="H40" s="1183" t="s">
        <v>35</v>
      </c>
      <c r="I40" s="1163" t="s">
        <v>35</v>
      </c>
      <c r="J40" s="1163" t="s">
        <v>35</v>
      </c>
      <c r="K40" s="1163" t="s">
        <v>35</v>
      </c>
      <c r="L40" s="1193" t="s">
        <v>35</v>
      </c>
      <c r="M40" s="1201" t="s">
        <v>35</v>
      </c>
      <c r="N40" s="1163" t="s">
        <v>35</v>
      </c>
      <c r="O40" s="1163" t="s">
        <v>35</v>
      </c>
      <c r="P40" s="1163" t="s">
        <v>35</v>
      </c>
      <c r="Q40" s="1173" t="s">
        <v>35</v>
      </c>
      <c r="R40" s="1183" t="s">
        <v>35</v>
      </c>
      <c r="S40" s="1163" t="s">
        <v>35</v>
      </c>
      <c r="T40" s="1163" t="s">
        <v>35</v>
      </c>
      <c r="U40" s="1163" t="s">
        <v>35</v>
      </c>
      <c r="V40" s="1163" t="s">
        <v>35</v>
      </c>
      <c r="W40" s="1163" t="s">
        <v>35</v>
      </c>
      <c r="X40" s="1163" t="s">
        <v>35</v>
      </c>
      <c r="Y40" s="1207" t="s">
        <v>35</v>
      </c>
      <c r="Z40" s="1207" t="s">
        <v>35</v>
      </c>
      <c r="AA40" s="1207" t="s">
        <v>35</v>
      </c>
      <c r="AB40" s="2139" t="s">
        <v>35</v>
      </c>
      <c r="AC40" s="2176"/>
      <c r="AD40" s="2176"/>
      <c r="AE40" s="2176"/>
      <c r="AF40" s="2176"/>
      <c r="AG40" s="2176"/>
      <c r="AH40" s="2176"/>
      <c r="AI40" s="2176"/>
      <c r="AJ40" s="2176"/>
      <c r="AK40" s="2176"/>
      <c r="AL40" s="2176"/>
      <c r="AM40" s="2176"/>
      <c r="AN40" s="2176"/>
      <c r="AO40" s="2176"/>
      <c r="AP40" s="2176"/>
      <c r="AQ40" s="2176"/>
      <c r="AR40" s="2176"/>
      <c r="AS40" s="2176"/>
      <c r="AT40" s="2176"/>
      <c r="AU40" s="2176"/>
      <c r="AV40" s="2176"/>
      <c r="AW40" s="2176"/>
      <c r="AX40" s="2176"/>
      <c r="AY40" s="2176"/>
      <c r="AZ40" s="215"/>
      <c r="BA40" s="2545"/>
      <c r="BB40" s="151" t="s">
        <v>48</v>
      </c>
      <c r="BC40" s="1213" t="s">
        <v>35</v>
      </c>
      <c r="BD40" s="1233" t="s">
        <v>35</v>
      </c>
      <c r="BE40" s="1233" t="s">
        <v>35</v>
      </c>
      <c r="BF40" s="1233" t="s">
        <v>35</v>
      </c>
      <c r="BG40" s="1254" t="s">
        <v>35</v>
      </c>
      <c r="BH40" s="1275" t="s">
        <v>35</v>
      </c>
      <c r="BI40" s="1233" t="s">
        <v>35</v>
      </c>
      <c r="BJ40" s="1233" t="s">
        <v>35</v>
      </c>
      <c r="BK40" s="1233" t="s">
        <v>35</v>
      </c>
      <c r="BL40" s="1254" t="s">
        <v>35</v>
      </c>
      <c r="BM40" s="1275" t="s">
        <v>35</v>
      </c>
      <c r="BN40" s="1233" t="s">
        <v>35</v>
      </c>
      <c r="BO40" s="1233" t="s">
        <v>35</v>
      </c>
      <c r="BP40" s="1233" t="s">
        <v>35</v>
      </c>
      <c r="BQ40" s="1254" t="s">
        <v>35</v>
      </c>
      <c r="BR40" s="1275" t="s">
        <v>35</v>
      </c>
      <c r="BS40" s="1233" t="s">
        <v>35</v>
      </c>
      <c r="BT40" s="1233" t="s">
        <v>35</v>
      </c>
      <c r="BU40" s="1233" t="s">
        <v>35</v>
      </c>
      <c r="BV40" s="1233" t="s">
        <v>35</v>
      </c>
      <c r="BW40" s="1233" t="s">
        <v>35</v>
      </c>
      <c r="BX40" s="1233" t="s">
        <v>35</v>
      </c>
      <c r="BY40" s="1295" t="s">
        <v>35</v>
      </c>
      <c r="BZ40" s="1295" t="s">
        <v>35</v>
      </c>
      <c r="CA40" s="1295" t="s">
        <v>35</v>
      </c>
      <c r="CB40" s="1295" t="s">
        <v>35</v>
      </c>
      <c r="CC40" s="2187"/>
      <c r="CD40" s="2187"/>
      <c r="CE40" s="2187"/>
      <c r="CF40" s="2187"/>
      <c r="CG40" s="2187"/>
      <c r="CH40" s="2187"/>
      <c r="CI40" s="2187"/>
      <c r="CJ40" s="2187"/>
      <c r="CK40" s="2187"/>
      <c r="CL40" s="2187"/>
      <c r="CM40" s="2187"/>
      <c r="CN40" s="2187"/>
      <c r="CO40" s="2187"/>
      <c r="CP40" s="2187"/>
      <c r="CQ40" s="2187"/>
      <c r="CR40" s="2187"/>
      <c r="CS40" s="2187"/>
      <c r="CT40" s="2187"/>
      <c r="CU40" s="2187"/>
      <c r="CV40" s="2187"/>
      <c r="CW40" s="2187"/>
      <c r="CX40" s="2187"/>
      <c r="CY40" s="2187"/>
      <c r="CZ40" s="2187"/>
    </row>
    <row r="41" s="399" customFormat="true" ht="15" customHeight="true" x14ac:dyDescent="0.2">
      <c r="A41" s="2702" t="s">
        <v>56</v>
      </c>
      <c r="B41" s="1531" t="s">
        <v>49</v>
      </c>
      <c r="C41" s="1420">
        <v>2.5</v>
      </c>
      <c r="D41" s="1421">
        <v>1.7</v>
      </c>
      <c r="E41" s="1421">
        <v>0.6</v>
      </c>
      <c r="F41" s="1421">
        <v>0.5</v>
      </c>
      <c r="G41" s="1422">
        <v>0.1</v>
      </c>
      <c r="H41" s="1423">
        <v>0.4</v>
      </c>
      <c r="I41" s="1421">
        <v>0.1</v>
      </c>
      <c r="J41" s="1421">
        <v>0.2</v>
      </c>
      <c r="K41" s="1421">
        <v>0.1</v>
      </c>
      <c r="L41" s="1424">
        <v>0</v>
      </c>
      <c r="M41" s="1425">
        <v>3.4</v>
      </c>
      <c r="N41" s="1421">
        <v>4.3</v>
      </c>
      <c r="O41" s="1421">
        <v>2.6</v>
      </c>
      <c r="P41" s="1421">
        <v>1.8</v>
      </c>
      <c r="Q41" s="1422">
        <v>1.1000000000000001</v>
      </c>
      <c r="R41" s="1423">
        <v>4.5999999999999996</v>
      </c>
      <c r="S41" s="1421">
        <v>3.5</v>
      </c>
      <c r="T41" s="1421">
        <v>0</v>
      </c>
      <c r="U41" s="1421">
        <v>1.1000000000000001</v>
      </c>
      <c r="V41" s="1421">
        <v>1</v>
      </c>
      <c r="W41" s="1421">
        <v>0.2</v>
      </c>
      <c r="X41" s="1421">
        <v>2.7</v>
      </c>
      <c r="Y41" s="1421">
        <v>2.6</v>
      </c>
      <c r="Z41" s="1421">
        <v>1.5</v>
      </c>
      <c r="AA41" s="1421">
        <v>1.5</v>
      </c>
      <c r="AB41" s="2239">
        <v>0</v>
      </c>
      <c r="AC41" s="667"/>
      <c r="AD41" s="667"/>
      <c r="AE41" s="667"/>
      <c r="AF41" s="667"/>
      <c r="AG41" s="667"/>
      <c r="AH41" s="667"/>
      <c r="AI41" s="667"/>
      <c r="AJ41" s="667"/>
      <c r="AK41" s="667"/>
      <c r="AL41" s="667"/>
      <c r="AM41" s="667"/>
      <c r="AN41" s="667"/>
      <c r="AO41" s="667"/>
      <c r="AP41" s="667"/>
      <c r="AQ41" s="667"/>
      <c r="AR41" s="667"/>
      <c r="AS41" s="667"/>
      <c r="AT41" s="667"/>
      <c r="AU41" s="667"/>
      <c r="AV41" s="667"/>
      <c r="AW41" s="667"/>
      <c r="AX41" s="667"/>
      <c r="AY41" s="667"/>
      <c r="AZ41" s="216"/>
      <c r="BA41" s="2545" t="s">
        <v>56</v>
      </c>
      <c r="BB41" s="151" t="s">
        <v>49</v>
      </c>
      <c r="BC41" s="1213" t="s">
        <v>35</v>
      </c>
      <c r="BD41" s="1233" t="s">
        <v>35</v>
      </c>
      <c r="BE41" s="1233" t="s">
        <v>35</v>
      </c>
      <c r="BF41" s="1233" t="s">
        <v>35</v>
      </c>
      <c r="BG41" s="1254" t="s">
        <v>35</v>
      </c>
      <c r="BH41" s="1275" t="s">
        <v>35</v>
      </c>
      <c r="BI41" s="1233" t="s">
        <v>35</v>
      </c>
      <c r="BJ41" s="1233" t="s">
        <v>35</v>
      </c>
      <c r="BK41" s="1233" t="s">
        <v>35</v>
      </c>
      <c r="BL41" s="1254" t="s">
        <v>35</v>
      </c>
      <c r="BM41" s="1275" t="s">
        <v>35</v>
      </c>
      <c r="BN41" s="1233" t="s">
        <v>35</v>
      </c>
      <c r="BO41" s="1233" t="s">
        <v>35</v>
      </c>
      <c r="BP41" s="1233" t="s">
        <v>35</v>
      </c>
      <c r="BQ41" s="1254" t="s">
        <v>35</v>
      </c>
      <c r="BR41" s="1275" t="s">
        <v>35</v>
      </c>
      <c r="BS41" s="1233" t="s">
        <v>35</v>
      </c>
      <c r="BT41" s="1233" t="s">
        <v>35</v>
      </c>
      <c r="BU41" s="1233" t="s">
        <v>35</v>
      </c>
      <c r="BV41" s="1233" t="s">
        <v>35</v>
      </c>
      <c r="BW41" s="1233" t="s">
        <v>35</v>
      </c>
      <c r="BX41" s="1233" t="s">
        <v>35</v>
      </c>
      <c r="BY41" s="1295" t="s">
        <v>35</v>
      </c>
      <c r="BZ41" s="1295" t="s">
        <v>35</v>
      </c>
      <c r="CA41" s="1295" t="s">
        <v>35</v>
      </c>
      <c r="CB41" s="1295" t="s">
        <v>35</v>
      </c>
      <c r="CC41" s="2187"/>
      <c r="CD41" s="2187"/>
      <c r="CE41" s="2187"/>
      <c r="CF41" s="2187"/>
      <c r="CG41" s="2187"/>
      <c r="CH41" s="2187"/>
      <c r="CI41" s="2187"/>
      <c r="CJ41" s="2187"/>
      <c r="CK41" s="2187"/>
      <c r="CL41" s="2187"/>
      <c r="CM41" s="2187"/>
      <c r="CN41" s="2187"/>
      <c r="CO41" s="2187"/>
      <c r="CP41" s="2187"/>
      <c r="CQ41" s="2187"/>
      <c r="CR41" s="2187"/>
      <c r="CS41" s="2187"/>
      <c r="CT41" s="2187"/>
      <c r="CU41" s="2187"/>
      <c r="CV41" s="2187"/>
      <c r="CW41" s="2187"/>
      <c r="CX41" s="2187"/>
      <c r="CY41" s="2187"/>
      <c r="CZ41" s="2187"/>
    </row>
    <row r="42" s="399" customFormat="true" ht="15" customHeight="true" x14ac:dyDescent="0.2">
      <c r="A42" s="2702"/>
      <c r="B42" s="1531" t="s">
        <v>48</v>
      </c>
      <c r="C42" s="1420">
        <v>97.5</v>
      </c>
      <c r="D42" s="1421">
        <v>98.3</v>
      </c>
      <c r="E42" s="1421">
        <v>99.4</v>
      </c>
      <c r="F42" s="1421">
        <v>99.5</v>
      </c>
      <c r="G42" s="1422">
        <v>99.9</v>
      </c>
      <c r="H42" s="1423">
        <v>99.6</v>
      </c>
      <c r="I42" s="1421">
        <v>99.9</v>
      </c>
      <c r="J42" s="1421">
        <v>99.8</v>
      </c>
      <c r="K42" s="1421">
        <v>99.9</v>
      </c>
      <c r="L42" s="1424">
        <v>100</v>
      </c>
      <c r="M42" s="1425">
        <v>96.6</v>
      </c>
      <c r="N42" s="1421">
        <v>95.7</v>
      </c>
      <c r="O42" s="1421">
        <v>97.4</v>
      </c>
      <c r="P42" s="1421">
        <v>98.2</v>
      </c>
      <c r="Q42" s="1422">
        <v>98.9</v>
      </c>
      <c r="R42" s="1423">
        <v>95.4</v>
      </c>
      <c r="S42" s="1421">
        <v>96.5</v>
      </c>
      <c r="T42" s="1421">
        <v>100</v>
      </c>
      <c r="U42" s="1421">
        <v>98.9</v>
      </c>
      <c r="V42" s="1421">
        <v>99</v>
      </c>
      <c r="W42" s="1421">
        <v>99.8</v>
      </c>
      <c r="X42" s="1421">
        <v>97.3</v>
      </c>
      <c r="Y42" s="1421">
        <v>97.4</v>
      </c>
      <c r="Z42" s="1421">
        <v>98.5</v>
      </c>
      <c r="AA42" s="1421">
        <v>98.5</v>
      </c>
      <c r="AB42" s="2239">
        <v>100</v>
      </c>
      <c r="AC42" s="667"/>
      <c r="AD42" s="667"/>
      <c r="AE42" s="667"/>
      <c r="AF42" s="667"/>
      <c r="AG42" s="667"/>
      <c r="AH42" s="667"/>
      <c r="AI42" s="667"/>
      <c r="AJ42" s="667"/>
      <c r="AK42" s="667"/>
      <c r="AL42" s="667"/>
      <c r="AM42" s="667"/>
      <c r="AN42" s="667"/>
      <c r="AO42" s="667"/>
      <c r="AP42" s="667"/>
      <c r="AQ42" s="667"/>
      <c r="AR42" s="667"/>
      <c r="AS42" s="667"/>
      <c r="AT42" s="667"/>
      <c r="AU42" s="667"/>
      <c r="AV42" s="667"/>
      <c r="AW42" s="667"/>
      <c r="AX42" s="667"/>
      <c r="AY42" s="667"/>
      <c r="AZ42" s="216"/>
      <c r="BA42" s="2545"/>
      <c r="BB42" s="151" t="s">
        <v>48</v>
      </c>
      <c r="BC42" s="1213" t="s">
        <v>35</v>
      </c>
      <c r="BD42" s="1233" t="s">
        <v>35</v>
      </c>
      <c r="BE42" s="1233" t="s">
        <v>35</v>
      </c>
      <c r="BF42" s="1233" t="s">
        <v>35</v>
      </c>
      <c r="BG42" s="1254" t="s">
        <v>35</v>
      </c>
      <c r="BH42" s="1275" t="s">
        <v>35</v>
      </c>
      <c r="BI42" s="1233" t="s">
        <v>35</v>
      </c>
      <c r="BJ42" s="1233" t="s">
        <v>35</v>
      </c>
      <c r="BK42" s="1233" t="s">
        <v>35</v>
      </c>
      <c r="BL42" s="1254" t="s">
        <v>35</v>
      </c>
      <c r="BM42" s="1275" t="s">
        <v>35</v>
      </c>
      <c r="BN42" s="1233" t="s">
        <v>35</v>
      </c>
      <c r="BO42" s="1233" t="s">
        <v>35</v>
      </c>
      <c r="BP42" s="1233" t="s">
        <v>35</v>
      </c>
      <c r="BQ42" s="1254" t="s">
        <v>35</v>
      </c>
      <c r="BR42" s="1275" t="s">
        <v>35</v>
      </c>
      <c r="BS42" s="1233" t="s">
        <v>35</v>
      </c>
      <c r="BT42" s="1233" t="s">
        <v>35</v>
      </c>
      <c r="BU42" s="1233" t="s">
        <v>35</v>
      </c>
      <c r="BV42" s="1233" t="s">
        <v>35</v>
      </c>
      <c r="BW42" s="1233" t="s">
        <v>35</v>
      </c>
      <c r="BX42" s="1233" t="s">
        <v>35</v>
      </c>
      <c r="BY42" s="1295" t="s">
        <v>35</v>
      </c>
      <c r="BZ42" s="1295" t="s">
        <v>35</v>
      </c>
      <c r="CA42" s="1295" t="s">
        <v>35</v>
      </c>
      <c r="CB42" s="1295" t="s">
        <v>35</v>
      </c>
      <c r="CC42" s="2187"/>
      <c r="CD42" s="2187"/>
      <c r="CE42" s="2187"/>
      <c r="CF42" s="2187"/>
      <c r="CG42" s="2187"/>
      <c r="CH42" s="2187"/>
      <c r="CI42" s="2187"/>
      <c r="CJ42" s="2187"/>
      <c r="CK42" s="2187"/>
      <c r="CL42" s="2187"/>
      <c r="CM42" s="2187"/>
      <c r="CN42" s="2187"/>
      <c r="CO42" s="2187"/>
      <c r="CP42" s="2187"/>
      <c r="CQ42" s="2187"/>
      <c r="CR42" s="2187"/>
      <c r="CS42" s="2187"/>
      <c r="CT42" s="2187"/>
      <c r="CU42" s="2187"/>
      <c r="CV42" s="2187"/>
      <c r="CW42" s="2187"/>
      <c r="CX42" s="2187"/>
      <c r="CY42" s="2187"/>
      <c r="CZ42" s="2187"/>
    </row>
    <row r="43" s="399" customFormat="true" ht="15" customHeight="true" x14ac:dyDescent="0.2">
      <c r="A43" s="2702" t="s">
        <v>53</v>
      </c>
      <c r="B43" s="1531" t="s">
        <v>49</v>
      </c>
      <c r="C43" s="1559" t="s">
        <v>35</v>
      </c>
      <c r="D43" s="1563" t="s">
        <v>35</v>
      </c>
      <c r="E43" s="1563" t="s">
        <v>35</v>
      </c>
      <c r="F43" s="1563" t="s">
        <v>35</v>
      </c>
      <c r="G43" s="1567" t="s">
        <v>35</v>
      </c>
      <c r="H43" s="1571" t="s">
        <v>35</v>
      </c>
      <c r="I43" s="1563" t="s">
        <v>35</v>
      </c>
      <c r="J43" s="1563" t="s">
        <v>35</v>
      </c>
      <c r="K43" s="1563" t="s">
        <v>35</v>
      </c>
      <c r="L43" s="1575" t="s">
        <v>35</v>
      </c>
      <c r="M43" s="1579" t="s">
        <v>35</v>
      </c>
      <c r="N43" s="1563" t="s">
        <v>35</v>
      </c>
      <c r="O43" s="1563" t="s">
        <v>35</v>
      </c>
      <c r="P43" s="1563" t="s">
        <v>35</v>
      </c>
      <c r="Q43" s="1567" t="s">
        <v>35</v>
      </c>
      <c r="R43" s="1571" t="s">
        <v>35</v>
      </c>
      <c r="S43" s="1563" t="s">
        <v>35</v>
      </c>
      <c r="T43" s="1563" t="s">
        <v>35</v>
      </c>
      <c r="U43" s="1563" t="s">
        <v>35</v>
      </c>
      <c r="V43" s="1563" t="s">
        <v>35</v>
      </c>
      <c r="W43" s="1563" t="s">
        <v>35</v>
      </c>
      <c r="X43" s="1563" t="s">
        <v>35</v>
      </c>
      <c r="Y43" s="1563" t="s">
        <v>35</v>
      </c>
      <c r="Z43" s="1563" t="s">
        <v>35</v>
      </c>
      <c r="AA43" s="1563" t="s">
        <v>35</v>
      </c>
      <c r="AB43" s="2241" t="s">
        <v>35</v>
      </c>
      <c r="AC43" s="667"/>
      <c r="AD43" s="667"/>
      <c r="AE43" s="667"/>
      <c r="AF43" s="667"/>
      <c r="AG43" s="667"/>
      <c r="AH43" s="667"/>
      <c r="AI43" s="667"/>
      <c r="AJ43" s="667"/>
      <c r="AK43" s="667"/>
      <c r="AL43" s="667"/>
      <c r="AM43" s="667"/>
      <c r="AN43" s="667"/>
      <c r="AO43" s="667"/>
      <c r="AP43" s="667"/>
      <c r="AQ43" s="667"/>
      <c r="AR43" s="667"/>
      <c r="AS43" s="667"/>
      <c r="AT43" s="667"/>
      <c r="AU43" s="667"/>
      <c r="AV43" s="667"/>
      <c r="AW43" s="667"/>
      <c r="AX43" s="667"/>
      <c r="AY43" s="667"/>
      <c r="AZ43" s="216"/>
      <c r="BA43" s="2545" t="s">
        <v>53</v>
      </c>
      <c r="BB43" s="151" t="s">
        <v>49</v>
      </c>
      <c r="BC43" s="1213" t="s">
        <v>35</v>
      </c>
      <c r="BD43" s="1233" t="s">
        <v>35</v>
      </c>
      <c r="BE43" s="1233" t="s">
        <v>35</v>
      </c>
      <c r="BF43" s="1233" t="s">
        <v>35</v>
      </c>
      <c r="BG43" s="1254" t="s">
        <v>35</v>
      </c>
      <c r="BH43" s="1275" t="s">
        <v>35</v>
      </c>
      <c r="BI43" s="1233" t="s">
        <v>35</v>
      </c>
      <c r="BJ43" s="1233" t="s">
        <v>35</v>
      </c>
      <c r="BK43" s="1233" t="s">
        <v>35</v>
      </c>
      <c r="BL43" s="1254" t="s">
        <v>35</v>
      </c>
      <c r="BM43" s="1275" t="s">
        <v>35</v>
      </c>
      <c r="BN43" s="1233" t="s">
        <v>35</v>
      </c>
      <c r="BO43" s="1233" t="s">
        <v>35</v>
      </c>
      <c r="BP43" s="1233" t="s">
        <v>35</v>
      </c>
      <c r="BQ43" s="1254" t="s">
        <v>35</v>
      </c>
      <c r="BR43" s="1275" t="s">
        <v>35</v>
      </c>
      <c r="BS43" s="1233" t="s">
        <v>35</v>
      </c>
      <c r="BT43" s="1233" t="s">
        <v>35</v>
      </c>
      <c r="BU43" s="1233" t="s">
        <v>35</v>
      </c>
      <c r="BV43" s="1233" t="s">
        <v>35</v>
      </c>
      <c r="BW43" s="1233" t="s">
        <v>35</v>
      </c>
      <c r="BX43" s="1233" t="s">
        <v>35</v>
      </c>
      <c r="BY43" s="1295" t="s">
        <v>35</v>
      </c>
      <c r="BZ43" s="1295" t="s">
        <v>35</v>
      </c>
      <c r="CA43" s="1295" t="s">
        <v>35</v>
      </c>
      <c r="CB43" s="1295" t="s">
        <v>35</v>
      </c>
      <c r="CC43" s="2187"/>
      <c r="CD43" s="2187"/>
      <c r="CE43" s="2187"/>
      <c r="CF43" s="2187"/>
      <c r="CG43" s="2187"/>
      <c r="CH43" s="2187"/>
      <c r="CI43" s="2187"/>
      <c r="CJ43" s="2187"/>
      <c r="CK43" s="2187"/>
      <c r="CL43" s="2187"/>
      <c r="CM43" s="2187"/>
      <c r="CN43" s="2187"/>
      <c r="CO43" s="2187"/>
      <c r="CP43" s="2187"/>
      <c r="CQ43" s="2187"/>
      <c r="CR43" s="2187"/>
      <c r="CS43" s="2187"/>
      <c r="CT43" s="2187"/>
      <c r="CU43" s="2187"/>
      <c r="CV43" s="2187"/>
      <c r="CW43" s="2187"/>
      <c r="CX43" s="2187"/>
      <c r="CY43" s="2187"/>
      <c r="CZ43" s="2187"/>
    </row>
    <row r="44" s="399" customFormat="true" ht="15" customHeight="true" x14ac:dyDescent="0.2">
      <c r="A44" s="2702"/>
      <c r="B44" s="1531" t="s">
        <v>48</v>
      </c>
      <c r="C44" s="1559" t="s">
        <v>35</v>
      </c>
      <c r="D44" s="1563" t="s">
        <v>35</v>
      </c>
      <c r="E44" s="1563" t="s">
        <v>35</v>
      </c>
      <c r="F44" s="1563" t="s">
        <v>35</v>
      </c>
      <c r="G44" s="1567" t="s">
        <v>35</v>
      </c>
      <c r="H44" s="1571" t="s">
        <v>35</v>
      </c>
      <c r="I44" s="1563" t="s">
        <v>35</v>
      </c>
      <c r="J44" s="1563" t="s">
        <v>35</v>
      </c>
      <c r="K44" s="1563" t="s">
        <v>35</v>
      </c>
      <c r="L44" s="1575" t="s">
        <v>35</v>
      </c>
      <c r="M44" s="1579" t="s">
        <v>35</v>
      </c>
      <c r="N44" s="1563" t="s">
        <v>35</v>
      </c>
      <c r="O44" s="1563" t="s">
        <v>35</v>
      </c>
      <c r="P44" s="1563" t="s">
        <v>35</v>
      </c>
      <c r="Q44" s="1567" t="s">
        <v>35</v>
      </c>
      <c r="R44" s="1571" t="s">
        <v>35</v>
      </c>
      <c r="S44" s="1563" t="s">
        <v>35</v>
      </c>
      <c r="T44" s="1563" t="s">
        <v>35</v>
      </c>
      <c r="U44" s="1563" t="s">
        <v>35</v>
      </c>
      <c r="V44" s="1563" t="s">
        <v>35</v>
      </c>
      <c r="W44" s="1563" t="s">
        <v>35</v>
      </c>
      <c r="X44" s="1563" t="s">
        <v>35</v>
      </c>
      <c r="Y44" s="1563" t="s">
        <v>35</v>
      </c>
      <c r="Z44" s="1563" t="s">
        <v>35</v>
      </c>
      <c r="AA44" s="1563" t="s">
        <v>35</v>
      </c>
      <c r="AB44" s="2241" t="s">
        <v>35</v>
      </c>
      <c r="AC44" s="667"/>
      <c r="AD44" s="667"/>
      <c r="AE44" s="667"/>
      <c r="AF44" s="667"/>
      <c r="AG44" s="667"/>
      <c r="AH44" s="667"/>
      <c r="AI44" s="667"/>
      <c r="AJ44" s="667"/>
      <c r="AK44" s="667"/>
      <c r="AL44" s="667"/>
      <c r="AM44" s="667"/>
      <c r="AN44" s="667"/>
      <c r="AO44" s="667"/>
      <c r="AP44" s="667"/>
      <c r="AQ44" s="667"/>
      <c r="AR44" s="667"/>
      <c r="AS44" s="667"/>
      <c r="AT44" s="667"/>
      <c r="AU44" s="667"/>
      <c r="AV44" s="667"/>
      <c r="AW44" s="667"/>
      <c r="AX44" s="667"/>
      <c r="AY44" s="667"/>
      <c r="AZ44" s="216"/>
      <c r="BA44" s="2545"/>
      <c r="BB44" s="151" t="s">
        <v>48</v>
      </c>
      <c r="BC44" s="1213" t="s">
        <v>35</v>
      </c>
      <c r="BD44" s="1233" t="s">
        <v>35</v>
      </c>
      <c r="BE44" s="1233" t="s">
        <v>35</v>
      </c>
      <c r="BF44" s="1233" t="s">
        <v>35</v>
      </c>
      <c r="BG44" s="1254" t="s">
        <v>35</v>
      </c>
      <c r="BH44" s="1275" t="s">
        <v>35</v>
      </c>
      <c r="BI44" s="1233" t="s">
        <v>35</v>
      </c>
      <c r="BJ44" s="1233" t="s">
        <v>35</v>
      </c>
      <c r="BK44" s="1233" t="s">
        <v>35</v>
      </c>
      <c r="BL44" s="1254" t="s">
        <v>35</v>
      </c>
      <c r="BM44" s="1275" t="s">
        <v>35</v>
      </c>
      <c r="BN44" s="1233" t="s">
        <v>35</v>
      </c>
      <c r="BO44" s="1233" t="s">
        <v>35</v>
      </c>
      <c r="BP44" s="1233" t="s">
        <v>35</v>
      </c>
      <c r="BQ44" s="1254" t="s">
        <v>35</v>
      </c>
      <c r="BR44" s="1275" t="s">
        <v>35</v>
      </c>
      <c r="BS44" s="1233" t="s">
        <v>35</v>
      </c>
      <c r="BT44" s="1233" t="s">
        <v>35</v>
      </c>
      <c r="BU44" s="1233" t="s">
        <v>35</v>
      </c>
      <c r="BV44" s="1233" t="s">
        <v>35</v>
      </c>
      <c r="BW44" s="1233" t="s">
        <v>35</v>
      </c>
      <c r="BX44" s="1233" t="s">
        <v>35</v>
      </c>
      <c r="BY44" s="1295" t="s">
        <v>35</v>
      </c>
      <c r="BZ44" s="1295" t="s">
        <v>35</v>
      </c>
      <c r="CA44" s="1295" t="s">
        <v>35</v>
      </c>
      <c r="CB44" s="1295" t="s">
        <v>35</v>
      </c>
      <c r="CC44" s="2187"/>
      <c r="CD44" s="2187"/>
      <c r="CE44" s="2187"/>
      <c r="CF44" s="2187"/>
      <c r="CG44" s="2187"/>
      <c r="CH44" s="2187"/>
      <c r="CI44" s="2187"/>
      <c r="CJ44" s="2187"/>
      <c r="CK44" s="2187"/>
      <c r="CL44" s="2187"/>
      <c r="CM44" s="2187"/>
      <c r="CN44" s="2187"/>
      <c r="CO44" s="2187"/>
      <c r="CP44" s="2187"/>
      <c r="CQ44" s="2187"/>
      <c r="CR44" s="2187"/>
      <c r="CS44" s="2187"/>
      <c r="CT44" s="2187"/>
      <c r="CU44" s="2187"/>
      <c r="CV44" s="2187"/>
      <c r="CW44" s="2187"/>
      <c r="CX44" s="2187"/>
      <c r="CY44" s="2187"/>
      <c r="CZ44" s="2187"/>
    </row>
    <row r="45" s="399" customFormat="true" ht="15" customHeight="true" x14ac:dyDescent="0.2">
      <c r="A45" s="2702" t="s">
        <v>52</v>
      </c>
      <c r="B45" s="1531" t="s">
        <v>49</v>
      </c>
      <c r="C45" s="1559" t="s">
        <v>35</v>
      </c>
      <c r="D45" s="1563" t="s">
        <v>35</v>
      </c>
      <c r="E45" s="1563" t="s">
        <v>35</v>
      </c>
      <c r="F45" s="1563" t="s">
        <v>35</v>
      </c>
      <c r="G45" s="1567" t="s">
        <v>35</v>
      </c>
      <c r="H45" s="1571" t="s">
        <v>35</v>
      </c>
      <c r="I45" s="1563" t="s">
        <v>35</v>
      </c>
      <c r="J45" s="1563" t="s">
        <v>35</v>
      </c>
      <c r="K45" s="1563" t="s">
        <v>35</v>
      </c>
      <c r="L45" s="1575" t="s">
        <v>35</v>
      </c>
      <c r="M45" s="1579" t="s">
        <v>35</v>
      </c>
      <c r="N45" s="1563" t="s">
        <v>35</v>
      </c>
      <c r="O45" s="1563" t="s">
        <v>35</v>
      </c>
      <c r="P45" s="1563" t="s">
        <v>35</v>
      </c>
      <c r="Q45" s="1567" t="s">
        <v>35</v>
      </c>
      <c r="R45" s="1571" t="s">
        <v>35</v>
      </c>
      <c r="S45" s="1563" t="s">
        <v>35</v>
      </c>
      <c r="T45" s="1563" t="s">
        <v>35</v>
      </c>
      <c r="U45" s="1563" t="s">
        <v>35</v>
      </c>
      <c r="V45" s="1563" t="s">
        <v>35</v>
      </c>
      <c r="W45" s="1563" t="s">
        <v>35</v>
      </c>
      <c r="X45" s="1563" t="s">
        <v>35</v>
      </c>
      <c r="Y45" s="1563" t="s">
        <v>35</v>
      </c>
      <c r="Z45" s="1563" t="s">
        <v>35</v>
      </c>
      <c r="AA45" s="1563" t="s">
        <v>35</v>
      </c>
      <c r="AB45" s="2241" t="s">
        <v>35</v>
      </c>
      <c r="AC45" s="667"/>
      <c r="AD45" s="667"/>
      <c r="AE45" s="667"/>
      <c r="AF45" s="667"/>
      <c r="AG45" s="667"/>
      <c r="AH45" s="667"/>
      <c r="AI45" s="667"/>
      <c r="AJ45" s="667"/>
      <c r="AK45" s="667"/>
      <c r="AL45" s="667"/>
      <c r="AM45" s="667"/>
      <c r="AN45" s="667"/>
      <c r="AO45" s="667"/>
      <c r="AP45" s="667"/>
      <c r="AQ45" s="667"/>
      <c r="AR45" s="667"/>
      <c r="AS45" s="667"/>
      <c r="AT45" s="667"/>
      <c r="AU45" s="667"/>
      <c r="AV45" s="667"/>
      <c r="AW45" s="667"/>
      <c r="AX45" s="667"/>
      <c r="AY45" s="667"/>
      <c r="AZ45" s="216"/>
      <c r="BA45" s="2545" t="s">
        <v>52</v>
      </c>
      <c r="BB45" s="151" t="s">
        <v>49</v>
      </c>
      <c r="BC45" s="1213" t="s">
        <v>35</v>
      </c>
      <c r="BD45" s="1233" t="s">
        <v>35</v>
      </c>
      <c r="BE45" s="1233" t="s">
        <v>35</v>
      </c>
      <c r="BF45" s="1233" t="s">
        <v>35</v>
      </c>
      <c r="BG45" s="1254" t="s">
        <v>35</v>
      </c>
      <c r="BH45" s="1275" t="s">
        <v>35</v>
      </c>
      <c r="BI45" s="1233" t="s">
        <v>35</v>
      </c>
      <c r="BJ45" s="1233" t="s">
        <v>35</v>
      </c>
      <c r="BK45" s="1233" t="s">
        <v>35</v>
      </c>
      <c r="BL45" s="1254" t="s">
        <v>35</v>
      </c>
      <c r="BM45" s="1275" t="s">
        <v>35</v>
      </c>
      <c r="BN45" s="1233" t="s">
        <v>35</v>
      </c>
      <c r="BO45" s="1233" t="s">
        <v>35</v>
      </c>
      <c r="BP45" s="1233" t="s">
        <v>35</v>
      </c>
      <c r="BQ45" s="1254" t="s">
        <v>35</v>
      </c>
      <c r="BR45" s="1275" t="s">
        <v>35</v>
      </c>
      <c r="BS45" s="1233" t="s">
        <v>35</v>
      </c>
      <c r="BT45" s="1233" t="s">
        <v>35</v>
      </c>
      <c r="BU45" s="1233" t="s">
        <v>35</v>
      </c>
      <c r="BV45" s="1233" t="s">
        <v>35</v>
      </c>
      <c r="BW45" s="1233" t="s">
        <v>35</v>
      </c>
      <c r="BX45" s="1233" t="s">
        <v>35</v>
      </c>
      <c r="BY45" s="1295" t="s">
        <v>35</v>
      </c>
      <c r="BZ45" s="1295" t="s">
        <v>35</v>
      </c>
      <c r="CA45" s="1295" t="s">
        <v>35</v>
      </c>
      <c r="CB45" s="1295" t="s">
        <v>35</v>
      </c>
      <c r="CC45" s="2187"/>
      <c r="CD45" s="2187"/>
      <c r="CE45" s="2187"/>
      <c r="CF45" s="2187"/>
      <c r="CG45" s="2187"/>
      <c r="CH45" s="2187"/>
      <c r="CI45" s="2187"/>
      <c r="CJ45" s="2187"/>
      <c r="CK45" s="2187"/>
      <c r="CL45" s="2187"/>
      <c r="CM45" s="2187"/>
      <c r="CN45" s="2187"/>
      <c r="CO45" s="2187"/>
      <c r="CP45" s="2187"/>
      <c r="CQ45" s="2187"/>
      <c r="CR45" s="2187"/>
      <c r="CS45" s="2187"/>
      <c r="CT45" s="2187"/>
      <c r="CU45" s="2187"/>
      <c r="CV45" s="2187"/>
      <c r="CW45" s="2187"/>
      <c r="CX45" s="2187"/>
      <c r="CY45" s="2187"/>
      <c r="CZ45" s="2187"/>
    </row>
    <row r="46" s="399" customFormat="true" ht="15" customHeight="true" x14ac:dyDescent="0.2">
      <c r="A46" s="2702"/>
      <c r="B46" s="1531" t="s">
        <v>48</v>
      </c>
      <c r="C46" s="1559" t="s">
        <v>35</v>
      </c>
      <c r="D46" s="1563" t="s">
        <v>35</v>
      </c>
      <c r="E46" s="1563" t="s">
        <v>35</v>
      </c>
      <c r="F46" s="1563" t="s">
        <v>35</v>
      </c>
      <c r="G46" s="1567" t="s">
        <v>35</v>
      </c>
      <c r="H46" s="1571" t="s">
        <v>35</v>
      </c>
      <c r="I46" s="1563" t="s">
        <v>35</v>
      </c>
      <c r="J46" s="1563" t="s">
        <v>35</v>
      </c>
      <c r="K46" s="1563" t="s">
        <v>35</v>
      </c>
      <c r="L46" s="1575" t="s">
        <v>35</v>
      </c>
      <c r="M46" s="1579" t="s">
        <v>35</v>
      </c>
      <c r="N46" s="1563" t="s">
        <v>35</v>
      </c>
      <c r="O46" s="1563" t="s">
        <v>35</v>
      </c>
      <c r="P46" s="1563" t="s">
        <v>35</v>
      </c>
      <c r="Q46" s="1567" t="s">
        <v>35</v>
      </c>
      <c r="R46" s="1571" t="s">
        <v>35</v>
      </c>
      <c r="S46" s="1563" t="s">
        <v>35</v>
      </c>
      <c r="T46" s="1563" t="s">
        <v>35</v>
      </c>
      <c r="U46" s="1563" t="s">
        <v>35</v>
      </c>
      <c r="V46" s="1563" t="s">
        <v>35</v>
      </c>
      <c r="W46" s="1563" t="s">
        <v>35</v>
      </c>
      <c r="X46" s="1563" t="s">
        <v>35</v>
      </c>
      <c r="Y46" s="1563" t="s">
        <v>35</v>
      </c>
      <c r="Z46" s="1563" t="s">
        <v>35</v>
      </c>
      <c r="AA46" s="1563" t="s">
        <v>35</v>
      </c>
      <c r="AB46" s="2241" t="s">
        <v>35</v>
      </c>
      <c r="AC46" s="667"/>
      <c r="AD46" s="667"/>
      <c r="AE46" s="667"/>
      <c r="AF46" s="667"/>
      <c r="AG46" s="667"/>
      <c r="AH46" s="667"/>
      <c r="AI46" s="667"/>
      <c r="AJ46" s="667"/>
      <c r="AK46" s="667"/>
      <c r="AL46" s="667"/>
      <c r="AM46" s="667"/>
      <c r="AN46" s="667"/>
      <c r="AO46" s="667"/>
      <c r="AP46" s="667"/>
      <c r="AQ46" s="667"/>
      <c r="AR46" s="667"/>
      <c r="AS46" s="667"/>
      <c r="AT46" s="667"/>
      <c r="AU46" s="667"/>
      <c r="AV46" s="667"/>
      <c r="AW46" s="667"/>
      <c r="AX46" s="667"/>
      <c r="AY46" s="667"/>
      <c r="AZ46" s="216"/>
      <c r="BA46" s="2545"/>
      <c r="BB46" s="151" t="s">
        <v>48</v>
      </c>
      <c r="BC46" s="1213" t="s">
        <v>35</v>
      </c>
      <c r="BD46" s="1233" t="s">
        <v>35</v>
      </c>
      <c r="BE46" s="1233" t="s">
        <v>35</v>
      </c>
      <c r="BF46" s="1233" t="s">
        <v>35</v>
      </c>
      <c r="BG46" s="1254" t="s">
        <v>35</v>
      </c>
      <c r="BH46" s="1275" t="s">
        <v>35</v>
      </c>
      <c r="BI46" s="1233" t="s">
        <v>35</v>
      </c>
      <c r="BJ46" s="1233" t="s">
        <v>35</v>
      </c>
      <c r="BK46" s="1233" t="s">
        <v>35</v>
      </c>
      <c r="BL46" s="1254" t="s">
        <v>35</v>
      </c>
      <c r="BM46" s="1275" t="s">
        <v>35</v>
      </c>
      <c r="BN46" s="1233" t="s">
        <v>35</v>
      </c>
      <c r="BO46" s="1233" t="s">
        <v>35</v>
      </c>
      <c r="BP46" s="1233" t="s">
        <v>35</v>
      </c>
      <c r="BQ46" s="1254" t="s">
        <v>35</v>
      </c>
      <c r="BR46" s="1275" t="s">
        <v>35</v>
      </c>
      <c r="BS46" s="1233" t="s">
        <v>35</v>
      </c>
      <c r="BT46" s="1233" t="s">
        <v>35</v>
      </c>
      <c r="BU46" s="1233" t="s">
        <v>35</v>
      </c>
      <c r="BV46" s="1233" t="s">
        <v>35</v>
      </c>
      <c r="BW46" s="1233" t="s">
        <v>35</v>
      </c>
      <c r="BX46" s="1233" t="s">
        <v>35</v>
      </c>
      <c r="BY46" s="1295" t="s">
        <v>35</v>
      </c>
      <c r="BZ46" s="1295" t="s">
        <v>35</v>
      </c>
      <c r="CA46" s="1295" t="s">
        <v>35</v>
      </c>
      <c r="CB46" s="1295" t="s">
        <v>35</v>
      </c>
      <c r="CC46" s="2187"/>
      <c r="CD46" s="2187"/>
      <c r="CE46" s="2187"/>
      <c r="CF46" s="2187"/>
      <c r="CG46" s="2187"/>
      <c r="CH46" s="2187"/>
      <c r="CI46" s="2187"/>
      <c r="CJ46" s="2187"/>
      <c r="CK46" s="2187"/>
      <c r="CL46" s="2187"/>
      <c r="CM46" s="2187"/>
      <c r="CN46" s="2187"/>
      <c r="CO46" s="2187"/>
      <c r="CP46" s="2187"/>
      <c r="CQ46" s="2187"/>
      <c r="CR46" s="2187"/>
      <c r="CS46" s="2187"/>
      <c r="CT46" s="2187"/>
      <c r="CU46" s="2187"/>
      <c r="CV46" s="2187"/>
      <c r="CW46" s="2187"/>
      <c r="CX46" s="2187"/>
      <c r="CY46" s="2187"/>
      <c r="CZ46" s="2187"/>
    </row>
    <row r="47" s="130" customFormat="true" ht="15" customHeight="true" x14ac:dyDescent="0.2">
      <c r="A47" s="2531" t="s">
        <v>101</v>
      </c>
      <c r="B47" s="250" t="s">
        <v>100</v>
      </c>
      <c r="C47" s="1153" t="s">
        <v>35</v>
      </c>
      <c r="D47" s="1163" t="s">
        <v>35</v>
      </c>
      <c r="E47" s="1163" t="s">
        <v>35</v>
      </c>
      <c r="F47" s="1163" t="s">
        <v>35</v>
      </c>
      <c r="G47" s="1173" t="s">
        <v>35</v>
      </c>
      <c r="H47" s="1183" t="s">
        <v>35</v>
      </c>
      <c r="I47" s="1163" t="s">
        <v>35</v>
      </c>
      <c r="J47" s="1163" t="s">
        <v>35</v>
      </c>
      <c r="K47" s="1163" t="s">
        <v>35</v>
      </c>
      <c r="L47" s="1193" t="s">
        <v>35</v>
      </c>
      <c r="M47" s="1201" t="s">
        <v>35</v>
      </c>
      <c r="N47" s="1163" t="s">
        <v>35</v>
      </c>
      <c r="O47" s="1163" t="s">
        <v>35</v>
      </c>
      <c r="P47" s="1163" t="s">
        <v>35</v>
      </c>
      <c r="Q47" s="1173" t="s">
        <v>35</v>
      </c>
      <c r="R47" s="1183" t="s">
        <v>35</v>
      </c>
      <c r="S47" s="1163" t="s">
        <v>35</v>
      </c>
      <c r="T47" s="1163" t="s">
        <v>35</v>
      </c>
      <c r="U47" s="1163" t="s">
        <v>35</v>
      </c>
      <c r="V47" s="1163" t="s">
        <v>35</v>
      </c>
      <c r="W47" s="1163" t="s">
        <v>35</v>
      </c>
      <c r="X47" s="1163" t="s">
        <v>35</v>
      </c>
      <c r="Y47" s="1207" t="s">
        <v>35</v>
      </c>
      <c r="Z47" s="1207" t="s">
        <v>35</v>
      </c>
      <c r="AA47" s="1207" t="s">
        <v>35</v>
      </c>
      <c r="AB47" s="2139" t="s">
        <v>35</v>
      </c>
      <c r="AC47" s="2176"/>
      <c r="AD47" s="2176"/>
      <c r="AE47" s="2176"/>
      <c r="AF47" s="2176"/>
      <c r="AG47" s="2176"/>
      <c r="AH47" s="2176"/>
      <c r="AI47" s="2176"/>
      <c r="AJ47" s="2176"/>
      <c r="AK47" s="2176"/>
      <c r="AL47" s="2176"/>
      <c r="AM47" s="2176"/>
      <c r="AN47" s="2176"/>
      <c r="AO47" s="2176"/>
      <c r="AP47" s="2176"/>
      <c r="AQ47" s="2176"/>
      <c r="AR47" s="2176"/>
      <c r="AS47" s="2176"/>
      <c r="AT47" s="2176"/>
      <c r="AU47" s="2176"/>
      <c r="AV47" s="2176"/>
      <c r="AW47" s="2176"/>
      <c r="AX47" s="2176"/>
      <c r="AY47" s="2176"/>
      <c r="AZ47" s="215"/>
      <c r="BA47" s="2545" t="s">
        <v>101</v>
      </c>
      <c r="BB47" s="151" t="s">
        <v>100</v>
      </c>
      <c r="BC47" s="1213" t="s">
        <v>35</v>
      </c>
      <c r="BD47" s="1233" t="s">
        <v>35</v>
      </c>
      <c r="BE47" s="1233" t="s">
        <v>35</v>
      </c>
      <c r="BF47" s="1233" t="s">
        <v>35</v>
      </c>
      <c r="BG47" s="1254" t="s">
        <v>35</v>
      </c>
      <c r="BH47" s="1275" t="s">
        <v>35</v>
      </c>
      <c r="BI47" s="1233" t="s">
        <v>35</v>
      </c>
      <c r="BJ47" s="1233" t="s">
        <v>35</v>
      </c>
      <c r="BK47" s="1233" t="s">
        <v>35</v>
      </c>
      <c r="BL47" s="1254" t="s">
        <v>35</v>
      </c>
      <c r="BM47" s="1275" t="s">
        <v>35</v>
      </c>
      <c r="BN47" s="1233" t="s">
        <v>35</v>
      </c>
      <c r="BO47" s="1233" t="s">
        <v>35</v>
      </c>
      <c r="BP47" s="1233" t="s">
        <v>35</v>
      </c>
      <c r="BQ47" s="1254" t="s">
        <v>35</v>
      </c>
      <c r="BR47" s="1275" t="s">
        <v>35</v>
      </c>
      <c r="BS47" s="1233" t="s">
        <v>35</v>
      </c>
      <c r="BT47" s="1233" t="s">
        <v>35</v>
      </c>
      <c r="BU47" s="1233" t="s">
        <v>35</v>
      </c>
      <c r="BV47" s="1233" t="s">
        <v>35</v>
      </c>
      <c r="BW47" s="1233" t="s">
        <v>35</v>
      </c>
      <c r="BX47" s="1233" t="s">
        <v>35</v>
      </c>
      <c r="BY47" s="1295" t="s">
        <v>35</v>
      </c>
      <c r="BZ47" s="1295" t="s">
        <v>35</v>
      </c>
      <c r="CA47" s="1295" t="s">
        <v>35</v>
      </c>
      <c r="CB47" s="1295" t="s">
        <v>35</v>
      </c>
      <c r="CC47" s="2187"/>
      <c r="CD47" s="2187"/>
      <c r="CE47" s="2187"/>
      <c r="CF47" s="2187"/>
      <c r="CG47" s="2187"/>
      <c r="CH47" s="2187"/>
      <c r="CI47" s="2187"/>
      <c r="CJ47" s="2187"/>
      <c r="CK47" s="2187"/>
      <c r="CL47" s="2187"/>
      <c r="CM47" s="2187"/>
      <c r="CN47" s="2187"/>
      <c r="CO47" s="2187"/>
      <c r="CP47" s="2187"/>
      <c r="CQ47" s="2187"/>
      <c r="CR47" s="2187"/>
      <c r="CS47" s="2187"/>
      <c r="CT47" s="2187"/>
      <c r="CU47" s="2187"/>
      <c r="CV47" s="2187"/>
      <c r="CW47" s="2187"/>
      <c r="CX47" s="2187"/>
      <c r="CY47" s="2187"/>
      <c r="CZ47" s="2187"/>
    </row>
    <row r="48" s="130" customFormat="true" ht="15" customHeight="true" x14ac:dyDescent="0.2">
      <c r="A48" s="2531"/>
      <c r="B48" s="250" t="s">
        <v>99</v>
      </c>
      <c r="C48" s="1153" t="s">
        <v>35</v>
      </c>
      <c r="D48" s="1163" t="s">
        <v>35</v>
      </c>
      <c r="E48" s="1163" t="s">
        <v>35</v>
      </c>
      <c r="F48" s="1163" t="s">
        <v>35</v>
      </c>
      <c r="G48" s="1173" t="s">
        <v>35</v>
      </c>
      <c r="H48" s="1183" t="s">
        <v>35</v>
      </c>
      <c r="I48" s="1163" t="s">
        <v>35</v>
      </c>
      <c r="J48" s="1163" t="s">
        <v>35</v>
      </c>
      <c r="K48" s="1163" t="s">
        <v>35</v>
      </c>
      <c r="L48" s="1193" t="s">
        <v>35</v>
      </c>
      <c r="M48" s="1201" t="s">
        <v>35</v>
      </c>
      <c r="N48" s="1163" t="s">
        <v>35</v>
      </c>
      <c r="O48" s="1163" t="s">
        <v>35</v>
      </c>
      <c r="P48" s="1163" t="s">
        <v>35</v>
      </c>
      <c r="Q48" s="1173" t="s">
        <v>35</v>
      </c>
      <c r="R48" s="1183" t="s">
        <v>35</v>
      </c>
      <c r="S48" s="1163" t="s">
        <v>35</v>
      </c>
      <c r="T48" s="1163" t="s">
        <v>35</v>
      </c>
      <c r="U48" s="1163" t="s">
        <v>35</v>
      </c>
      <c r="V48" s="1163" t="s">
        <v>35</v>
      </c>
      <c r="W48" s="1163" t="s">
        <v>35</v>
      </c>
      <c r="X48" s="1163" t="s">
        <v>35</v>
      </c>
      <c r="Y48" s="1207" t="s">
        <v>35</v>
      </c>
      <c r="Z48" s="1207" t="s">
        <v>35</v>
      </c>
      <c r="AA48" s="1207" t="s">
        <v>35</v>
      </c>
      <c r="AB48" s="2139" t="s">
        <v>35</v>
      </c>
      <c r="AC48" s="2176"/>
      <c r="AD48" s="2176"/>
      <c r="AE48" s="2176"/>
      <c r="AF48" s="2176"/>
      <c r="AG48" s="2176"/>
      <c r="AH48" s="2176"/>
      <c r="AI48" s="2176"/>
      <c r="AJ48" s="2176"/>
      <c r="AK48" s="2176"/>
      <c r="AL48" s="2176"/>
      <c r="AM48" s="2176"/>
      <c r="AN48" s="2176"/>
      <c r="AO48" s="2176"/>
      <c r="AP48" s="2176"/>
      <c r="AQ48" s="2176"/>
      <c r="AR48" s="2176"/>
      <c r="AS48" s="2176"/>
      <c r="AT48" s="2176"/>
      <c r="AU48" s="2176"/>
      <c r="AV48" s="2176"/>
      <c r="AW48" s="2176"/>
      <c r="AX48" s="2176"/>
      <c r="AY48" s="2176"/>
      <c r="AZ48" s="215"/>
      <c r="BA48" s="2545"/>
      <c r="BB48" s="151" t="s">
        <v>99</v>
      </c>
      <c r="BC48" s="1213" t="s">
        <v>35</v>
      </c>
      <c r="BD48" s="1233" t="s">
        <v>35</v>
      </c>
      <c r="BE48" s="1233" t="s">
        <v>35</v>
      </c>
      <c r="BF48" s="1233" t="s">
        <v>35</v>
      </c>
      <c r="BG48" s="1254" t="s">
        <v>35</v>
      </c>
      <c r="BH48" s="1275" t="s">
        <v>35</v>
      </c>
      <c r="BI48" s="1233" t="s">
        <v>35</v>
      </c>
      <c r="BJ48" s="1233" t="s">
        <v>35</v>
      </c>
      <c r="BK48" s="1233" t="s">
        <v>35</v>
      </c>
      <c r="BL48" s="1254" t="s">
        <v>35</v>
      </c>
      <c r="BM48" s="1275" t="s">
        <v>35</v>
      </c>
      <c r="BN48" s="1233" t="s">
        <v>35</v>
      </c>
      <c r="BO48" s="1233" t="s">
        <v>35</v>
      </c>
      <c r="BP48" s="1233" t="s">
        <v>35</v>
      </c>
      <c r="BQ48" s="1254" t="s">
        <v>35</v>
      </c>
      <c r="BR48" s="1275" t="s">
        <v>35</v>
      </c>
      <c r="BS48" s="1233" t="s">
        <v>35</v>
      </c>
      <c r="BT48" s="1233" t="s">
        <v>35</v>
      </c>
      <c r="BU48" s="1233" t="s">
        <v>35</v>
      </c>
      <c r="BV48" s="1233" t="s">
        <v>35</v>
      </c>
      <c r="BW48" s="1233" t="s">
        <v>35</v>
      </c>
      <c r="BX48" s="1233" t="s">
        <v>35</v>
      </c>
      <c r="BY48" s="1295" t="s">
        <v>35</v>
      </c>
      <c r="BZ48" s="1295" t="s">
        <v>35</v>
      </c>
      <c r="CA48" s="1295" t="s">
        <v>35</v>
      </c>
      <c r="CB48" s="1295" t="s">
        <v>35</v>
      </c>
      <c r="CC48" s="2187"/>
      <c r="CD48" s="2187"/>
      <c r="CE48" s="2187"/>
      <c r="CF48" s="2187"/>
      <c r="CG48" s="2187"/>
      <c r="CH48" s="2187"/>
      <c r="CI48" s="2187"/>
      <c r="CJ48" s="2187"/>
      <c r="CK48" s="2187"/>
      <c r="CL48" s="2187"/>
      <c r="CM48" s="2187"/>
      <c r="CN48" s="2187"/>
      <c r="CO48" s="2187"/>
      <c r="CP48" s="2187"/>
      <c r="CQ48" s="2187"/>
      <c r="CR48" s="2187"/>
      <c r="CS48" s="2187"/>
      <c r="CT48" s="2187"/>
      <c r="CU48" s="2187"/>
      <c r="CV48" s="2187"/>
      <c r="CW48" s="2187"/>
      <c r="CX48" s="2187"/>
      <c r="CY48" s="2187"/>
      <c r="CZ48" s="2187"/>
    </row>
    <row r="49" s="130" customFormat="true" ht="15" customHeight="true" x14ac:dyDescent="0.2">
      <c r="A49" s="2531"/>
      <c r="B49" s="250" t="s">
        <v>68</v>
      </c>
      <c r="C49" s="1153" t="s">
        <v>35</v>
      </c>
      <c r="D49" s="1163" t="s">
        <v>35</v>
      </c>
      <c r="E49" s="1163" t="s">
        <v>35</v>
      </c>
      <c r="F49" s="1163" t="s">
        <v>35</v>
      </c>
      <c r="G49" s="1173" t="s">
        <v>35</v>
      </c>
      <c r="H49" s="1183" t="s">
        <v>35</v>
      </c>
      <c r="I49" s="1163" t="s">
        <v>35</v>
      </c>
      <c r="J49" s="1163" t="s">
        <v>35</v>
      </c>
      <c r="K49" s="1163" t="s">
        <v>35</v>
      </c>
      <c r="L49" s="1193" t="s">
        <v>35</v>
      </c>
      <c r="M49" s="1201" t="s">
        <v>35</v>
      </c>
      <c r="N49" s="1163" t="s">
        <v>35</v>
      </c>
      <c r="O49" s="1163" t="s">
        <v>35</v>
      </c>
      <c r="P49" s="1163" t="s">
        <v>35</v>
      </c>
      <c r="Q49" s="1173" t="s">
        <v>35</v>
      </c>
      <c r="R49" s="1183" t="s">
        <v>35</v>
      </c>
      <c r="S49" s="1163" t="s">
        <v>35</v>
      </c>
      <c r="T49" s="1163" t="s">
        <v>35</v>
      </c>
      <c r="U49" s="1163" t="s">
        <v>35</v>
      </c>
      <c r="V49" s="1163" t="s">
        <v>35</v>
      </c>
      <c r="W49" s="1163" t="s">
        <v>35</v>
      </c>
      <c r="X49" s="1163" t="s">
        <v>35</v>
      </c>
      <c r="Y49" s="1207" t="s">
        <v>35</v>
      </c>
      <c r="Z49" s="1207" t="s">
        <v>35</v>
      </c>
      <c r="AA49" s="1207" t="s">
        <v>35</v>
      </c>
      <c r="AB49" s="2139" t="s">
        <v>35</v>
      </c>
      <c r="AC49" s="2176"/>
      <c r="AD49" s="2176"/>
      <c r="AE49" s="2176"/>
      <c r="AF49" s="2176"/>
      <c r="AG49" s="2176"/>
      <c r="AH49" s="2176"/>
      <c r="AI49" s="2176"/>
      <c r="AJ49" s="2176"/>
      <c r="AK49" s="2176"/>
      <c r="AL49" s="2176"/>
      <c r="AM49" s="2176"/>
      <c r="AN49" s="2176"/>
      <c r="AO49" s="2176"/>
      <c r="AP49" s="2176"/>
      <c r="AQ49" s="2176"/>
      <c r="AR49" s="2176"/>
      <c r="AS49" s="2176"/>
      <c r="AT49" s="2176"/>
      <c r="AU49" s="2176"/>
      <c r="AV49" s="2176"/>
      <c r="AW49" s="2176"/>
      <c r="AX49" s="2176"/>
      <c r="AY49" s="2176"/>
      <c r="AZ49" s="215"/>
      <c r="BA49" s="2545"/>
      <c r="BB49" s="151" t="s">
        <v>68</v>
      </c>
      <c r="BC49" s="1213" t="s">
        <v>35</v>
      </c>
      <c r="BD49" s="1233" t="s">
        <v>35</v>
      </c>
      <c r="BE49" s="1233" t="s">
        <v>35</v>
      </c>
      <c r="BF49" s="1233" t="s">
        <v>35</v>
      </c>
      <c r="BG49" s="1254" t="s">
        <v>35</v>
      </c>
      <c r="BH49" s="1275" t="s">
        <v>35</v>
      </c>
      <c r="BI49" s="1233" t="s">
        <v>35</v>
      </c>
      <c r="BJ49" s="1233" t="s">
        <v>35</v>
      </c>
      <c r="BK49" s="1233" t="s">
        <v>35</v>
      </c>
      <c r="BL49" s="1254" t="s">
        <v>35</v>
      </c>
      <c r="BM49" s="1275" t="s">
        <v>35</v>
      </c>
      <c r="BN49" s="1233" t="s">
        <v>35</v>
      </c>
      <c r="BO49" s="1233" t="s">
        <v>35</v>
      </c>
      <c r="BP49" s="1233" t="s">
        <v>35</v>
      </c>
      <c r="BQ49" s="1254" t="s">
        <v>35</v>
      </c>
      <c r="BR49" s="1275" t="s">
        <v>35</v>
      </c>
      <c r="BS49" s="1233" t="s">
        <v>35</v>
      </c>
      <c r="BT49" s="1233" t="s">
        <v>35</v>
      </c>
      <c r="BU49" s="1233" t="s">
        <v>35</v>
      </c>
      <c r="BV49" s="1233" t="s">
        <v>35</v>
      </c>
      <c r="BW49" s="1233" t="s">
        <v>35</v>
      </c>
      <c r="BX49" s="1233" t="s">
        <v>35</v>
      </c>
      <c r="BY49" s="1295" t="s">
        <v>35</v>
      </c>
      <c r="BZ49" s="1295" t="s">
        <v>35</v>
      </c>
      <c r="CA49" s="1295" t="s">
        <v>35</v>
      </c>
      <c r="CB49" s="1295" t="s">
        <v>35</v>
      </c>
      <c r="CC49" s="2187"/>
      <c r="CD49" s="2187"/>
      <c r="CE49" s="2187"/>
      <c r="CF49" s="2187"/>
      <c r="CG49" s="2187"/>
      <c r="CH49" s="2187"/>
      <c r="CI49" s="2187"/>
      <c r="CJ49" s="2187"/>
      <c r="CK49" s="2187"/>
      <c r="CL49" s="2187"/>
      <c r="CM49" s="2187"/>
      <c r="CN49" s="2187"/>
      <c r="CO49" s="2187"/>
      <c r="CP49" s="2187"/>
      <c r="CQ49" s="2187"/>
      <c r="CR49" s="2187"/>
      <c r="CS49" s="2187"/>
      <c r="CT49" s="2187"/>
      <c r="CU49" s="2187"/>
      <c r="CV49" s="2187"/>
      <c r="CW49" s="2187"/>
      <c r="CX49" s="2187"/>
      <c r="CY49" s="2187"/>
      <c r="CZ49" s="2187"/>
    </row>
    <row r="50" s="130" customFormat="true" ht="15" customHeight="true" x14ac:dyDescent="0.2">
      <c r="A50" s="2531" t="s">
        <v>102</v>
      </c>
      <c r="B50" s="250" t="s">
        <v>100</v>
      </c>
      <c r="C50" s="1153" t="s">
        <v>35</v>
      </c>
      <c r="D50" s="1163" t="s">
        <v>35</v>
      </c>
      <c r="E50" s="1163" t="s">
        <v>35</v>
      </c>
      <c r="F50" s="1163" t="s">
        <v>35</v>
      </c>
      <c r="G50" s="1173" t="s">
        <v>35</v>
      </c>
      <c r="H50" s="1183" t="s">
        <v>35</v>
      </c>
      <c r="I50" s="1163" t="s">
        <v>35</v>
      </c>
      <c r="J50" s="1163" t="s">
        <v>35</v>
      </c>
      <c r="K50" s="1163" t="s">
        <v>35</v>
      </c>
      <c r="L50" s="1193" t="s">
        <v>35</v>
      </c>
      <c r="M50" s="1201" t="s">
        <v>35</v>
      </c>
      <c r="N50" s="1163" t="s">
        <v>35</v>
      </c>
      <c r="O50" s="1163" t="s">
        <v>35</v>
      </c>
      <c r="P50" s="1163" t="s">
        <v>35</v>
      </c>
      <c r="Q50" s="1173" t="s">
        <v>35</v>
      </c>
      <c r="R50" s="1183" t="s">
        <v>35</v>
      </c>
      <c r="S50" s="1163" t="s">
        <v>35</v>
      </c>
      <c r="T50" s="1163" t="s">
        <v>35</v>
      </c>
      <c r="U50" s="1163" t="s">
        <v>35</v>
      </c>
      <c r="V50" s="1163" t="s">
        <v>35</v>
      </c>
      <c r="W50" s="1163" t="s">
        <v>35</v>
      </c>
      <c r="X50" s="1163" t="s">
        <v>35</v>
      </c>
      <c r="Y50" s="1207" t="s">
        <v>35</v>
      </c>
      <c r="Z50" s="1207" t="s">
        <v>35</v>
      </c>
      <c r="AA50" s="1207" t="s">
        <v>35</v>
      </c>
      <c r="AB50" s="2139" t="s">
        <v>35</v>
      </c>
      <c r="AC50" s="2176"/>
      <c r="AD50" s="2176"/>
      <c r="AE50" s="2176"/>
      <c r="AF50" s="2176"/>
      <c r="AG50" s="2176"/>
      <c r="AH50" s="2176"/>
      <c r="AI50" s="2176"/>
      <c r="AJ50" s="2176"/>
      <c r="AK50" s="2176"/>
      <c r="AL50" s="2176"/>
      <c r="AM50" s="2176"/>
      <c r="AN50" s="2176"/>
      <c r="AO50" s="2176"/>
      <c r="AP50" s="2176"/>
      <c r="AQ50" s="2176"/>
      <c r="AR50" s="2176"/>
      <c r="AS50" s="2176"/>
      <c r="AT50" s="2176"/>
      <c r="AU50" s="2176"/>
      <c r="AV50" s="2176"/>
      <c r="AW50" s="2176"/>
      <c r="AX50" s="2176"/>
      <c r="AY50" s="2176"/>
      <c r="AZ50" s="215"/>
      <c r="BA50" s="2545" t="s">
        <v>102</v>
      </c>
      <c r="BB50" s="151" t="s">
        <v>100</v>
      </c>
      <c r="BC50" s="1213" t="s">
        <v>35</v>
      </c>
      <c r="BD50" s="1233" t="s">
        <v>35</v>
      </c>
      <c r="BE50" s="1233" t="s">
        <v>35</v>
      </c>
      <c r="BF50" s="1233" t="s">
        <v>35</v>
      </c>
      <c r="BG50" s="1254" t="s">
        <v>35</v>
      </c>
      <c r="BH50" s="1275" t="s">
        <v>35</v>
      </c>
      <c r="BI50" s="1233" t="s">
        <v>35</v>
      </c>
      <c r="BJ50" s="1233" t="s">
        <v>35</v>
      </c>
      <c r="BK50" s="1233" t="s">
        <v>35</v>
      </c>
      <c r="BL50" s="1254" t="s">
        <v>35</v>
      </c>
      <c r="BM50" s="1275" t="s">
        <v>35</v>
      </c>
      <c r="BN50" s="1233" t="s">
        <v>35</v>
      </c>
      <c r="BO50" s="1233" t="s">
        <v>35</v>
      </c>
      <c r="BP50" s="1233" t="s">
        <v>35</v>
      </c>
      <c r="BQ50" s="1254" t="s">
        <v>35</v>
      </c>
      <c r="BR50" s="1275" t="s">
        <v>35</v>
      </c>
      <c r="BS50" s="1233" t="s">
        <v>35</v>
      </c>
      <c r="BT50" s="1233" t="s">
        <v>35</v>
      </c>
      <c r="BU50" s="1233" t="s">
        <v>35</v>
      </c>
      <c r="BV50" s="1233" t="s">
        <v>35</v>
      </c>
      <c r="BW50" s="1233" t="s">
        <v>35</v>
      </c>
      <c r="BX50" s="1233" t="s">
        <v>35</v>
      </c>
      <c r="BY50" s="1295" t="s">
        <v>35</v>
      </c>
      <c r="BZ50" s="1295" t="s">
        <v>35</v>
      </c>
      <c r="CA50" s="1295" t="s">
        <v>35</v>
      </c>
      <c r="CB50" s="1295" t="s">
        <v>35</v>
      </c>
      <c r="CC50" s="2187"/>
      <c r="CD50" s="2187"/>
      <c r="CE50" s="2187"/>
      <c r="CF50" s="2187"/>
      <c r="CG50" s="2187"/>
      <c r="CH50" s="2187"/>
      <c r="CI50" s="2187"/>
      <c r="CJ50" s="2187"/>
      <c r="CK50" s="2187"/>
      <c r="CL50" s="2187"/>
      <c r="CM50" s="2187"/>
      <c r="CN50" s="2187"/>
      <c r="CO50" s="2187"/>
      <c r="CP50" s="2187"/>
      <c r="CQ50" s="2187"/>
      <c r="CR50" s="2187"/>
      <c r="CS50" s="2187"/>
      <c r="CT50" s="2187"/>
      <c r="CU50" s="2187"/>
      <c r="CV50" s="2187"/>
      <c r="CW50" s="2187"/>
      <c r="CX50" s="2187"/>
      <c r="CY50" s="2187"/>
      <c r="CZ50" s="2187"/>
    </row>
    <row r="51" s="130" customFormat="true" ht="15" customHeight="true" x14ac:dyDescent="0.2">
      <c r="A51" s="2531"/>
      <c r="B51" s="250" t="s">
        <v>99</v>
      </c>
      <c r="C51" s="1153" t="s">
        <v>35</v>
      </c>
      <c r="D51" s="1163" t="s">
        <v>35</v>
      </c>
      <c r="E51" s="1163" t="s">
        <v>35</v>
      </c>
      <c r="F51" s="1163" t="s">
        <v>35</v>
      </c>
      <c r="G51" s="1173" t="s">
        <v>35</v>
      </c>
      <c r="H51" s="1183" t="s">
        <v>35</v>
      </c>
      <c r="I51" s="1163" t="s">
        <v>35</v>
      </c>
      <c r="J51" s="1163" t="s">
        <v>35</v>
      </c>
      <c r="K51" s="1163" t="s">
        <v>35</v>
      </c>
      <c r="L51" s="1193" t="s">
        <v>35</v>
      </c>
      <c r="M51" s="1201" t="s">
        <v>35</v>
      </c>
      <c r="N51" s="1163" t="s">
        <v>35</v>
      </c>
      <c r="O51" s="1163" t="s">
        <v>35</v>
      </c>
      <c r="P51" s="1163" t="s">
        <v>35</v>
      </c>
      <c r="Q51" s="1173" t="s">
        <v>35</v>
      </c>
      <c r="R51" s="1183" t="s">
        <v>35</v>
      </c>
      <c r="S51" s="1163" t="s">
        <v>35</v>
      </c>
      <c r="T51" s="1163" t="s">
        <v>35</v>
      </c>
      <c r="U51" s="1163" t="s">
        <v>35</v>
      </c>
      <c r="V51" s="1163" t="s">
        <v>35</v>
      </c>
      <c r="W51" s="1163" t="s">
        <v>35</v>
      </c>
      <c r="X51" s="1163" t="s">
        <v>35</v>
      </c>
      <c r="Y51" s="1207" t="s">
        <v>35</v>
      </c>
      <c r="Z51" s="1207" t="s">
        <v>35</v>
      </c>
      <c r="AA51" s="1207" t="s">
        <v>35</v>
      </c>
      <c r="AB51" s="2139" t="s">
        <v>35</v>
      </c>
      <c r="AC51" s="2176"/>
      <c r="AD51" s="2176"/>
      <c r="AE51" s="2176"/>
      <c r="AF51" s="2176"/>
      <c r="AG51" s="2176"/>
      <c r="AH51" s="2176"/>
      <c r="AI51" s="2176"/>
      <c r="AJ51" s="2176"/>
      <c r="AK51" s="2176"/>
      <c r="AL51" s="2176"/>
      <c r="AM51" s="2176"/>
      <c r="AN51" s="2176"/>
      <c r="AO51" s="2176"/>
      <c r="AP51" s="2176"/>
      <c r="AQ51" s="2176"/>
      <c r="AR51" s="2176"/>
      <c r="AS51" s="2176"/>
      <c r="AT51" s="2176"/>
      <c r="AU51" s="2176"/>
      <c r="AV51" s="2176"/>
      <c r="AW51" s="2176"/>
      <c r="AX51" s="2176"/>
      <c r="AY51" s="2176"/>
      <c r="AZ51" s="215"/>
      <c r="BA51" s="2545"/>
      <c r="BB51" s="151" t="s">
        <v>99</v>
      </c>
      <c r="BC51" s="1213" t="s">
        <v>35</v>
      </c>
      <c r="BD51" s="1233" t="s">
        <v>35</v>
      </c>
      <c r="BE51" s="1233" t="s">
        <v>35</v>
      </c>
      <c r="BF51" s="1233" t="s">
        <v>35</v>
      </c>
      <c r="BG51" s="1254" t="s">
        <v>35</v>
      </c>
      <c r="BH51" s="1275" t="s">
        <v>35</v>
      </c>
      <c r="BI51" s="1233" t="s">
        <v>35</v>
      </c>
      <c r="BJ51" s="1233" t="s">
        <v>35</v>
      </c>
      <c r="BK51" s="1233" t="s">
        <v>35</v>
      </c>
      <c r="BL51" s="1254" t="s">
        <v>35</v>
      </c>
      <c r="BM51" s="1275" t="s">
        <v>35</v>
      </c>
      <c r="BN51" s="1233" t="s">
        <v>35</v>
      </c>
      <c r="BO51" s="1233" t="s">
        <v>35</v>
      </c>
      <c r="BP51" s="1233" t="s">
        <v>35</v>
      </c>
      <c r="BQ51" s="1254" t="s">
        <v>35</v>
      </c>
      <c r="BR51" s="1275" t="s">
        <v>35</v>
      </c>
      <c r="BS51" s="1233" t="s">
        <v>35</v>
      </c>
      <c r="BT51" s="1233" t="s">
        <v>35</v>
      </c>
      <c r="BU51" s="1233" t="s">
        <v>35</v>
      </c>
      <c r="BV51" s="1233" t="s">
        <v>35</v>
      </c>
      <c r="BW51" s="1233" t="s">
        <v>35</v>
      </c>
      <c r="BX51" s="1233" t="s">
        <v>35</v>
      </c>
      <c r="BY51" s="1295" t="s">
        <v>35</v>
      </c>
      <c r="BZ51" s="1295" t="s">
        <v>35</v>
      </c>
      <c r="CA51" s="1295" t="s">
        <v>35</v>
      </c>
      <c r="CB51" s="1295" t="s">
        <v>35</v>
      </c>
      <c r="CC51" s="2187"/>
      <c r="CD51" s="2187"/>
      <c r="CE51" s="2187"/>
      <c r="CF51" s="2187"/>
      <c r="CG51" s="2187"/>
      <c r="CH51" s="2187"/>
      <c r="CI51" s="2187"/>
      <c r="CJ51" s="2187"/>
      <c r="CK51" s="2187"/>
      <c r="CL51" s="2187"/>
      <c r="CM51" s="2187"/>
      <c r="CN51" s="2187"/>
      <c r="CO51" s="2187"/>
      <c r="CP51" s="2187"/>
      <c r="CQ51" s="2187"/>
      <c r="CR51" s="2187"/>
      <c r="CS51" s="2187"/>
      <c r="CT51" s="2187"/>
      <c r="CU51" s="2187"/>
      <c r="CV51" s="2187"/>
      <c r="CW51" s="2187"/>
      <c r="CX51" s="2187"/>
      <c r="CY51" s="2187"/>
      <c r="CZ51" s="2187"/>
    </row>
    <row r="52" s="130" customFormat="true" ht="15" customHeight="true" x14ac:dyDescent="0.2">
      <c r="A52" s="2531"/>
      <c r="B52" s="250" t="s">
        <v>68</v>
      </c>
      <c r="C52" s="1153" t="s">
        <v>35</v>
      </c>
      <c r="D52" s="1163" t="s">
        <v>35</v>
      </c>
      <c r="E52" s="1163" t="s">
        <v>35</v>
      </c>
      <c r="F52" s="1163" t="s">
        <v>35</v>
      </c>
      <c r="G52" s="1173" t="s">
        <v>35</v>
      </c>
      <c r="H52" s="1183" t="s">
        <v>35</v>
      </c>
      <c r="I52" s="1163" t="s">
        <v>35</v>
      </c>
      <c r="J52" s="1163" t="s">
        <v>35</v>
      </c>
      <c r="K52" s="1163" t="s">
        <v>35</v>
      </c>
      <c r="L52" s="1193" t="s">
        <v>35</v>
      </c>
      <c r="M52" s="1201" t="s">
        <v>35</v>
      </c>
      <c r="N52" s="1163" t="s">
        <v>35</v>
      </c>
      <c r="O52" s="1163" t="s">
        <v>35</v>
      </c>
      <c r="P52" s="1163" t="s">
        <v>35</v>
      </c>
      <c r="Q52" s="1173" t="s">
        <v>35</v>
      </c>
      <c r="R52" s="1183" t="s">
        <v>35</v>
      </c>
      <c r="S52" s="1163" t="s">
        <v>35</v>
      </c>
      <c r="T52" s="1163" t="s">
        <v>35</v>
      </c>
      <c r="U52" s="1163" t="s">
        <v>35</v>
      </c>
      <c r="V52" s="1163" t="s">
        <v>35</v>
      </c>
      <c r="W52" s="1163" t="s">
        <v>35</v>
      </c>
      <c r="X52" s="1163" t="s">
        <v>35</v>
      </c>
      <c r="Y52" s="1207" t="s">
        <v>35</v>
      </c>
      <c r="Z52" s="1207" t="s">
        <v>35</v>
      </c>
      <c r="AA52" s="1207" t="s">
        <v>35</v>
      </c>
      <c r="AB52" s="2139" t="s">
        <v>35</v>
      </c>
      <c r="AC52" s="2176"/>
      <c r="AD52" s="2176"/>
      <c r="AE52" s="2176"/>
      <c r="AF52" s="2176"/>
      <c r="AG52" s="2176"/>
      <c r="AH52" s="2176"/>
      <c r="AI52" s="2176"/>
      <c r="AJ52" s="2176"/>
      <c r="AK52" s="2176"/>
      <c r="AL52" s="2176"/>
      <c r="AM52" s="2176"/>
      <c r="AN52" s="2176"/>
      <c r="AO52" s="2176"/>
      <c r="AP52" s="2176"/>
      <c r="AQ52" s="2176"/>
      <c r="AR52" s="2176"/>
      <c r="AS52" s="2176"/>
      <c r="AT52" s="2176"/>
      <c r="AU52" s="2176"/>
      <c r="AV52" s="2176"/>
      <c r="AW52" s="2176"/>
      <c r="AX52" s="2176"/>
      <c r="AY52" s="2176"/>
      <c r="AZ52" s="215"/>
      <c r="BA52" s="2545"/>
      <c r="BB52" s="151" t="s">
        <v>68</v>
      </c>
      <c r="BC52" s="1213" t="s">
        <v>35</v>
      </c>
      <c r="BD52" s="1233" t="s">
        <v>35</v>
      </c>
      <c r="BE52" s="1233" t="s">
        <v>35</v>
      </c>
      <c r="BF52" s="1233" t="s">
        <v>35</v>
      </c>
      <c r="BG52" s="1254" t="s">
        <v>35</v>
      </c>
      <c r="BH52" s="1275" t="s">
        <v>35</v>
      </c>
      <c r="BI52" s="1233" t="s">
        <v>35</v>
      </c>
      <c r="BJ52" s="1233" t="s">
        <v>35</v>
      </c>
      <c r="BK52" s="1233" t="s">
        <v>35</v>
      </c>
      <c r="BL52" s="1254" t="s">
        <v>35</v>
      </c>
      <c r="BM52" s="1275" t="s">
        <v>35</v>
      </c>
      <c r="BN52" s="1233" t="s">
        <v>35</v>
      </c>
      <c r="BO52" s="1233" t="s">
        <v>35</v>
      </c>
      <c r="BP52" s="1233" t="s">
        <v>35</v>
      </c>
      <c r="BQ52" s="1254" t="s">
        <v>35</v>
      </c>
      <c r="BR52" s="1275" t="s">
        <v>35</v>
      </c>
      <c r="BS52" s="1233" t="s">
        <v>35</v>
      </c>
      <c r="BT52" s="1233" t="s">
        <v>35</v>
      </c>
      <c r="BU52" s="1233" t="s">
        <v>35</v>
      </c>
      <c r="BV52" s="1233" t="s">
        <v>35</v>
      </c>
      <c r="BW52" s="1233" t="s">
        <v>35</v>
      </c>
      <c r="BX52" s="1233" t="s">
        <v>35</v>
      </c>
      <c r="BY52" s="1295" t="s">
        <v>35</v>
      </c>
      <c r="BZ52" s="1295" t="s">
        <v>35</v>
      </c>
      <c r="CA52" s="1295" t="s">
        <v>35</v>
      </c>
      <c r="CB52" s="1295" t="s">
        <v>35</v>
      </c>
      <c r="CC52" s="2187"/>
      <c r="CD52" s="2187"/>
      <c r="CE52" s="2187"/>
      <c r="CF52" s="2187"/>
      <c r="CG52" s="2187"/>
      <c r="CH52" s="2187"/>
      <c r="CI52" s="2187"/>
      <c r="CJ52" s="2187"/>
      <c r="CK52" s="2187"/>
      <c r="CL52" s="2187"/>
      <c r="CM52" s="2187"/>
      <c r="CN52" s="2187"/>
      <c r="CO52" s="2187"/>
      <c r="CP52" s="2187"/>
      <c r="CQ52" s="2187"/>
      <c r="CR52" s="2187"/>
      <c r="CS52" s="2187"/>
      <c r="CT52" s="2187"/>
      <c r="CU52" s="2187"/>
      <c r="CV52" s="2187"/>
      <c r="CW52" s="2187"/>
      <c r="CX52" s="2187"/>
      <c r="CY52" s="2187"/>
      <c r="CZ52" s="2187"/>
    </row>
    <row r="53" s="130" customFormat="true" ht="15" customHeight="true" x14ac:dyDescent="0.2">
      <c r="A53" s="2531" t="s">
        <v>105</v>
      </c>
      <c r="B53" s="250" t="s">
        <v>100</v>
      </c>
      <c r="C53" s="1153" t="s">
        <v>35</v>
      </c>
      <c r="D53" s="1163" t="s">
        <v>35</v>
      </c>
      <c r="E53" s="1163" t="s">
        <v>35</v>
      </c>
      <c r="F53" s="1163" t="s">
        <v>35</v>
      </c>
      <c r="G53" s="1173" t="s">
        <v>35</v>
      </c>
      <c r="H53" s="1183" t="s">
        <v>35</v>
      </c>
      <c r="I53" s="1163" t="s">
        <v>35</v>
      </c>
      <c r="J53" s="1163" t="s">
        <v>35</v>
      </c>
      <c r="K53" s="1163" t="s">
        <v>35</v>
      </c>
      <c r="L53" s="1193" t="s">
        <v>35</v>
      </c>
      <c r="M53" s="1201" t="s">
        <v>35</v>
      </c>
      <c r="N53" s="1163" t="s">
        <v>35</v>
      </c>
      <c r="O53" s="1163" t="s">
        <v>35</v>
      </c>
      <c r="P53" s="1163" t="s">
        <v>35</v>
      </c>
      <c r="Q53" s="1173" t="s">
        <v>35</v>
      </c>
      <c r="R53" s="1183" t="s">
        <v>35</v>
      </c>
      <c r="S53" s="1163" t="s">
        <v>35</v>
      </c>
      <c r="T53" s="1163" t="s">
        <v>35</v>
      </c>
      <c r="U53" s="1163" t="s">
        <v>35</v>
      </c>
      <c r="V53" s="1163" t="s">
        <v>35</v>
      </c>
      <c r="W53" s="1163" t="s">
        <v>35</v>
      </c>
      <c r="X53" s="1163" t="s">
        <v>35</v>
      </c>
      <c r="Y53" s="1207" t="s">
        <v>35</v>
      </c>
      <c r="Z53" s="1207" t="s">
        <v>35</v>
      </c>
      <c r="AA53" s="1207" t="s">
        <v>35</v>
      </c>
      <c r="AB53" s="2139" t="s">
        <v>35</v>
      </c>
      <c r="AC53" s="2176"/>
      <c r="AD53" s="2176"/>
      <c r="AE53" s="2176"/>
      <c r="AF53" s="2176"/>
      <c r="AG53" s="2176"/>
      <c r="AH53" s="2176"/>
      <c r="AI53" s="2176"/>
      <c r="AJ53" s="2176"/>
      <c r="AK53" s="2176"/>
      <c r="AL53" s="2176"/>
      <c r="AM53" s="2176"/>
      <c r="AN53" s="2176"/>
      <c r="AO53" s="2176"/>
      <c r="AP53" s="2176"/>
      <c r="AQ53" s="2176"/>
      <c r="AR53" s="2176"/>
      <c r="AS53" s="2176"/>
      <c r="AT53" s="2176"/>
      <c r="AU53" s="2176"/>
      <c r="AV53" s="2176"/>
      <c r="AW53" s="2176"/>
      <c r="AX53" s="2176"/>
      <c r="AY53" s="2176"/>
      <c r="AZ53" s="215"/>
      <c r="BA53" s="2545" t="s">
        <v>105</v>
      </c>
      <c r="BB53" s="151" t="s">
        <v>100</v>
      </c>
      <c r="BC53" s="1213" t="s">
        <v>35</v>
      </c>
      <c r="BD53" s="1233" t="s">
        <v>35</v>
      </c>
      <c r="BE53" s="1233" t="s">
        <v>35</v>
      </c>
      <c r="BF53" s="1233" t="s">
        <v>35</v>
      </c>
      <c r="BG53" s="1254" t="s">
        <v>35</v>
      </c>
      <c r="BH53" s="1275" t="s">
        <v>35</v>
      </c>
      <c r="BI53" s="1233" t="s">
        <v>35</v>
      </c>
      <c r="BJ53" s="1233" t="s">
        <v>35</v>
      </c>
      <c r="BK53" s="1233" t="s">
        <v>35</v>
      </c>
      <c r="BL53" s="1254" t="s">
        <v>35</v>
      </c>
      <c r="BM53" s="1275" t="s">
        <v>35</v>
      </c>
      <c r="BN53" s="1233" t="s">
        <v>35</v>
      </c>
      <c r="BO53" s="1233" t="s">
        <v>35</v>
      </c>
      <c r="BP53" s="1233" t="s">
        <v>35</v>
      </c>
      <c r="BQ53" s="1254" t="s">
        <v>35</v>
      </c>
      <c r="BR53" s="1275" t="s">
        <v>35</v>
      </c>
      <c r="BS53" s="1233" t="s">
        <v>35</v>
      </c>
      <c r="BT53" s="1233" t="s">
        <v>35</v>
      </c>
      <c r="BU53" s="1233" t="s">
        <v>35</v>
      </c>
      <c r="BV53" s="1233" t="s">
        <v>35</v>
      </c>
      <c r="BW53" s="1233" t="s">
        <v>35</v>
      </c>
      <c r="BX53" s="1233" t="s">
        <v>35</v>
      </c>
      <c r="BY53" s="1295" t="s">
        <v>35</v>
      </c>
      <c r="BZ53" s="1295" t="s">
        <v>35</v>
      </c>
      <c r="CA53" s="1295" t="s">
        <v>35</v>
      </c>
      <c r="CB53" s="1295" t="s">
        <v>35</v>
      </c>
      <c r="CC53" s="2187"/>
      <c r="CD53" s="2187"/>
      <c r="CE53" s="2187"/>
      <c r="CF53" s="2187"/>
      <c r="CG53" s="2187"/>
      <c r="CH53" s="2187"/>
      <c r="CI53" s="2187"/>
      <c r="CJ53" s="2187"/>
      <c r="CK53" s="2187"/>
      <c r="CL53" s="2187"/>
      <c r="CM53" s="2187"/>
      <c r="CN53" s="2187"/>
      <c r="CO53" s="2187"/>
      <c r="CP53" s="2187"/>
      <c r="CQ53" s="2187"/>
      <c r="CR53" s="2187"/>
      <c r="CS53" s="2187"/>
      <c r="CT53" s="2187"/>
      <c r="CU53" s="2187"/>
      <c r="CV53" s="2187"/>
      <c r="CW53" s="2187"/>
      <c r="CX53" s="2187"/>
      <c r="CY53" s="2187"/>
      <c r="CZ53" s="2187"/>
    </row>
    <row r="54" s="130" customFormat="true" ht="15" customHeight="true" x14ac:dyDescent="0.2">
      <c r="A54" s="2531"/>
      <c r="B54" s="250" t="s">
        <v>99</v>
      </c>
      <c r="C54" s="1153" t="s">
        <v>35</v>
      </c>
      <c r="D54" s="1163" t="s">
        <v>35</v>
      </c>
      <c r="E54" s="1163" t="s">
        <v>35</v>
      </c>
      <c r="F54" s="1163" t="s">
        <v>35</v>
      </c>
      <c r="G54" s="1173" t="s">
        <v>35</v>
      </c>
      <c r="H54" s="1183" t="s">
        <v>35</v>
      </c>
      <c r="I54" s="1163" t="s">
        <v>35</v>
      </c>
      <c r="J54" s="1163" t="s">
        <v>35</v>
      </c>
      <c r="K54" s="1163" t="s">
        <v>35</v>
      </c>
      <c r="L54" s="1193" t="s">
        <v>35</v>
      </c>
      <c r="M54" s="1201" t="s">
        <v>35</v>
      </c>
      <c r="N54" s="1163" t="s">
        <v>35</v>
      </c>
      <c r="O54" s="1163" t="s">
        <v>35</v>
      </c>
      <c r="P54" s="1163" t="s">
        <v>35</v>
      </c>
      <c r="Q54" s="1173" t="s">
        <v>35</v>
      </c>
      <c r="R54" s="1183" t="s">
        <v>35</v>
      </c>
      <c r="S54" s="1163" t="s">
        <v>35</v>
      </c>
      <c r="T54" s="1163" t="s">
        <v>35</v>
      </c>
      <c r="U54" s="1163" t="s">
        <v>35</v>
      </c>
      <c r="V54" s="1163" t="s">
        <v>35</v>
      </c>
      <c r="W54" s="1163" t="s">
        <v>35</v>
      </c>
      <c r="X54" s="1163" t="s">
        <v>35</v>
      </c>
      <c r="Y54" s="1207" t="s">
        <v>35</v>
      </c>
      <c r="Z54" s="1207" t="s">
        <v>35</v>
      </c>
      <c r="AA54" s="1207" t="s">
        <v>35</v>
      </c>
      <c r="AB54" s="2139" t="s">
        <v>35</v>
      </c>
      <c r="AC54" s="2176"/>
      <c r="AD54" s="2176"/>
      <c r="AE54" s="2176"/>
      <c r="AF54" s="2176"/>
      <c r="AG54" s="2176"/>
      <c r="AH54" s="2176"/>
      <c r="AI54" s="2176"/>
      <c r="AJ54" s="2176"/>
      <c r="AK54" s="2176"/>
      <c r="AL54" s="2176"/>
      <c r="AM54" s="2176"/>
      <c r="AN54" s="2176"/>
      <c r="AO54" s="2176"/>
      <c r="AP54" s="2176"/>
      <c r="AQ54" s="2176"/>
      <c r="AR54" s="2176"/>
      <c r="AS54" s="2176"/>
      <c r="AT54" s="2176"/>
      <c r="AU54" s="2176"/>
      <c r="AV54" s="2176"/>
      <c r="AW54" s="2176"/>
      <c r="AX54" s="2176"/>
      <c r="AY54" s="2176"/>
      <c r="AZ54" s="215"/>
      <c r="BA54" s="2545"/>
      <c r="BB54" s="151" t="s">
        <v>99</v>
      </c>
      <c r="BC54" s="1213" t="s">
        <v>35</v>
      </c>
      <c r="BD54" s="1233" t="s">
        <v>35</v>
      </c>
      <c r="BE54" s="1233" t="s">
        <v>35</v>
      </c>
      <c r="BF54" s="1233" t="s">
        <v>35</v>
      </c>
      <c r="BG54" s="1254" t="s">
        <v>35</v>
      </c>
      <c r="BH54" s="1275" t="s">
        <v>35</v>
      </c>
      <c r="BI54" s="1233" t="s">
        <v>35</v>
      </c>
      <c r="BJ54" s="1233" t="s">
        <v>35</v>
      </c>
      <c r="BK54" s="1233" t="s">
        <v>35</v>
      </c>
      <c r="BL54" s="1254" t="s">
        <v>35</v>
      </c>
      <c r="BM54" s="1275" t="s">
        <v>35</v>
      </c>
      <c r="BN54" s="1233" t="s">
        <v>35</v>
      </c>
      <c r="BO54" s="1233" t="s">
        <v>35</v>
      </c>
      <c r="BP54" s="1233" t="s">
        <v>35</v>
      </c>
      <c r="BQ54" s="1254" t="s">
        <v>35</v>
      </c>
      <c r="BR54" s="1275" t="s">
        <v>35</v>
      </c>
      <c r="BS54" s="1233" t="s">
        <v>35</v>
      </c>
      <c r="BT54" s="1233" t="s">
        <v>35</v>
      </c>
      <c r="BU54" s="1233" t="s">
        <v>35</v>
      </c>
      <c r="BV54" s="1233" t="s">
        <v>35</v>
      </c>
      <c r="BW54" s="1233" t="s">
        <v>35</v>
      </c>
      <c r="BX54" s="1233" t="s">
        <v>35</v>
      </c>
      <c r="BY54" s="1295" t="s">
        <v>35</v>
      </c>
      <c r="BZ54" s="1295" t="s">
        <v>35</v>
      </c>
      <c r="CA54" s="1295" t="s">
        <v>35</v>
      </c>
      <c r="CB54" s="1295" t="s">
        <v>35</v>
      </c>
      <c r="CC54" s="2187"/>
      <c r="CD54" s="2187"/>
      <c r="CE54" s="2187"/>
      <c r="CF54" s="2187"/>
      <c r="CG54" s="2187"/>
      <c r="CH54" s="2187"/>
      <c r="CI54" s="2187"/>
      <c r="CJ54" s="2187"/>
      <c r="CK54" s="2187"/>
      <c r="CL54" s="2187"/>
      <c r="CM54" s="2187"/>
      <c r="CN54" s="2187"/>
      <c r="CO54" s="2187"/>
      <c r="CP54" s="2187"/>
      <c r="CQ54" s="2187"/>
      <c r="CR54" s="2187"/>
      <c r="CS54" s="2187"/>
      <c r="CT54" s="2187"/>
      <c r="CU54" s="2187"/>
      <c r="CV54" s="2187"/>
      <c r="CW54" s="2187"/>
      <c r="CX54" s="2187"/>
      <c r="CY54" s="2187"/>
      <c r="CZ54" s="2187"/>
    </row>
    <row r="55" s="130" customFormat="true" ht="15" customHeight="true" x14ac:dyDescent="0.2">
      <c r="A55" s="2570"/>
      <c r="B55" s="251" t="s">
        <v>68</v>
      </c>
      <c r="C55" s="1155" t="s">
        <v>35</v>
      </c>
      <c r="D55" s="1165" t="s">
        <v>35</v>
      </c>
      <c r="E55" s="1165" t="s">
        <v>35</v>
      </c>
      <c r="F55" s="1165" t="s">
        <v>35</v>
      </c>
      <c r="G55" s="1175" t="s">
        <v>35</v>
      </c>
      <c r="H55" s="1185" t="s">
        <v>35</v>
      </c>
      <c r="I55" s="1165" t="s">
        <v>35</v>
      </c>
      <c r="J55" s="1165" t="s">
        <v>35</v>
      </c>
      <c r="K55" s="1165" t="s">
        <v>35</v>
      </c>
      <c r="L55" s="1195" t="s">
        <v>35</v>
      </c>
      <c r="M55" s="1202" t="s">
        <v>35</v>
      </c>
      <c r="N55" s="1165" t="s">
        <v>35</v>
      </c>
      <c r="O55" s="1165" t="s">
        <v>35</v>
      </c>
      <c r="P55" s="1165" t="s">
        <v>35</v>
      </c>
      <c r="Q55" s="1175" t="s">
        <v>35</v>
      </c>
      <c r="R55" s="2099" t="s">
        <v>35</v>
      </c>
      <c r="S55" s="2100" t="s">
        <v>35</v>
      </c>
      <c r="T55" s="2100" t="s">
        <v>35</v>
      </c>
      <c r="U55" s="2100" t="s">
        <v>35</v>
      </c>
      <c r="V55" s="2100" t="s">
        <v>35</v>
      </c>
      <c r="W55" s="2100" t="s">
        <v>35</v>
      </c>
      <c r="X55" s="2100" t="s">
        <v>35</v>
      </c>
      <c r="Y55" s="2100" t="s">
        <v>35</v>
      </c>
      <c r="Z55" s="2100" t="s">
        <v>35</v>
      </c>
      <c r="AA55" s="2100" t="s">
        <v>35</v>
      </c>
      <c r="AB55" s="2140" t="s">
        <v>35</v>
      </c>
      <c r="AC55" s="2177"/>
      <c r="AD55" s="2177"/>
      <c r="AE55" s="2177"/>
      <c r="AF55" s="2177"/>
      <c r="AG55" s="2177"/>
      <c r="AH55" s="2177"/>
      <c r="AI55" s="2177"/>
      <c r="AJ55" s="2177"/>
      <c r="AK55" s="2177"/>
      <c r="AL55" s="2177"/>
      <c r="AM55" s="2177"/>
      <c r="AN55" s="2177"/>
      <c r="AO55" s="2177"/>
      <c r="AP55" s="2177"/>
      <c r="AQ55" s="2177"/>
      <c r="AR55" s="2177"/>
      <c r="AS55" s="2177"/>
      <c r="AT55" s="2177"/>
      <c r="AU55" s="2177"/>
      <c r="AV55" s="2177"/>
      <c r="AW55" s="2177"/>
      <c r="AX55" s="2177"/>
      <c r="AY55" s="2177"/>
      <c r="AZ55" s="215"/>
      <c r="BA55" s="2571"/>
      <c r="BB55" s="152" t="s">
        <v>68</v>
      </c>
      <c r="BC55" s="1214" t="s">
        <v>35</v>
      </c>
      <c r="BD55" s="1234" t="s">
        <v>35</v>
      </c>
      <c r="BE55" s="1234" t="s">
        <v>35</v>
      </c>
      <c r="BF55" s="1234" t="s">
        <v>35</v>
      </c>
      <c r="BG55" s="1255" t="s">
        <v>35</v>
      </c>
      <c r="BH55" s="1276" t="s">
        <v>35</v>
      </c>
      <c r="BI55" s="1234" t="s">
        <v>35</v>
      </c>
      <c r="BJ55" s="1234" t="s">
        <v>35</v>
      </c>
      <c r="BK55" s="1234" t="s">
        <v>35</v>
      </c>
      <c r="BL55" s="1255" t="s">
        <v>35</v>
      </c>
      <c r="BM55" s="1276" t="s">
        <v>35</v>
      </c>
      <c r="BN55" s="1234" t="s">
        <v>35</v>
      </c>
      <c r="BO55" s="1234" t="s">
        <v>35</v>
      </c>
      <c r="BP55" s="1234" t="s">
        <v>35</v>
      </c>
      <c r="BQ55" s="1255" t="s">
        <v>35</v>
      </c>
      <c r="BR55" s="2101" t="s">
        <v>35</v>
      </c>
      <c r="BS55" s="2102" t="s">
        <v>35</v>
      </c>
      <c r="BT55" s="2102" t="s">
        <v>35</v>
      </c>
      <c r="BU55" s="2102" t="s">
        <v>35</v>
      </c>
      <c r="BV55" s="2102" t="s">
        <v>35</v>
      </c>
      <c r="BW55" s="2102" t="s">
        <v>35</v>
      </c>
      <c r="BX55" s="2102" t="s">
        <v>35</v>
      </c>
      <c r="BY55" s="2102" t="s">
        <v>35</v>
      </c>
      <c r="BZ55" s="1311" t="s">
        <v>35</v>
      </c>
      <c r="CA55" s="1311" t="s">
        <v>35</v>
      </c>
      <c r="CB55" s="1311" t="s">
        <v>35</v>
      </c>
      <c r="CC55" s="2188"/>
      <c r="CD55" s="2188"/>
      <c r="CE55" s="2188"/>
      <c r="CF55" s="2188"/>
      <c r="CG55" s="2188"/>
      <c r="CH55" s="2188"/>
      <c r="CI55" s="2188"/>
      <c r="CJ55" s="2188"/>
      <c r="CK55" s="2188"/>
      <c r="CL55" s="2188"/>
      <c r="CM55" s="2188"/>
      <c r="CN55" s="2188"/>
      <c r="CO55" s="2188"/>
      <c r="CP55" s="2188"/>
      <c r="CQ55" s="2188"/>
      <c r="CR55" s="2188"/>
      <c r="CS55" s="2188"/>
      <c r="CT55" s="2188"/>
      <c r="CU55" s="2188"/>
      <c r="CV55" s="2188"/>
      <c r="CW55" s="2188"/>
      <c r="CX55" s="2188"/>
      <c r="CY55" s="2188"/>
      <c r="CZ55" s="2188"/>
    </row>
    <row r="56" s="399" customFormat="true" ht="15" customHeight="true" x14ac:dyDescent="0.2">
      <c r="A56" s="132"/>
      <c r="B56" s="185"/>
      <c r="C56" s="2532" t="s">
        <v>114</v>
      </c>
      <c r="D56" s="2533"/>
      <c r="E56" s="2533"/>
      <c r="F56" s="2533"/>
      <c r="G56" s="2534"/>
      <c r="H56" s="2697" t="s">
        <v>38</v>
      </c>
      <c r="I56" s="2698"/>
      <c r="J56" s="2698"/>
      <c r="K56" s="2698"/>
      <c r="L56" s="2699"/>
      <c r="M56" s="2700" t="s">
        <v>37</v>
      </c>
      <c r="N56" s="2698"/>
      <c r="O56" s="2698"/>
      <c r="P56" s="2698"/>
      <c r="Q56" s="2699"/>
      <c r="R56" s="2218" t="s">
        <v>137</v>
      </c>
      <c r="S56" s="2227"/>
      <c r="T56" s="2227"/>
      <c r="U56" s="2227"/>
      <c r="V56" s="2227"/>
      <c r="W56" s="2227"/>
      <c r="X56" s="2227"/>
      <c r="Y56" s="2227"/>
      <c r="Z56" s="2227"/>
      <c r="AA56" s="2227"/>
      <c r="AB56" s="2228"/>
      <c r="AC56" s="667"/>
      <c r="AD56" s="667"/>
      <c r="AE56" s="667"/>
      <c r="AF56" s="667"/>
      <c r="AG56" s="667"/>
      <c r="AH56" s="667"/>
      <c r="AI56" s="667"/>
      <c r="AJ56" s="667"/>
      <c r="AK56" s="667"/>
      <c r="AL56" s="667"/>
      <c r="AM56" s="667"/>
      <c r="AN56" s="667"/>
      <c r="AO56" s="667"/>
      <c r="AP56" s="667"/>
      <c r="AQ56" s="667"/>
      <c r="AR56" s="667"/>
      <c r="AS56" s="667"/>
      <c r="AT56" s="667"/>
      <c r="AU56" s="667"/>
      <c r="AV56" s="667"/>
      <c r="AW56" s="667"/>
      <c r="AX56" s="667"/>
      <c r="AY56" s="667"/>
      <c r="AZ56" s="216"/>
      <c r="BA56" s="217" t="s">
        <v>128</v>
      </c>
      <c r="BB56" s="115" t="s">
        <v>95</v>
      </c>
      <c r="BC56" s="2584" t="s">
        <v>114</v>
      </c>
      <c r="BD56" s="2585"/>
      <c r="BE56" s="2585"/>
      <c r="BF56" s="2585"/>
      <c r="BG56" s="2586"/>
      <c r="BH56" s="2587" t="s">
        <v>38</v>
      </c>
      <c r="BI56" s="2585"/>
      <c r="BJ56" s="2585"/>
      <c r="BK56" s="2585"/>
      <c r="BL56" s="2586"/>
      <c r="BM56" s="2587" t="s">
        <v>37</v>
      </c>
      <c r="BN56" s="2585"/>
      <c r="BO56" s="2585"/>
      <c r="BP56" s="2585"/>
      <c r="BQ56" s="2588"/>
      <c r="BR56" s="2095"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399" customFormat="true" ht="12.75" x14ac:dyDescent="0.2">
      <c r="A57" s="186" t="s">
        <v>69</v>
      </c>
      <c r="B57" s="244"/>
      <c r="C57" s="275" t="s">
        <v>0</v>
      </c>
      <c r="D57" s="276" t="s">
        <v>1</v>
      </c>
      <c r="E57" s="276" t="s">
        <v>2</v>
      </c>
      <c r="F57" s="276" t="s">
        <v>3</v>
      </c>
      <c r="G57" s="277" t="s">
        <v>4</v>
      </c>
      <c r="H57" s="1354" t="s">
        <v>0</v>
      </c>
      <c r="I57" s="1318" t="s">
        <v>1</v>
      </c>
      <c r="J57" s="1318" t="s">
        <v>2</v>
      </c>
      <c r="K57" s="1318" t="s">
        <v>3</v>
      </c>
      <c r="L57" s="1319" t="s">
        <v>4</v>
      </c>
      <c r="M57" s="1344" t="s">
        <v>0</v>
      </c>
      <c r="N57" s="1318" t="s">
        <v>1</v>
      </c>
      <c r="O57" s="1318" t="s">
        <v>2</v>
      </c>
      <c r="P57" s="1318" t="s">
        <v>3</v>
      </c>
      <c r="Q57" s="1364" t="s">
        <v>4</v>
      </c>
      <c r="R57" s="1354" t="s">
        <v>150</v>
      </c>
      <c r="S57" s="1318" t="s">
        <v>151</v>
      </c>
      <c r="T57" s="1318" t="s">
        <v>152</v>
      </c>
      <c r="U57" s="1318" t="s">
        <v>153</v>
      </c>
      <c r="V57" s="1318" t="s">
        <v>154</v>
      </c>
      <c r="W57" s="1318" t="s">
        <v>155</v>
      </c>
      <c r="X57" s="1318" t="s">
        <v>156</v>
      </c>
      <c r="Y57" s="1318" t="s">
        <v>157</v>
      </c>
      <c r="Z57" s="1318" t="s">
        <v>158</v>
      </c>
      <c r="AA57" s="1318" t="s">
        <v>159</v>
      </c>
      <c r="AB57" s="1320" t="s">
        <v>160</v>
      </c>
      <c r="AC57" s="667"/>
      <c r="AD57" s="667"/>
      <c r="AE57" s="667"/>
      <c r="AF57" s="667"/>
      <c r="AG57" s="667"/>
      <c r="AH57" s="667"/>
      <c r="AI57" s="667"/>
      <c r="AJ57" s="667"/>
      <c r="AK57" s="667"/>
      <c r="AL57" s="667"/>
      <c r="AM57" s="667"/>
      <c r="AN57" s="667"/>
      <c r="AO57" s="667"/>
      <c r="AP57" s="667"/>
      <c r="AQ57" s="667"/>
      <c r="AR57" s="667"/>
      <c r="AS57" s="667"/>
      <c r="AT57" s="667"/>
      <c r="AU57" s="667"/>
      <c r="AV57" s="667"/>
      <c r="AW57" s="667"/>
      <c r="AX57" s="667"/>
      <c r="AY57" s="667"/>
      <c r="AZ57" s="216"/>
      <c r="BA57" s="196" t="s">
        <v>119</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150</v>
      </c>
      <c r="BS57" s="170" t="s">
        <v>151</v>
      </c>
      <c r="BT57" s="170" t="s">
        <v>152</v>
      </c>
      <c r="BU57" s="170" t="s">
        <v>153</v>
      </c>
      <c r="BV57" s="170" t="s">
        <v>154</v>
      </c>
      <c r="BW57" s="170" t="s">
        <v>155</v>
      </c>
      <c r="BX57" s="170" t="s">
        <v>156</v>
      </c>
      <c r="BY57" s="171" t="s">
        <v>157</v>
      </c>
      <c r="BZ57" s="171" t="s">
        <v>158</v>
      </c>
      <c r="CA57" s="171" t="s">
        <v>159</v>
      </c>
      <c r="CB57" s="171" t="s">
        <v>160</v>
      </c>
      <c r="CC57" s="2189"/>
      <c r="CD57" s="2189"/>
      <c r="CE57" s="2189"/>
      <c r="CF57" s="2189"/>
      <c r="CG57" s="2189"/>
      <c r="CH57" s="2189"/>
      <c r="CI57" s="2189"/>
      <c r="CJ57" s="2189"/>
      <c r="CK57" s="2189"/>
      <c r="CL57" s="2189"/>
      <c r="CM57" s="2189"/>
      <c r="CN57" s="2189"/>
      <c r="CO57" s="2189"/>
      <c r="CP57" s="2189"/>
      <c r="CQ57" s="2189"/>
      <c r="CR57" s="2189"/>
      <c r="CS57" s="2189"/>
      <c r="CT57" s="2189"/>
      <c r="CU57" s="2189"/>
      <c r="CV57" s="2189"/>
      <c r="CW57" s="2189"/>
      <c r="CX57" s="2189"/>
      <c r="CY57" s="2189"/>
      <c r="CZ57" s="2189"/>
    </row>
    <row r="58" s="399" customFormat="true" ht="15" customHeight="true" x14ac:dyDescent="0.2">
      <c r="A58" s="2687" t="s">
        <v>163</v>
      </c>
      <c r="B58" s="1532" t="s">
        <v>238</v>
      </c>
      <c r="C58" s="1432">
        <v>43.918596928429416</v>
      </c>
      <c r="D58" s="1433">
        <v>62.30307918770319</v>
      </c>
      <c r="E58" s="1433">
        <v>76.086542380530076</v>
      </c>
      <c r="F58" s="1433">
        <v>88.437445703740721</v>
      </c>
      <c r="G58" s="1434">
        <v>94.817551701512798</v>
      </c>
      <c r="H58" s="1435">
        <v>83.479266687819603</v>
      </c>
      <c r="I58" s="1433">
        <v>92.70582566526349</v>
      </c>
      <c r="J58" s="1433">
        <v>95.898772253264994</v>
      </c>
      <c r="K58" s="1433">
        <v>98.271378405380361</v>
      </c>
      <c r="L58" s="1436">
        <v>98.930333775985176</v>
      </c>
      <c r="M58" s="1437">
        <v>22.509254477602557</v>
      </c>
      <c r="N58" s="1433">
        <v>29.980315427719678</v>
      </c>
      <c r="O58" s="1433">
        <v>37.866188651322766</v>
      </c>
      <c r="P58" s="1433">
        <v>47.797398881094011</v>
      </c>
      <c r="Q58" s="1434">
        <v>56.424059996030927</v>
      </c>
      <c r="R58" s="1435">
        <v>32.172282499453402</v>
      </c>
      <c r="S58" s="1433">
        <v>55.976717932070883</v>
      </c>
      <c r="T58" s="1433">
        <v>37.198816828762929</v>
      </c>
      <c r="U58" s="1433">
        <v>52.468158822440714</v>
      </c>
      <c r="V58" s="1433">
        <v>76.325733168700538</v>
      </c>
      <c r="W58" s="1433">
        <v>70.36284045202386</v>
      </c>
      <c r="X58" s="1433">
        <v>63.583637271224248</v>
      </c>
      <c r="Y58" s="1433">
        <v>79.365515202908</v>
      </c>
      <c r="Z58" s="1433">
        <v>53.306223625074544</v>
      </c>
      <c r="AA58" s="1433">
        <v>59.820412945594391</v>
      </c>
      <c r="AB58" s="2242">
        <v>98.734782690401914</v>
      </c>
      <c r="AC58" s="667"/>
      <c r="AD58" s="667"/>
      <c r="AE58" s="667"/>
      <c r="AF58" s="667"/>
      <c r="AG58" s="667"/>
      <c r="AH58" s="667"/>
      <c r="AI58" s="667"/>
      <c r="AJ58" s="667"/>
      <c r="AK58" s="667"/>
      <c r="AL58" s="667"/>
      <c r="AM58" s="667"/>
      <c r="AN58" s="667"/>
      <c r="AO58" s="667"/>
      <c r="AP58" s="667"/>
      <c r="AQ58" s="667"/>
      <c r="AR58" s="667"/>
      <c r="AS58" s="667"/>
      <c r="AT58" s="667"/>
      <c r="AU58" s="667"/>
      <c r="AV58" s="667"/>
      <c r="AW58" s="667"/>
      <c r="AX58" s="667"/>
      <c r="AY58" s="667"/>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2190"/>
      <c r="CD58" s="2190"/>
      <c r="CE58" s="2190"/>
      <c r="CF58" s="2190"/>
      <c r="CG58" s="2190"/>
      <c r="CH58" s="2190"/>
      <c r="CI58" s="2190"/>
      <c r="CJ58" s="2190"/>
      <c r="CK58" s="2190"/>
      <c r="CL58" s="2190"/>
      <c r="CM58" s="2190"/>
      <c r="CN58" s="2190"/>
      <c r="CO58" s="2190"/>
      <c r="CP58" s="2190"/>
      <c r="CQ58" s="2190"/>
      <c r="CR58" s="2190"/>
      <c r="CS58" s="2190"/>
      <c r="CT58" s="2190"/>
      <c r="CU58" s="2190"/>
      <c r="CV58" s="2190"/>
      <c r="CW58" s="2190"/>
      <c r="CX58" s="2190"/>
      <c r="CY58" s="2190"/>
      <c r="CZ58" s="2190"/>
    </row>
    <row r="59" s="399" customFormat="true" ht="15" customHeight="true" x14ac:dyDescent="0.2">
      <c r="A59" s="2688"/>
      <c r="B59" s="1533" t="s">
        <v>239</v>
      </c>
      <c r="C59" s="1438">
        <v>31.519485719139766</v>
      </c>
      <c r="D59" s="1439">
        <v>22.719932200252973</v>
      </c>
      <c r="E59" s="1439">
        <v>15.604058534216295</v>
      </c>
      <c r="F59" s="1439">
        <v>7.6329467838923</v>
      </c>
      <c r="G59" s="1440">
        <v>3.0604791005032896</v>
      </c>
      <c r="H59" s="1441">
        <v>9.7038129037935033</v>
      </c>
      <c r="I59" s="1439">
        <v>4.8254542570454628</v>
      </c>
      <c r="J59" s="1439">
        <v>2.3738848069445906</v>
      </c>
      <c r="K59" s="1439">
        <v>1.263871036164395</v>
      </c>
      <c r="L59" s="1442">
        <v>0.70911212322189188</v>
      </c>
      <c r="M59" s="1443">
        <v>44.643428051477443</v>
      </c>
      <c r="N59" s="1439">
        <v>35.993610570686954</v>
      </c>
      <c r="O59" s="1439">
        <v>40.23974031173119</v>
      </c>
      <c r="P59" s="1439">
        <v>33.329558751303161</v>
      </c>
      <c r="Q59" s="1440">
        <v>27.990707905055434</v>
      </c>
      <c r="R59" s="1441">
        <v>28.435095383981668</v>
      </c>
      <c r="S59" s="1439">
        <v>28.328025096313382</v>
      </c>
      <c r="T59" s="1439">
        <v>38.678474238283187</v>
      </c>
      <c r="U59" s="1439">
        <v>22.403644074232847</v>
      </c>
      <c r="V59" s="1439">
        <v>18.488746255189895</v>
      </c>
      <c r="W59" s="1439">
        <v>22.780096734964449</v>
      </c>
      <c r="X59" s="1439">
        <v>15.59505429315376</v>
      </c>
      <c r="Y59" s="1439">
        <v>9.6356164854858282</v>
      </c>
      <c r="Z59" s="1439">
        <v>37.421868418145785</v>
      </c>
      <c r="AA59" s="1439">
        <v>31.716846124653834</v>
      </c>
      <c r="AB59" s="2243">
        <v>0.65615014459613241</v>
      </c>
      <c r="AC59" s="667"/>
      <c r="AD59" s="667"/>
      <c r="AE59" s="667"/>
      <c r="AF59" s="667"/>
      <c r="AG59" s="667"/>
      <c r="AH59" s="667"/>
      <c r="AI59" s="667"/>
      <c r="AJ59" s="667"/>
      <c r="AK59" s="667"/>
      <c r="AL59" s="667"/>
      <c r="AM59" s="667"/>
      <c r="AN59" s="667"/>
      <c r="AO59" s="667"/>
      <c r="AP59" s="667"/>
      <c r="AQ59" s="667"/>
      <c r="AR59" s="667"/>
      <c r="AS59" s="667"/>
      <c r="AT59" s="667"/>
      <c r="AU59" s="667"/>
      <c r="AV59" s="667"/>
      <c r="AW59" s="667"/>
      <c r="AX59" s="667"/>
      <c r="AY59" s="667"/>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2191"/>
      <c r="CD59" s="2191"/>
      <c r="CE59" s="2191"/>
      <c r="CF59" s="2191"/>
      <c r="CG59" s="2191"/>
      <c r="CH59" s="2191"/>
      <c r="CI59" s="2191"/>
      <c r="CJ59" s="2191"/>
      <c r="CK59" s="2191"/>
      <c r="CL59" s="2191"/>
      <c r="CM59" s="2191"/>
      <c r="CN59" s="2191"/>
      <c r="CO59" s="2191"/>
      <c r="CP59" s="2191"/>
      <c r="CQ59" s="2191"/>
      <c r="CR59" s="2191"/>
      <c r="CS59" s="2191"/>
      <c r="CT59" s="2191"/>
      <c r="CU59" s="2191"/>
      <c r="CV59" s="2191"/>
      <c r="CW59" s="2191"/>
      <c r="CX59" s="2191"/>
      <c r="CY59" s="2191"/>
      <c r="CZ59" s="2191"/>
    </row>
    <row r="60" s="399" customFormat="true" ht="15" customHeight="true" x14ac:dyDescent="0.2">
      <c r="A60" s="2688"/>
      <c r="B60" s="1533" t="s">
        <v>240</v>
      </c>
      <c r="C60" s="1438">
        <v>14.40835506757479</v>
      </c>
      <c r="D60" s="1439">
        <v>8.581543735453943</v>
      </c>
      <c r="E60" s="1439">
        <v>3.5051598589809148</v>
      </c>
      <c r="F60" s="1439">
        <v>1.6492514618453056</v>
      </c>
      <c r="G60" s="1440">
        <v>0.66704606540247013</v>
      </c>
      <c r="H60" s="1441">
        <v>4.7898910796166687</v>
      </c>
      <c r="I60" s="1439">
        <v>0.97461016189537619</v>
      </c>
      <c r="J60" s="1439">
        <v>0.987651987939968</v>
      </c>
      <c r="K60" s="1439">
        <v>0.42903161503396409</v>
      </c>
      <c r="L60" s="1442">
        <v>0.23720399071084894</v>
      </c>
      <c r="M60" s="1443">
        <v>18.583055872760056</v>
      </c>
      <c r="N60" s="1439">
        <v>20.419050442761176</v>
      </c>
      <c r="O60" s="1439">
        <v>12.107341411178416</v>
      </c>
      <c r="P60" s="1439">
        <v>8.1378846246886916</v>
      </c>
      <c r="Q60" s="1440">
        <v>4.8199327838760402</v>
      </c>
      <c r="R60" s="1441">
        <v>21.65702867849776</v>
      </c>
      <c r="S60" s="1439">
        <v>14.511575203188013</v>
      </c>
      <c r="T60" s="1439">
        <v>1.5737936489837894</v>
      </c>
      <c r="U60" s="1439">
        <v>20.592044967610896</v>
      </c>
      <c r="V60" s="1439">
        <v>3.9190336443993221</v>
      </c>
      <c r="W60" s="1439">
        <v>4.9080430674797597</v>
      </c>
      <c r="X60" s="1439">
        <v>11.895523686448069</v>
      </c>
      <c r="Y60" s="1439">
        <v>0.81693542212904857</v>
      </c>
      <c r="Z60" s="1439">
        <v>4.6214094483570731</v>
      </c>
      <c r="AA60" s="1439">
        <v>8.0808322012159088</v>
      </c>
      <c r="AB60" s="2243">
        <v>6.9037294136544927E-2</v>
      </c>
      <c r="AC60" s="667"/>
      <c r="AD60" s="667"/>
      <c r="AE60" s="667"/>
      <c r="AF60" s="667"/>
      <c r="AG60" s="667"/>
      <c r="AH60" s="667"/>
      <c r="AI60" s="667"/>
      <c r="AJ60" s="667"/>
      <c r="AK60" s="667"/>
      <c r="AL60" s="667"/>
      <c r="AM60" s="667"/>
      <c r="AN60" s="667"/>
      <c r="AO60" s="667"/>
      <c r="AP60" s="667"/>
      <c r="AQ60" s="667"/>
      <c r="AR60" s="667"/>
      <c r="AS60" s="667"/>
      <c r="AT60" s="667"/>
      <c r="AU60" s="667"/>
      <c r="AV60" s="667"/>
      <c r="AW60" s="667"/>
      <c r="AX60" s="667"/>
      <c r="AY60" s="667"/>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2191"/>
      <c r="CD60" s="2191"/>
      <c r="CE60" s="2191"/>
      <c r="CF60" s="2191"/>
      <c r="CG60" s="2191"/>
      <c r="CH60" s="2191"/>
      <c r="CI60" s="2191"/>
      <c r="CJ60" s="2191"/>
      <c r="CK60" s="2191"/>
      <c r="CL60" s="2191"/>
      <c r="CM60" s="2191"/>
      <c r="CN60" s="2191"/>
      <c r="CO60" s="2191"/>
      <c r="CP60" s="2191"/>
      <c r="CQ60" s="2191"/>
      <c r="CR60" s="2191"/>
      <c r="CS60" s="2191"/>
      <c r="CT60" s="2191"/>
      <c r="CU60" s="2191"/>
      <c r="CV60" s="2191"/>
      <c r="CW60" s="2191"/>
      <c r="CX60" s="2191"/>
      <c r="CY60" s="2191"/>
      <c r="CZ60" s="2191"/>
    </row>
    <row r="61" s="399" customFormat="true" ht="15" customHeight="true" x14ac:dyDescent="0.2">
      <c r="A61" s="2688"/>
      <c r="B61" s="1533" t="s">
        <v>241</v>
      </c>
      <c r="C61" s="1438">
        <v>0.65074388358718904</v>
      </c>
      <c r="D61" s="1439">
        <v>0.17076333572120028</v>
      </c>
      <c r="E61" s="1439">
        <v>0.33007905481654098</v>
      </c>
      <c r="F61" s="1439">
        <v>0</v>
      </c>
      <c r="G61" s="1440">
        <v>0</v>
      </c>
      <c r="H61" s="1441">
        <v>0.13723235021759339</v>
      </c>
      <c r="I61" s="1439">
        <v>0.21743603445183798</v>
      </c>
      <c r="J61" s="1439">
        <v>0</v>
      </c>
      <c r="K61" s="1439">
        <v>0</v>
      </c>
      <c r="L61" s="1442">
        <v>0</v>
      </c>
      <c r="M61" s="1443">
        <v>1.6790806885353011</v>
      </c>
      <c r="N61" s="1439">
        <v>0</v>
      </c>
      <c r="O61" s="1439">
        <v>0.27135756639632319</v>
      </c>
      <c r="P61" s="1439">
        <v>0.51766281205716103</v>
      </c>
      <c r="Q61" s="1440">
        <v>0</v>
      </c>
      <c r="R61" s="1441">
        <v>0</v>
      </c>
      <c r="S61" s="1439">
        <v>0</v>
      </c>
      <c r="T61" s="1439">
        <v>0.35061504545594069</v>
      </c>
      <c r="U61" s="1439">
        <v>0.21949508385464039</v>
      </c>
      <c r="V61" s="1439">
        <v>0</v>
      </c>
      <c r="W61" s="1439">
        <v>0</v>
      </c>
      <c r="X61" s="1439">
        <v>2.1526948993796187</v>
      </c>
      <c r="Y61" s="1439">
        <v>0</v>
      </c>
      <c r="Z61" s="1439">
        <v>0</v>
      </c>
      <c r="AA61" s="1439">
        <v>0</v>
      </c>
      <c r="AB61" s="2243">
        <v>0</v>
      </c>
      <c r="AC61" s="667"/>
      <c r="AD61" s="667"/>
      <c r="AE61" s="667"/>
      <c r="AF61" s="667"/>
      <c r="AG61" s="667"/>
      <c r="AH61" s="667"/>
      <c r="AI61" s="667"/>
      <c r="AJ61" s="667"/>
      <c r="AK61" s="667"/>
      <c r="AL61" s="667"/>
      <c r="AM61" s="667"/>
      <c r="AN61" s="667"/>
      <c r="AO61" s="667"/>
      <c r="AP61" s="667"/>
      <c r="AQ61" s="667"/>
      <c r="AR61" s="667"/>
      <c r="AS61" s="667"/>
      <c r="AT61" s="667"/>
      <c r="AU61" s="667"/>
      <c r="AV61" s="667"/>
      <c r="AW61" s="667"/>
      <c r="AX61" s="667"/>
      <c r="AY61" s="667"/>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2191"/>
      <c r="CD61" s="2191"/>
      <c r="CE61" s="2191"/>
      <c r="CF61" s="2191"/>
      <c r="CG61" s="2191"/>
      <c r="CH61" s="2191"/>
      <c r="CI61" s="2191"/>
      <c r="CJ61" s="2191"/>
      <c r="CK61" s="2191"/>
      <c r="CL61" s="2191"/>
      <c r="CM61" s="2191"/>
      <c r="CN61" s="2191"/>
      <c r="CO61" s="2191"/>
      <c r="CP61" s="2191"/>
      <c r="CQ61" s="2191"/>
      <c r="CR61" s="2191"/>
      <c r="CS61" s="2191"/>
      <c r="CT61" s="2191"/>
      <c r="CU61" s="2191"/>
      <c r="CV61" s="2191"/>
      <c r="CW61" s="2191"/>
      <c r="CX61" s="2191"/>
      <c r="CY61" s="2191"/>
      <c r="CZ61" s="2191"/>
    </row>
    <row r="62" s="399" customFormat="true" ht="15" customHeight="true" x14ac:dyDescent="0.2">
      <c r="A62" s="2688"/>
      <c r="B62" s="1533" t="s">
        <v>242</v>
      </c>
      <c r="C62" s="1438">
        <v>1.1043492359638201</v>
      </c>
      <c r="D62" s="1439">
        <v>1.6651419820264408</v>
      </c>
      <c r="E62" s="1439">
        <v>1.1294528469904741</v>
      </c>
      <c r="F62" s="1439">
        <v>0.39496540767273092</v>
      </c>
      <c r="G62" s="1440">
        <v>0</v>
      </c>
      <c r="H62" s="1441">
        <v>0.40716663535413955</v>
      </c>
      <c r="I62" s="1439">
        <v>0.56602671092580281</v>
      </c>
      <c r="J62" s="1439">
        <v>0.44317249943671977</v>
      </c>
      <c r="K62" s="1439">
        <v>0</v>
      </c>
      <c r="L62" s="1442">
        <v>0</v>
      </c>
      <c r="M62" s="1443">
        <v>1.1533648885435466</v>
      </c>
      <c r="N62" s="1439">
        <v>2.7286152991919153</v>
      </c>
      <c r="O62" s="1439">
        <v>2.3919377487725839</v>
      </c>
      <c r="P62" s="1439">
        <v>1.5004858346459411</v>
      </c>
      <c r="Q62" s="1440">
        <v>1.2640472600996067</v>
      </c>
      <c r="R62" s="1441">
        <v>0.89352083658487713</v>
      </c>
      <c r="S62" s="1439">
        <v>0.54631466235131654</v>
      </c>
      <c r="T62" s="1439">
        <v>0.61428490240122802</v>
      </c>
      <c r="U62" s="1439">
        <v>4.316657051860874</v>
      </c>
      <c r="V62" s="1439">
        <v>0</v>
      </c>
      <c r="W62" s="1439">
        <v>5.6412974645868405E-2</v>
      </c>
      <c r="X62" s="1439">
        <v>5.1776680000426234</v>
      </c>
      <c r="Y62" s="1439">
        <v>0</v>
      </c>
      <c r="Z62" s="1439">
        <v>0</v>
      </c>
      <c r="AA62" s="1439">
        <v>0</v>
      </c>
      <c r="AB62" s="2243">
        <v>0</v>
      </c>
      <c r="AC62" s="667"/>
      <c r="AD62" s="667"/>
      <c r="AE62" s="667"/>
      <c r="AF62" s="667"/>
      <c r="AG62" s="667"/>
      <c r="AH62" s="667"/>
      <c r="AI62" s="667"/>
      <c r="AJ62" s="667"/>
      <c r="AK62" s="667"/>
      <c r="AL62" s="667"/>
      <c r="AM62" s="667"/>
      <c r="AN62" s="667"/>
      <c r="AO62" s="667"/>
      <c r="AP62" s="667"/>
      <c r="AQ62" s="667"/>
      <c r="AR62" s="667"/>
      <c r="AS62" s="667"/>
      <c r="AT62" s="667"/>
      <c r="AU62" s="667"/>
      <c r="AV62" s="667"/>
      <c r="AW62" s="667"/>
      <c r="AX62" s="667"/>
      <c r="AY62" s="667"/>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2191"/>
      <c r="CD62" s="2191"/>
      <c r="CE62" s="2191"/>
      <c r="CF62" s="2191"/>
      <c r="CG62" s="2191"/>
      <c r="CH62" s="2191"/>
      <c r="CI62" s="2191"/>
      <c r="CJ62" s="2191"/>
      <c r="CK62" s="2191"/>
      <c r="CL62" s="2191"/>
      <c r="CM62" s="2191"/>
      <c r="CN62" s="2191"/>
      <c r="CO62" s="2191"/>
      <c r="CP62" s="2191"/>
      <c r="CQ62" s="2191"/>
      <c r="CR62" s="2191"/>
      <c r="CS62" s="2191"/>
      <c r="CT62" s="2191"/>
      <c r="CU62" s="2191"/>
      <c r="CV62" s="2191"/>
      <c r="CW62" s="2191"/>
      <c r="CX62" s="2191"/>
      <c r="CY62" s="2191"/>
      <c r="CZ62" s="2191"/>
    </row>
    <row r="63" s="399" customFormat="true" ht="15" customHeight="true" x14ac:dyDescent="0.2">
      <c r="A63" s="2688"/>
      <c r="B63" s="1533" t="s">
        <v>243</v>
      </c>
      <c r="C63" s="1438">
        <v>2.7841105464059956</v>
      </c>
      <c r="D63" s="1439">
        <v>1.562560897854949</v>
      </c>
      <c r="E63" s="1439">
        <v>0.8530293288729982</v>
      </c>
      <c r="F63" s="1439">
        <v>0.17206207355623418</v>
      </c>
      <c r="G63" s="1440">
        <v>3.1048931150842757E-2</v>
      </c>
      <c r="H63" s="1441">
        <v>0.2630460679783882</v>
      </c>
      <c r="I63" s="1439">
        <v>0.1609637582821471</v>
      </c>
      <c r="J63" s="1439">
        <v>6.4206883161426809E-2</v>
      </c>
      <c r="K63" s="1439">
        <v>3.5718943421306402E-2</v>
      </c>
      <c r="L63" s="1442">
        <v>3.2997419297433592E-2</v>
      </c>
      <c r="M63" s="1443">
        <v>3.335152256297369</v>
      </c>
      <c r="N63" s="1439">
        <v>4.3881720071810539</v>
      </c>
      <c r="O63" s="1439">
        <v>3.1250752806660107</v>
      </c>
      <c r="P63" s="1439">
        <v>1.7616998348122783</v>
      </c>
      <c r="Q63" s="1440">
        <v>0.77630526701132507</v>
      </c>
      <c r="R63" s="1441">
        <v>2.8831658862003633</v>
      </c>
      <c r="S63" s="1439">
        <v>0.63736710607653602</v>
      </c>
      <c r="T63" s="1439">
        <v>0</v>
      </c>
      <c r="U63" s="1439">
        <v>0</v>
      </c>
      <c r="V63" s="1439">
        <v>0.40645176055660559</v>
      </c>
      <c r="W63" s="1439">
        <v>1.3379848542785104</v>
      </c>
      <c r="X63" s="1439">
        <v>1.5954218497516599</v>
      </c>
      <c r="Y63" s="1439">
        <v>10.181932889477178</v>
      </c>
      <c r="Z63" s="1439">
        <v>3.3724941792522216</v>
      </c>
      <c r="AA63" s="1439">
        <v>0.38190872853586755</v>
      </c>
      <c r="AB63" s="2243">
        <v>0</v>
      </c>
      <c r="AC63" s="667"/>
      <c r="AD63" s="667"/>
      <c r="AE63" s="667"/>
      <c r="AF63" s="667"/>
      <c r="AG63" s="667"/>
      <c r="AH63" s="667"/>
      <c r="AI63" s="667"/>
      <c r="AJ63" s="667"/>
      <c r="AK63" s="667"/>
      <c r="AL63" s="667"/>
      <c r="AM63" s="667"/>
      <c r="AN63" s="667"/>
      <c r="AO63" s="667"/>
      <c r="AP63" s="667"/>
      <c r="AQ63" s="667"/>
      <c r="AR63" s="667"/>
      <c r="AS63" s="667"/>
      <c r="AT63" s="667"/>
      <c r="AU63" s="667"/>
      <c r="AV63" s="667"/>
      <c r="AW63" s="667"/>
      <c r="AX63" s="667"/>
      <c r="AY63" s="667"/>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2191"/>
      <c r="CD63" s="2191"/>
      <c r="CE63" s="2191"/>
      <c r="CF63" s="2191"/>
      <c r="CG63" s="2191"/>
      <c r="CH63" s="2191"/>
      <c r="CI63" s="2191"/>
      <c r="CJ63" s="2191"/>
      <c r="CK63" s="2191"/>
      <c r="CL63" s="2191"/>
      <c r="CM63" s="2191"/>
      <c r="CN63" s="2191"/>
      <c r="CO63" s="2191"/>
      <c r="CP63" s="2191"/>
      <c r="CQ63" s="2191"/>
      <c r="CR63" s="2191"/>
      <c r="CS63" s="2191"/>
      <c r="CT63" s="2191"/>
      <c r="CU63" s="2191"/>
      <c r="CV63" s="2191"/>
      <c r="CW63" s="2191"/>
      <c r="CX63" s="2191"/>
      <c r="CY63" s="2191"/>
      <c r="CZ63" s="2191"/>
    </row>
    <row r="64" s="399" customFormat="true" ht="15" customHeight="true" x14ac:dyDescent="0.2">
      <c r="A64" s="2688"/>
      <c r="B64" s="1533" t="s">
        <v>244</v>
      </c>
      <c r="C64" s="1438">
        <v>0</v>
      </c>
      <c r="D64" s="1439">
        <v>0</v>
      </c>
      <c r="E64" s="1439">
        <v>2.79637435206266E-2</v>
      </c>
      <c r="F64" s="1439">
        <v>0.14478379954445469</v>
      </c>
      <c r="G64" s="1440">
        <v>0</v>
      </c>
      <c r="H64" s="1441">
        <v>0</v>
      </c>
      <c r="I64" s="1439">
        <v>4.497251128728446E-2</v>
      </c>
      <c r="J64" s="1439">
        <v>0.2323115692523223</v>
      </c>
      <c r="K64" s="1439">
        <v>0</v>
      </c>
      <c r="L64" s="1442">
        <v>0</v>
      </c>
      <c r="M64" s="1443">
        <v>0</v>
      </c>
      <c r="N64" s="1439">
        <v>0</v>
      </c>
      <c r="O64" s="1439">
        <v>0</v>
      </c>
      <c r="P64" s="1439">
        <v>0</v>
      </c>
      <c r="Q64" s="1440">
        <v>0</v>
      </c>
      <c r="R64" s="1441">
        <v>0</v>
      </c>
      <c r="S64" s="1439">
        <v>0</v>
      </c>
      <c r="T64" s="1439">
        <v>0</v>
      </c>
      <c r="U64" s="1439">
        <v>0</v>
      </c>
      <c r="V64" s="1439">
        <v>0</v>
      </c>
      <c r="W64" s="1439">
        <v>0.33587773106855134</v>
      </c>
      <c r="X64" s="1439">
        <v>0</v>
      </c>
      <c r="Y64" s="1439">
        <v>0</v>
      </c>
      <c r="Z64" s="1439">
        <v>0.12488684198825815</v>
      </c>
      <c r="AA64" s="1439">
        <v>0</v>
      </c>
      <c r="AB64" s="2243">
        <v>0</v>
      </c>
      <c r="AC64" s="667"/>
      <c r="AD64" s="667"/>
      <c r="AE64" s="667"/>
      <c r="AF64" s="667"/>
      <c r="AG64" s="667"/>
      <c r="AH64" s="667"/>
      <c r="AI64" s="667"/>
      <c r="AJ64" s="667"/>
      <c r="AK64" s="667"/>
      <c r="AL64" s="667"/>
      <c r="AM64" s="667"/>
      <c r="AN64" s="667"/>
      <c r="AO64" s="667"/>
      <c r="AP64" s="667"/>
      <c r="AQ64" s="667"/>
      <c r="AR64" s="667"/>
      <c r="AS64" s="667"/>
      <c r="AT64" s="667"/>
      <c r="AU64" s="667"/>
      <c r="AV64" s="667"/>
      <c r="AW64" s="667"/>
      <c r="AX64" s="667"/>
      <c r="AY64" s="667"/>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2191"/>
      <c r="CD64" s="2191"/>
      <c r="CE64" s="2191"/>
      <c r="CF64" s="2191"/>
      <c r="CG64" s="2191"/>
      <c r="CH64" s="2191"/>
      <c r="CI64" s="2191"/>
      <c r="CJ64" s="2191"/>
      <c r="CK64" s="2191"/>
      <c r="CL64" s="2191"/>
      <c r="CM64" s="2191"/>
      <c r="CN64" s="2191"/>
      <c r="CO64" s="2191"/>
      <c r="CP64" s="2191"/>
      <c r="CQ64" s="2191"/>
      <c r="CR64" s="2191"/>
      <c r="CS64" s="2191"/>
      <c r="CT64" s="2191"/>
      <c r="CU64" s="2191"/>
      <c r="CV64" s="2191"/>
      <c r="CW64" s="2191"/>
      <c r="CX64" s="2191"/>
      <c r="CY64" s="2191"/>
      <c r="CZ64" s="2191"/>
    </row>
    <row r="65" s="399" customFormat="true" ht="15" customHeight="true" x14ac:dyDescent="0.2">
      <c r="A65" s="2688"/>
      <c r="B65" s="1533" t="s">
        <v>176</v>
      </c>
      <c r="C65" s="1438">
        <v>4.6447391547945163</v>
      </c>
      <c r="D65" s="1439">
        <v>2.0200567826815252</v>
      </c>
      <c r="E65" s="1439">
        <v>2.3737814328643454</v>
      </c>
      <c r="F65" s="1439">
        <v>1.4523472680164147</v>
      </c>
      <c r="G65" s="1440">
        <v>1.367458210999875</v>
      </c>
      <c r="H65" s="1441">
        <v>0</v>
      </c>
      <c r="I65" s="1439">
        <v>0</v>
      </c>
      <c r="J65" s="1439">
        <v>0</v>
      </c>
      <c r="K65" s="1439">
        <v>0</v>
      </c>
      <c r="L65" s="1442">
        <v>0</v>
      </c>
      <c r="M65" s="1443">
        <v>7.2861005112315951</v>
      </c>
      <c r="N65" s="1439">
        <v>5.7163170987745975</v>
      </c>
      <c r="O65" s="1439">
        <v>3.7660583908984067</v>
      </c>
      <c r="P65" s="1439">
        <v>6.2174650244606697</v>
      </c>
      <c r="Q65" s="1440">
        <v>8.4175584874720482</v>
      </c>
      <c r="R65" s="1441">
        <v>11.773136044071082</v>
      </c>
      <c r="S65" s="1439">
        <v>0</v>
      </c>
      <c r="T65" s="1439">
        <v>21.453977694011826</v>
      </c>
      <c r="U65" s="1439">
        <v>0</v>
      </c>
      <c r="V65" s="1439">
        <v>0</v>
      </c>
      <c r="W65" s="1439">
        <v>0</v>
      </c>
      <c r="X65" s="1439">
        <v>0</v>
      </c>
      <c r="Y65" s="1439">
        <v>0</v>
      </c>
      <c r="Z65" s="1439">
        <v>0</v>
      </c>
      <c r="AA65" s="1439">
        <v>0</v>
      </c>
      <c r="AB65" s="2243">
        <v>0</v>
      </c>
      <c r="AC65" s="667"/>
      <c r="AD65" s="667"/>
      <c r="AE65" s="667"/>
      <c r="AF65" s="667"/>
      <c r="AG65" s="667"/>
      <c r="AH65" s="667"/>
      <c r="AI65" s="667"/>
      <c r="AJ65" s="667"/>
      <c r="AK65" s="667"/>
      <c r="AL65" s="667"/>
      <c r="AM65" s="667"/>
      <c r="AN65" s="667"/>
      <c r="AO65" s="667"/>
      <c r="AP65" s="667"/>
      <c r="AQ65" s="667"/>
      <c r="AR65" s="667"/>
      <c r="AS65" s="667"/>
      <c r="AT65" s="667"/>
      <c r="AU65" s="667"/>
      <c r="AV65" s="667"/>
      <c r="AW65" s="667"/>
      <c r="AX65" s="667"/>
      <c r="AY65" s="667"/>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2191"/>
      <c r="CD65" s="2191"/>
      <c r="CE65" s="2191"/>
      <c r="CF65" s="2191"/>
      <c r="CG65" s="2191"/>
      <c r="CH65" s="2191"/>
      <c r="CI65" s="2191"/>
      <c r="CJ65" s="2191"/>
      <c r="CK65" s="2191"/>
      <c r="CL65" s="2191"/>
      <c r="CM65" s="2191"/>
      <c r="CN65" s="2191"/>
      <c r="CO65" s="2191"/>
      <c r="CP65" s="2191"/>
      <c r="CQ65" s="2191"/>
      <c r="CR65" s="2191"/>
      <c r="CS65" s="2191"/>
      <c r="CT65" s="2191"/>
      <c r="CU65" s="2191"/>
      <c r="CV65" s="2191"/>
      <c r="CW65" s="2191"/>
      <c r="CX65" s="2191"/>
      <c r="CY65" s="2191"/>
      <c r="CZ65" s="2191"/>
    </row>
    <row r="66" s="399" customFormat="true" ht="15" customHeight="true" x14ac:dyDescent="0.2">
      <c r="A66" s="2688"/>
      <c r="B66" s="1533" t="s">
        <v>245</v>
      </c>
      <c r="C66" s="1438">
        <v>8.9774333874850065E-2</v>
      </c>
      <c r="D66" s="1439">
        <v>0</v>
      </c>
      <c r="E66" s="1439">
        <v>0</v>
      </c>
      <c r="F66" s="1439">
        <v>0</v>
      </c>
      <c r="G66" s="1440">
        <v>5.6415990430755882E-2</v>
      </c>
      <c r="H66" s="1441">
        <v>0.14406879699441283</v>
      </c>
      <c r="I66" s="1439">
        <v>0</v>
      </c>
      <c r="J66" s="1439">
        <v>0</v>
      </c>
      <c r="K66" s="1439">
        <v>0</v>
      </c>
      <c r="L66" s="1442">
        <v>9.0352690784639478E-2</v>
      </c>
      <c r="M66" s="1443">
        <v>0</v>
      </c>
      <c r="N66" s="1439">
        <v>0</v>
      </c>
      <c r="O66" s="1439">
        <v>0</v>
      </c>
      <c r="P66" s="1439">
        <v>0</v>
      </c>
      <c r="Q66" s="1440">
        <v>0</v>
      </c>
      <c r="R66" s="1441">
        <v>0</v>
      </c>
      <c r="S66" s="1439">
        <v>0</v>
      </c>
      <c r="T66" s="1439">
        <v>0.13003764210117641</v>
      </c>
      <c r="U66" s="1439">
        <v>0</v>
      </c>
      <c r="V66" s="1439">
        <v>0.13364544110502274</v>
      </c>
      <c r="W66" s="1439">
        <v>0</v>
      </c>
      <c r="X66" s="1439">
        <v>0</v>
      </c>
      <c r="Y66" s="1439">
        <v>0</v>
      </c>
      <c r="Z66" s="1439">
        <v>0</v>
      </c>
      <c r="AA66" s="1439">
        <v>0</v>
      </c>
      <c r="AB66" s="2243">
        <v>1.9414533757141274E-2</v>
      </c>
      <c r="AC66" s="667"/>
      <c r="AD66" s="667"/>
      <c r="AE66" s="667"/>
      <c r="AF66" s="667"/>
      <c r="AG66" s="667"/>
      <c r="AH66" s="667"/>
      <c r="AI66" s="667"/>
      <c r="AJ66" s="667"/>
      <c r="AK66" s="667"/>
      <c r="AL66" s="667"/>
      <c r="AM66" s="667"/>
      <c r="AN66" s="667"/>
      <c r="AO66" s="667"/>
      <c r="AP66" s="667"/>
      <c r="AQ66" s="667"/>
      <c r="AR66" s="667"/>
      <c r="AS66" s="667"/>
      <c r="AT66" s="667"/>
      <c r="AU66" s="667"/>
      <c r="AV66" s="667"/>
      <c r="AW66" s="667"/>
      <c r="AX66" s="667"/>
      <c r="AY66" s="667"/>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2191"/>
      <c r="CD66" s="2191"/>
      <c r="CE66" s="2191"/>
      <c r="CF66" s="2191"/>
      <c r="CG66" s="2191"/>
      <c r="CH66" s="2191"/>
      <c r="CI66" s="2191"/>
      <c r="CJ66" s="2191"/>
      <c r="CK66" s="2191"/>
      <c r="CL66" s="2191"/>
      <c r="CM66" s="2191"/>
      <c r="CN66" s="2191"/>
      <c r="CO66" s="2191"/>
      <c r="CP66" s="2191"/>
      <c r="CQ66" s="2191"/>
      <c r="CR66" s="2191"/>
      <c r="CS66" s="2191"/>
      <c r="CT66" s="2191"/>
      <c r="CU66" s="2191"/>
      <c r="CV66" s="2191"/>
      <c r="CW66" s="2191"/>
      <c r="CX66" s="2191"/>
      <c r="CY66" s="2191"/>
      <c r="CZ66" s="2191"/>
    </row>
    <row r="67" s="399" customFormat="true" ht="15" customHeight="true" x14ac:dyDescent="0.2">
      <c r="A67" s="2688"/>
      <c r="B67" s="1533" t="s">
        <v>46</v>
      </c>
      <c r="C67" s="1438">
        <v>0.87984513022983168</v>
      </c>
      <c r="D67" s="1439">
        <v>0.97692187830592614</v>
      </c>
      <c r="E67" s="1439">
        <v>8.9932819207564046E-2</v>
      </c>
      <c r="F67" s="1439">
        <v>0.11619750173192725</v>
      </c>
      <c r="G67" s="1440">
        <v>0</v>
      </c>
      <c r="H67" s="1441">
        <v>1.0755154782256002</v>
      </c>
      <c r="I67" s="1439">
        <v>0.50471090084861991</v>
      </c>
      <c r="J67" s="1439">
        <v>0</v>
      </c>
      <c r="K67" s="1439">
        <v>0</v>
      </c>
      <c r="L67" s="1442">
        <v>0</v>
      </c>
      <c r="M67" s="1443">
        <v>0.81056325355211811</v>
      </c>
      <c r="N67" s="1439">
        <v>0.77391915368450892</v>
      </c>
      <c r="O67" s="1439">
        <v>0.23230063903427714</v>
      </c>
      <c r="P67" s="1439">
        <v>0.73784423693805323</v>
      </c>
      <c r="Q67" s="1440">
        <v>0.30738830045469773</v>
      </c>
      <c r="R67" s="1441">
        <v>2.1857706712108818</v>
      </c>
      <c r="S67" s="1439">
        <v>0</v>
      </c>
      <c r="T67" s="1439">
        <v>0</v>
      </c>
      <c r="U67" s="1439">
        <v>0</v>
      </c>
      <c r="V67" s="1439">
        <v>0.7263897300486607</v>
      </c>
      <c r="W67" s="1439">
        <v>0.21874418553889668</v>
      </c>
      <c r="X67" s="1439">
        <v>0</v>
      </c>
      <c r="Y67" s="1439">
        <v>0</v>
      </c>
      <c r="Z67" s="1439">
        <v>1.1531174871822469</v>
      </c>
      <c r="AA67" s="1439">
        <v>0</v>
      </c>
      <c r="AB67" s="2243">
        <v>0.52061533710828611</v>
      </c>
      <c r="AC67" s="667"/>
      <c r="AD67" s="667"/>
      <c r="AE67" s="667"/>
      <c r="AF67" s="667"/>
      <c r="AG67" s="667"/>
      <c r="AH67" s="667"/>
      <c r="AI67" s="667"/>
      <c r="AJ67" s="667"/>
      <c r="AK67" s="667"/>
      <c r="AL67" s="667"/>
      <c r="AM67" s="667"/>
      <c r="AN67" s="667"/>
      <c r="AO67" s="667"/>
      <c r="AP67" s="667"/>
      <c r="AQ67" s="667"/>
      <c r="AR67" s="667"/>
      <c r="AS67" s="667"/>
      <c r="AT67" s="667"/>
      <c r="AU67" s="667"/>
      <c r="AV67" s="667"/>
      <c r="AW67" s="667"/>
      <c r="AX67" s="667"/>
      <c r="AY67" s="667"/>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2191"/>
      <c r="CD67" s="2191"/>
      <c r="CE67" s="2191"/>
      <c r="CF67" s="2191"/>
      <c r="CG67" s="2191"/>
      <c r="CH67" s="2191"/>
      <c r="CI67" s="2191"/>
      <c r="CJ67" s="2191"/>
      <c r="CK67" s="2191"/>
      <c r="CL67" s="2191"/>
      <c r="CM67" s="2191"/>
      <c r="CN67" s="2191"/>
      <c r="CO67" s="2191"/>
      <c r="CP67" s="2191"/>
      <c r="CQ67" s="2191"/>
      <c r="CR67" s="2191"/>
      <c r="CS67" s="2191"/>
      <c r="CT67" s="2191"/>
      <c r="CU67" s="2191"/>
      <c r="CV67" s="2191"/>
      <c r="CW67" s="2191"/>
      <c r="CX67" s="2191"/>
      <c r="CY67" s="2191"/>
      <c r="CZ67" s="2191"/>
    </row>
    <row r="68" s="399" customFormat="true" ht="15" customHeight="true" x14ac:dyDescent="0.2">
      <c r="A68" s="1372"/>
      <c r="B68" s="1534"/>
      <c r="C68" s="1438"/>
      <c r="D68" s="1439"/>
      <c r="E68" s="1439"/>
      <c r="F68" s="1439"/>
      <c r="G68" s="1440"/>
      <c r="H68" s="1441"/>
      <c r="I68" s="1439"/>
      <c r="J68" s="1439"/>
      <c r="K68" s="1439"/>
      <c r="L68" s="1442"/>
      <c r="M68" s="1443"/>
      <c r="N68" s="1439"/>
      <c r="O68" s="1439"/>
      <c r="P68" s="1439"/>
      <c r="Q68" s="1440"/>
      <c r="R68" s="1441"/>
      <c r="S68" s="1439"/>
      <c r="T68" s="1439"/>
      <c r="U68" s="1439"/>
      <c r="V68" s="1439"/>
      <c r="W68" s="1439"/>
      <c r="X68" s="1439"/>
      <c r="Y68" s="1439"/>
      <c r="Z68" s="1439"/>
      <c r="AA68" s="1439"/>
      <c r="AB68" s="2243"/>
      <c r="AC68" s="667"/>
      <c r="AD68" s="667"/>
      <c r="AE68" s="667"/>
      <c r="AF68" s="667"/>
      <c r="AG68" s="667"/>
      <c r="AH68" s="667"/>
      <c r="AI68" s="667"/>
      <c r="AJ68" s="667"/>
      <c r="AK68" s="667"/>
      <c r="AL68" s="667"/>
      <c r="AM68" s="667"/>
      <c r="AN68" s="667"/>
      <c r="AO68" s="667"/>
      <c r="AP68" s="667"/>
      <c r="AQ68" s="667"/>
      <c r="AR68" s="667"/>
      <c r="AS68" s="667"/>
      <c r="AT68" s="667"/>
      <c r="AU68" s="667"/>
      <c r="AV68" s="667"/>
      <c r="AW68" s="667"/>
      <c r="AX68" s="667"/>
      <c r="AY68" s="667"/>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2191"/>
      <c r="CD68" s="2191"/>
      <c r="CE68" s="2191"/>
      <c r="CF68" s="2191"/>
      <c r="CG68" s="2191"/>
      <c r="CH68" s="2191"/>
      <c r="CI68" s="2191"/>
      <c r="CJ68" s="2191"/>
      <c r="CK68" s="2191"/>
      <c r="CL68" s="2191"/>
      <c r="CM68" s="2191"/>
      <c r="CN68" s="2191"/>
      <c r="CO68" s="2191"/>
      <c r="CP68" s="2191"/>
      <c r="CQ68" s="2191"/>
      <c r="CR68" s="2191"/>
      <c r="CS68" s="2191"/>
      <c r="CT68" s="2191"/>
      <c r="CU68" s="2191"/>
      <c r="CV68" s="2191"/>
      <c r="CW68" s="2191"/>
      <c r="CX68" s="2191"/>
      <c r="CY68" s="2191"/>
      <c r="CZ68" s="2191"/>
    </row>
    <row r="69" s="399" customFormat="true" ht="15" customHeight="true" x14ac:dyDescent="0.2">
      <c r="A69" s="1372"/>
      <c r="B69" s="1534"/>
      <c r="C69" s="1438"/>
      <c r="D69" s="1439"/>
      <c r="E69" s="1439"/>
      <c r="F69" s="1439"/>
      <c r="G69" s="1440"/>
      <c r="H69" s="1441"/>
      <c r="I69" s="1439"/>
      <c r="J69" s="1439"/>
      <c r="K69" s="1439"/>
      <c r="L69" s="1442"/>
      <c r="M69" s="1443"/>
      <c r="N69" s="1439"/>
      <c r="O69" s="1439"/>
      <c r="P69" s="1439"/>
      <c r="Q69" s="1440"/>
      <c r="R69" s="1441"/>
      <c r="S69" s="1439"/>
      <c r="T69" s="1439"/>
      <c r="U69" s="1439"/>
      <c r="V69" s="1439"/>
      <c r="W69" s="1439"/>
      <c r="X69" s="1439"/>
      <c r="Y69" s="1439"/>
      <c r="Z69" s="1439"/>
      <c r="AA69" s="1439"/>
      <c r="AB69" s="2243"/>
      <c r="AC69" s="667"/>
      <c r="AD69" s="667"/>
      <c r="AE69" s="667"/>
      <c r="AF69" s="667"/>
      <c r="AG69" s="667"/>
      <c r="AH69" s="667"/>
      <c r="AI69" s="667"/>
      <c r="AJ69" s="667"/>
      <c r="AK69" s="667"/>
      <c r="AL69" s="667"/>
      <c r="AM69" s="667"/>
      <c r="AN69" s="667"/>
      <c r="AO69" s="667"/>
      <c r="AP69" s="667"/>
      <c r="AQ69" s="667"/>
      <c r="AR69" s="667"/>
      <c r="AS69" s="667"/>
      <c r="AT69" s="667"/>
      <c r="AU69" s="667"/>
      <c r="AV69" s="667"/>
      <c r="AW69" s="667"/>
      <c r="AX69" s="667"/>
      <c r="AY69" s="667"/>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2191"/>
      <c r="CD69" s="2191"/>
      <c r="CE69" s="2191"/>
      <c r="CF69" s="2191"/>
      <c r="CG69" s="2191"/>
      <c r="CH69" s="2191"/>
      <c r="CI69" s="2191"/>
      <c r="CJ69" s="2191"/>
      <c r="CK69" s="2191"/>
      <c r="CL69" s="2191"/>
      <c r="CM69" s="2191"/>
      <c r="CN69" s="2191"/>
      <c r="CO69" s="2191"/>
      <c r="CP69" s="2191"/>
      <c r="CQ69" s="2191"/>
      <c r="CR69" s="2191"/>
      <c r="CS69" s="2191"/>
      <c r="CT69" s="2191"/>
      <c r="CU69" s="2191"/>
      <c r="CV69" s="2191"/>
      <c r="CW69" s="2191"/>
      <c r="CX69" s="2191"/>
      <c r="CY69" s="2191"/>
      <c r="CZ69" s="2191"/>
    </row>
    <row r="70" s="399" customFormat="true" ht="15" customHeight="true" x14ac:dyDescent="0.2">
      <c r="A70" s="1372"/>
      <c r="B70" s="1534"/>
      <c r="C70" s="1438"/>
      <c r="D70" s="1439"/>
      <c r="E70" s="1439"/>
      <c r="F70" s="1439"/>
      <c r="G70" s="1440"/>
      <c r="H70" s="1441"/>
      <c r="I70" s="1439"/>
      <c r="J70" s="1439"/>
      <c r="K70" s="1439"/>
      <c r="L70" s="1442"/>
      <c r="M70" s="1443"/>
      <c r="N70" s="1439"/>
      <c r="O70" s="1439"/>
      <c r="P70" s="1439"/>
      <c r="Q70" s="1440"/>
      <c r="R70" s="1441"/>
      <c r="S70" s="1439"/>
      <c r="T70" s="1439"/>
      <c r="U70" s="1439"/>
      <c r="V70" s="1439"/>
      <c r="W70" s="1439"/>
      <c r="X70" s="1439"/>
      <c r="Y70" s="1439"/>
      <c r="Z70" s="1439"/>
      <c r="AA70" s="1439"/>
      <c r="AB70" s="2243"/>
      <c r="AC70" s="667"/>
      <c r="AD70" s="667"/>
      <c r="AE70" s="667"/>
      <c r="AF70" s="667"/>
      <c r="AG70" s="667"/>
      <c r="AH70" s="667"/>
      <c r="AI70" s="667"/>
      <c r="AJ70" s="667"/>
      <c r="AK70" s="667"/>
      <c r="AL70" s="667"/>
      <c r="AM70" s="667"/>
      <c r="AN70" s="667"/>
      <c r="AO70" s="667"/>
      <c r="AP70" s="667"/>
      <c r="AQ70" s="667"/>
      <c r="AR70" s="667"/>
      <c r="AS70" s="667"/>
      <c r="AT70" s="667"/>
      <c r="AU70" s="667"/>
      <c r="AV70" s="667"/>
      <c r="AW70" s="667"/>
      <c r="AX70" s="667"/>
      <c r="AY70" s="667"/>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2191"/>
      <c r="CD70" s="2191"/>
      <c r="CE70" s="2191"/>
      <c r="CF70" s="2191"/>
      <c r="CG70" s="2191"/>
      <c r="CH70" s="2191"/>
      <c r="CI70" s="2191"/>
      <c r="CJ70" s="2191"/>
      <c r="CK70" s="2191"/>
      <c r="CL70" s="2191"/>
      <c r="CM70" s="2191"/>
      <c r="CN70" s="2191"/>
      <c r="CO70" s="2191"/>
      <c r="CP70" s="2191"/>
      <c r="CQ70" s="2191"/>
      <c r="CR70" s="2191"/>
      <c r="CS70" s="2191"/>
      <c r="CT70" s="2191"/>
      <c r="CU70" s="2191"/>
      <c r="CV70" s="2191"/>
      <c r="CW70" s="2191"/>
      <c r="CX70" s="2191"/>
      <c r="CY70" s="2191"/>
      <c r="CZ70" s="2191"/>
    </row>
    <row r="71" s="399" customFormat="true" ht="15" customHeight="true" x14ac:dyDescent="0.2">
      <c r="A71" s="1372"/>
      <c r="B71" s="1534"/>
      <c r="C71" s="1438"/>
      <c r="D71" s="1439"/>
      <c r="E71" s="1439"/>
      <c r="F71" s="1439"/>
      <c r="G71" s="1440"/>
      <c r="H71" s="1441"/>
      <c r="I71" s="1439"/>
      <c r="J71" s="1439"/>
      <c r="K71" s="1439"/>
      <c r="L71" s="1442"/>
      <c r="M71" s="1443"/>
      <c r="N71" s="1439"/>
      <c r="O71" s="1439"/>
      <c r="P71" s="1439"/>
      <c r="Q71" s="1440"/>
      <c r="R71" s="1441"/>
      <c r="S71" s="1439"/>
      <c r="T71" s="1439"/>
      <c r="U71" s="1439"/>
      <c r="V71" s="1439"/>
      <c r="W71" s="1439"/>
      <c r="X71" s="1439"/>
      <c r="Y71" s="1439"/>
      <c r="Z71" s="1439"/>
      <c r="AA71" s="1439"/>
      <c r="AB71" s="2243"/>
      <c r="AC71" s="667"/>
      <c r="AD71" s="667"/>
      <c r="AE71" s="667"/>
      <c r="AF71" s="667"/>
      <c r="AG71" s="667"/>
      <c r="AH71" s="667"/>
      <c r="AI71" s="667"/>
      <c r="AJ71" s="667"/>
      <c r="AK71" s="667"/>
      <c r="AL71" s="667"/>
      <c r="AM71" s="667"/>
      <c r="AN71" s="667"/>
      <c r="AO71" s="667"/>
      <c r="AP71" s="667"/>
      <c r="AQ71" s="667"/>
      <c r="AR71" s="667"/>
      <c r="AS71" s="667"/>
      <c r="AT71" s="667"/>
      <c r="AU71" s="667"/>
      <c r="AV71" s="667"/>
      <c r="AW71" s="667"/>
      <c r="AX71" s="667"/>
      <c r="AY71" s="667"/>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2191"/>
      <c r="CD71" s="2191"/>
      <c r="CE71" s="2191"/>
      <c r="CF71" s="2191"/>
      <c r="CG71" s="2191"/>
      <c r="CH71" s="2191"/>
      <c r="CI71" s="2191"/>
      <c r="CJ71" s="2191"/>
      <c r="CK71" s="2191"/>
      <c r="CL71" s="2191"/>
      <c r="CM71" s="2191"/>
      <c r="CN71" s="2191"/>
      <c r="CO71" s="2191"/>
      <c r="CP71" s="2191"/>
      <c r="CQ71" s="2191"/>
      <c r="CR71" s="2191"/>
      <c r="CS71" s="2191"/>
      <c r="CT71" s="2191"/>
      <c r="CU71" s="2191"/>
      <c r="CV71" s="2191"/>
      <c r="CW71" s="2191"/>
      <c r="CX71" s="2191"/>
      <c r="CY71" s="2191"/>
      <c r="CZ71" s="2191"/>
    </row>
    <row r="72" s="399" customFormat="true" ht="15" customHeight="true" x14ac:dyDescent="0.2">
      <c r="A72" s="1372"/>
      <c r="B72" s="1534"/>
      <c r="C72" s="1438"/>
      <c r="D72" s="1439"/>
      <c r="E72" s="1439"/>
      <c r="F72" s="1439"/>
      <c r="G72" s="1440"/>
      <c r="H72" s="1441"/>
      <c r="I72" s="1439"/>
      <c r="J72" s="1439"/>
      <c r="K72" s="1439"/>
      <c r="L72" s="1442"/>
      <c r="M72" s="1443"/>
      <c r="N72" s="1439"/>
      <c r="O72" s="1439"/>
      <c r="P72" s="1439"/>
      <c r="Q72" s="1440"/>
      <c r="R72" s="1441"/>
      <c r="S72" s="1439"/>
      <c r="T72" s="1439"/>
      <c r="U72" s="1439"/>
      <c r="V72" s="1439"/>
      <c r="W72" s="1439"/>
      <c r="X72" s="1439"/>
      <c r="Y72" s="1439"/>
      <c r="Z72" s="1439"/>
      <c r="AA72" s="1439"/>
      <c r="AB72" s="2243"/>
      <c r="AC72" s="667"/>
      <c r="AD72" s="667"/>
      <c r="AE72" s="667"/>
      <c r="AF72" s="667"/>
      <c r="AG72" s="667"/>
      <c r="AH72" s="667"/>
      <c r="AI72" s="667"/>
      <c r="AJ72" s="667"/>
      <c r="AK72" s="667"/>
      <c r="AL72" s="667"/>
      <c r="AM72" s="667"/>
      <c r="AN72" s="667"/>
      <c r="AO72" s="667"/>
      <c r="AP72" s="667"/>
      <c r="AQ72" s="667"/>
      <c r="AR72" s="667"/>
      <c r="AS72" s="667"/>
      <c r="AT72" s="667"/>
      <c r="AU72" s="667"/>
      <c r="AV72" s="667"/>
      <c r="AW72" s="667"/>
      <c r="AX72" s="667"/>
      <c r="AY72" s="667"/>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2191"/>
      <c r="CD72" s="2191"/>
      <c r="CE72" s="2191"/>
      <c r="CF72" s="2191"/>
      <c r="CG72" s="2191"/>
      <c r="CH72" s="2191"/>
      <c r="CI72" s="2191"/>
      <c r="CJ72" s="2191"/>
      <c r="CK72" s="2191"/>
      <c r="CL72" s="2191"/>
      <c r="CM72" s="2191"/>
      <c r="CN72" s="2191"/>
      <c r="CO72" s="2191"/>
      <c r="CP72" s="2191"/>
      <c r="CQ72" s="2191"/>
      <c r="CR72" s="2191"/>
      <c r="CS72" s="2191"/>
      <c r="CT72" s="2191"/>
      <c r="CU72" s="2191"/>
      <c r="CV72" s="2191"/>
      <c r="CW72" s="2191"/>
      <c r="CX72" s="2191"/>
      <c r="CY72" s="2191"/>
      <c r="CZ72" s="2191"/>
    </row>
    <row r="73" s="399" customFormat="true" ht="15" customHeight="true" x14ac:dyDescent="0.2">
      <c r="A73" s="1372"/>
      <c r="B73" s="1534"/>
      <c r="C73" s="1438"/>
      <c r="D73" s="1439"/>
      <c r="E73" s="1439"/>
      <c r="F73" s="1439"/>
      <c r="G73" s="1440"/>
      <c r="H73" s="1441"/>
      <c r="I73" s="1439"/>
      <c r="J73" s="1439"/>
      <c r="K73" s="1439"/>
      <c r="L73" s="1442"/>
      <c r="M73" s="1443"/>
      <c r="N73" s="1439"/>
      <c r="O73" s="1439"/>
      <c r="P73" s="1439"/>
      <c r="Q73" s="1440"/>
      <c r="R73" s="1441"/>
      <c r="S73" s="1439"/>
      <c r="T73" s="1439"/>
      <c r="U73" s="1439"/>
      <c r="V73" s="1439"/>
      <c r="W73" s="1439"/>
      <c r="X73" s="1439"/>
      <c r="Y73" s="1439"/>
      <c r="Z73" s="1439"/>
      <c r="AA73" s="1439"/>
      <c r="AB73" s="2243"/>
      <c r="AC73" s="667"/>
      <c r="AD73" s="667"/>
      <c r="AE73" s="667"/>
      <c r="AF73" s="667"/>
      <c r="AG73" s="667"/>
      <c r="AH73" s="667"/>
      <c r="AI73" s="667"/>
      <c r="AJ73" s="667"/>
      <c r="AK73" s="667"/>
      <c r="AL73" s="667"/>
      <c r="AM73" s="667"/>
      <c r="AN73" s="667"/>
      <c r="AO73" s="667"/>
      <c r="AP73" s="667"/>
      <c r="AQ73" s="667"/>
      <c r="AR73" s="667"/>
      <c r="AS73" s="667"/>
      <c r="AT73" s="667"/>
      <c r="AU73" s="667"/>
      <c r="AV73" s="667"/>
      <c r="AW73" s="667"/>
      <c r="AX73" s="667"/>
      <c r="AY73" s="667"/>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2191"/>
      <c r="CD73" s="2191"/>
      <c r="CE73" s="2191"/>
      <c r="CF73" s="2191"/>
      <c r="CG73" s="2191"/>
      <c r="CH73" s="2191"/>
      <c r="CI73" s="2191"/>
      <c r="CJ73" s="2191"/>
      <c r="CK73" s="2191"/>
      <c r="CL73" s="2191"/>
      <c r="CM73" s="2191"/>
      <c r="CN73" s="2191"/>
      <c r="CO73" s="2191"/>
      <c r="CP73" s="2191"/>
      <c r="CQ73" s="2191"/>
      <c r="CR73" s="2191"/>
      <c r="CS73" s="2191"/>
      <c r="CT73" s="2191"/>
      <c r="CU73" s="2191"/>
      <c r="CV73" s="2191"/>
      <c r="CW73" s="2191"/>
      <c r="CX73" s="2191"/>
      <c r="CY73" s="2191"/>
      <c r="CZ73" s="2191"/>
    </row>
    <row r="74" s="399" customFormat="true" ht="15" customHeight="true" x14ac:dyDescent="0.2">
      <c r="A74" s="1372"/>
      <c r="B74" s="1534"/>
      <c r="C74" s="1438"/>
      <c r="D74" s="1439"/>
      <c r="E74" s="1439"/>
      <c r="F74" s="1439"/>
      <c r="G74" s="1440"/>
      <c r="H74" s="1441"/>
      <c r="I74" s="1439"/>
      <c r="J74" s="1439"/>
      <c r="K74" s="1439"/>
      <c r="L74" s="1442"/>
      <c r="M74" s="1443"/>
      <c r="N74" s="1439"/>
      <c r="O74" s="1439"/>
      <c r="P74" s="1439"/>
      <c r="Q74" s="1440"/>
      <c r="R74" s="1441"/>
      <c r="S74" s="1439"/>
      <c r="T74" s="1439"/>
      <c r="U74" s="1439"/>
      <c r="V74" s="1439"/>
      <c r="W74" s="1439"/>
      <c r="X74" s="1439"/>
      <c r="Y74" s="1439"/>
      <c r="Z74" s="1439"/>
      <c r="AA74" s="1439"/>
      <c r="AB74" s="2243"/>
      <c r="AC74" s="667"/>
      <c r="AD74" s="667"/>
      <c r="AE74" s="667"/>
      <c r="AF74" s="667"/>
      <c r="AG74" s="667"/>
      <c r="AH74" s="667"/>
      <c r="AI74" s="667"/>
      <c r="AJ74" s="667"/>
      <c r="AK74" s="667"/>
      <c r="AL74" s="667"/>
      <c r="AM74" s="667"/>
      <c r="AN74" s="667"/>
      <c r="AO74" s="667"/>
      <c r="AP74" s="667"/>
      <c r="AQ74" s="667"/>
      <c r="AR74" s="667"/>
      <c r="AS74" s="667"/>
      <c r="AT74" s="667"/>
      <c r="AU74" s="667"/>
      <c r="AV74" s="667"/>
      <c r="AW74" s="667"/>
      <c r="AX74" s="667"/>
      <c r="AY74" s="667"/>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2191"/>
      <c r="CD74" s="2191"/>
      <c r="CE74" s="2191"/>
      <c r="CF74" s="2191"/>
      <c r="CG74" s="2191"/>
      <c r="CH74" s="2191"/>
      <c r="CI74" s="2191"/>
      <c r="CJ74" s="2191"/>
      <c r="CK74" s="2191"/>
      <c r="CL74" s="2191"/>
      <c r="CM74" s="2191"/>
      <c r="CN74" s="2191"/>
      <c r="CO74" s="2191"/>
      <c r="CP74" s="2191"/>
      <c r="CQ74" s="2191"/>
      <c r="CR74" s="2191"/>
      <c r="CS74" s="2191"/>
      <c r="CT74" s="2191"/>
      <c r="CU74" s="2191"/>
      <c r="CV74" s="2191"/>
      <c r="CW74" s="2191"/>
      <c r="CX74" s="2191"/>
      <c r="CY74" s="2191"/>
      <c r="CZ74" s="2191"/>
    </row>
    <row r="75" s="399" customFormat="true" ht="15" customHeight="true" x14ac:dyDescent="0.2">
      <c r="A75" s="1372"/>
      <c r="B75" s="1534"/>
      <c r="C75" s="1438"/>
      <c r="D75" s="1439"/>
      <c r="E75" s="1439"/>
      <c r="F75" s="1439"/>
      <c r="G75" s="1440"/>
      <c r="H75" s="1441"/>
      <c r="I75" s="1439"/>
      <c r="J75" s="1439"/>
      <c r="K75" s="1439"/>
      <c r="L75" s="1442"/>
      <c r="M75" s="1443"/>
      <c r="N75" s="1439"/>
      <c r="O75" s="1439"/>
      <c r="P75" s="1439"/>
      <c r="Q75" s="1440"/>
      <c r="R75" s="1441"/>
      <c r="S75" s="1439"/>
      <c r="T75" s="1439"/>
      <c r="U75" s="1439"/>
      <c r="V75" s="1439"/>
      <c r="W75" s="1439"/>
      <c r="X75" s="1439"/>
      <c r="Y75" s="1439"/>
      <c r="Z75" s="1439"/>
      <c r="AA75" s="1439"/>
      <c r="AB75" s="2243"/>
      <c r="AC75" s="667"/>
      <c r="AD75" s="667"/>
      <c r="AE75" s="667"/>
      <c r="AF75" s="667"/>
      <c r="AG75" s="667"/>
      <c r="AH75" s="667"/>
      <c r="AI75" s="667"/>
      <c r="AJ75" s="667"/>
      <c r="AK75" s="667"/>
      <c r="AL75" s="667"/>
      <c r="AM75" s="667"/>
      <c r="AN75" s="667"/>
      <c r="AO75" s="667"/>
      <c r="AP75" s="667"/>
      <c r="AQ75" s="667"/>
      <c r="AR75" s="667"/>
      <c r="AS75" s="667"/>
      <c r="AT75" s="667"/>
      <c r="AU75" s="667"/>
      <c r="AV75" s="667"/>
      <c r="AW75" s="667"/>
      <c r="AX75" s="667"/>
      <c r="AY75" s="667"/>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2191"/>
      <c r="CD75" s="2191"/>
      <c r="CE75" s="2191"/>
      <c r="CF75" s="2191"/>
      <c r="CG75" s="2191"/>
      <c r="CH75" s="2191"/>
      <c r="CI75" s="2191"/>
      <c r="CJ75" s="2191"/>
      <c r="CK75" s="2191"/>
      <c r="CL75" s="2191"/>
      <c r="CM75" s="2191"/>
      <c r="CN75" s="2191"/>
      <c r="CO75" s="2191"/>
      <c r="CP75" s="2191"/>
      <c r="CQ75" s="2191"/>
      <c r="CR75" s="2191"/>
      <c r="CS75" s="2191"/>
      <c r="CT75" s="2191"/>
      <c r="CU75" s="2191"/>
      <c r="CV75" s="2191"/>
      <c r="CW75" s="2191"/>
      <c r="CX75" s="2191"/>
      <c r="CY75" s="2191"/>
      <c r="CZ75" s="2191"/>
    </row>
    <row r="76" s="399" customFormat="true" ht="15" customHeight="true" x14ac:dyDescent="0.2">
      <c r="A76" s="1372"/>
      <c r="B76" s="1534"/>
      <c r="C76" s="1438"/>
      <c r="D76" s="1439"/>
      <c r="E76" s="1439"/>
      <c r="F76" s="1439"/>
      <c r="G76" s="1440"/>
      <c r="H76" s="1441"/>
      <c r="I76" s="1439"/>
      <c r="J76" s="1439"/>
      <c r="K76" s="1439"/>
      <c r="L76" s="1442"/>
      <c r="M76" s="1443"/>
      <c r="N76" s="1439"/>
      <c r="O76" s="1439"/>
      <c r="P76" s="1439"/>
      <c r="Q76" s="1440"/>
      <c r="R76" s="1441"/>
      <c r="S76" s="1439"/>
      <c r="T76" s="1439"/>
      <c r="U76" s="1439"/>
      <c r="V76" s="1439"/>
      <c r="W76" s="1439"/>
      <c r="X76" s="1439"/>
      <c r="Y76" s="1439"/>
      <c r="Z76" s="1439"/>
      <c r="AA76" s="1439"/>
      <c r="AB76" s="2243"/>
      <c r="AC76" s="667"/>
      <c r="AD76" s="667"/>
      <c r="AE76" s="667"/>
      <c r="AF76" s="667"/>
      <c r="AG76" s="667"/>
      <c r="AH76" s="667"/>
      <c r="AI76" s="667"/>
      <c r="AJ76" s="667"/>
      <c r="AK76" s="667"/>
      <c r="AL76" s="667"/>
      <c r="AM76" s="667"/>
      <c r="AN76" s="667"/>
      <c r="AO76" s="667"/>
      <c r="AP76" s="667"/>
      <c r="AQ76" s="667"/>
      <c r="AR76" s="667"/>
      <c r="AS76" s="667"/>
      <c r="AT76" s="667"/>
      <c r="AU76" s="667"/>
      <c r="AV76" s="667"/>
      <c r="AW76" s="667"/>
      <c r="AX76" s="667"/>
      <c r="AY76" s="667"/>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2191"/>
      <c r="CD76" s="2191"/>
      <c r="CE76" s="2191"/>
      <c r="CF76" s="2191"/>
      <c r="CG76" s="2191"/>
      <c r="CH76" s="2191"/>
      <c r="CI76" s="2191"/>
      <c r="CJ76" s="2191"/>
      <c r="CK76" s="2191"/>
      <c r="CL76" s="2191"/>
      <c r="CM76" s="2191"/>
      <c r="CN76" s="2191"/>
      <c r="CO76" s="2191"/>
      <c r="CP76" s="2191"/>
      <c r="CQ76" s="2191"/>
      <c r="CR76" s="2191"/>
      <c r="CS76" s="2191"/>
      <c r="CT76" s="2191"/>
      <c r="CU76" s="2191"/>
      <c r="CV76" s="2191"/>
      <c r="CW76" s="2191"/>
      <c r="CX76" s="2191"/>
      <c r="CY76" s="2191"/>
      <c r="CZ76" s="2191"/>
    </row>
    <row r="77" s="399" customFormat="true" ht="15" customHeight="true" x14ac:dyDescent="0.2">
      <c r="A77" s="1372"/>
      <c r="B77" s="1534"/>
      <c r="C77" s="1438"/>
      <c r="D77" s="1439"/>
      <c r="E77" s="1439"/>
      <c r="F77" s="1439"/>
      <c r="G77" s="1440"/>
      <c r="H77" s="1441"/>
      <c r="I77" s="1439"/>
      <c r="J77" s="1439"/>
      <c r="K77" s="1439"/>
      <c r="L77" s="1442"/>
      <c r="M77" s="1443"/>
      <c r="N77" s="1439"/>
      <c r="O77" s="1439"/>
      <c r="P77" s="1439"/>
      <c r="Q77" s="1440"/>
      <c r="R77" s="1441"/>
      <c r="S77" s="1439"/>
      <c r="T77" s="1439"/>
      <c r="U77" s="1439"/>
      <c r="V77" s="1439"/>
      <c r="W77" s="1439"/>
      <c r="X77" s="1439"/>
      <c r="Y77" s="1439"/>
      <c r="Z77" s="1439"/>
      <c r="AA77" s="1439"/>
      <c r="AB77" s="2243"/>
      <c r="AC77" s="667"/>
      <c r="AD77" s="667"/>
      <c r="AE77" s="667"/>
      <c r="AF77" s="667"/>
      <c r="AG77" s="667"/>
      <c r="AH77" s="667"/>
      <c r="AI77" s="667"/>
      <c r="AJ77" s="667"/>
      <c r="AK77" s="667"/>
      <c r="AL77" s="667"/>
      <c r="AM77" s="667"/>
      <c r="AN77" s="667"/>
      <c r="AO77" s="667"/>
      <c r="AP77" s="667"/>
      <c r="AQ77" s="667"/>
      <c r="AR77" s="667"/>
      <c r="AS77" s="667"/>
      <c r="AT77" s="667"/>
      <c r="AU77" s="667"/>
      <c r="AV77" s="667"/>
      <c r="AW77" s="667"/>
      <c r="AX77" s="667"/>
      <c r="AY77" s="667"/>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2191"/>
      <c r="CD77" s="2191"/>
      <c r="CE77" s="2191"/>
      <c r="CF77" s="2191"/>
      <c r="CG77" s="2191"/>
      <c r="CH77" s="2191"/>
      <c r="CI77" s="2191"/>
      <c r="CJ77" s="2191"/>
      <c r="CK77" s="2191"/>
      <c r="CL77" s="2191"/>
      <c r="CM77" s="2191"/>
      <c r="CN77" s="2191"/>
      <c r="CO77" s="2191"/>
      <c r="CP77" s="2191"/>
      <c r="CQ77" s="2191"/>
      <c r="CR77" s="2191"/>
      <c r="CS77" s="2191"/>
      <c r="CT77" s="2191"/>
      <c r="CU77" s="2191"/>
      <c r="CV77" s="2191"/>
      <c r="CW77" s="2191"/>
      <c r="CX77" s="2191"/>
      <c r="CY77" s="2191"/>
      <c r="CZ77" s="2191"/>
    </row>
    <row r="78" s="399" customFormat="true" ht="15" customHeight="true" x14ac:dyDescent="0.2">
      <c r="A78" s="1372"/>
      <c r="B78" s="1534"/>
      <c r="C78" s="1438"/>
      <c r="D78" s="1439"/>
      <c r="E78" s="1439"/>
      <c r="F78" s="1439"/>
      <c r="G78" s="1440"/>
      <c r="H78" s="1441"/>
      <c r="I78" s="1439"/>
      <c r="J78" s="1439"/>
      <c r="K78" s="1439"/>
      <c r="L78" s="1442"/>
      <c r="M78" s="1443"/>
      <c r="N78" s="1439"/>
      <c r="O78" s="1439"/>
      <c r="P78" s="1439"/>
      <c r="Q78" s="1440"/>
      <c r="R78" s="1441"/>
      <c r="S78" s="1439"/>
      <c r="T78" s="1439"/>
      <c r="U78" s="1439"/>
      <c r="V78" s="1439"/>
      <c r="W78" s="1439"/>
      <c r="X78" s="1439"/>
      <c r="Y78" s="1439"/>
      <c r="Z78" s="1439"/>
      <c r="AA78" s="1439"/>
      <c r="AB78" s="2243"/>
      <c r="AC78" s="667"/>
      <c r="AD78" s="667"/>
      <c r="AE78" s="667"/>
      <c r="AF78" s="667"/>
      <c r="AG78" s="667"/>
      <c r="AH78" s="667"/>
      <c r="AI78" s="667"/>
      <c r="AJ78" s="667"/>
      <c r="AK78" s="667"/>
      <c r="AL78" s="667"/>
      <c r="AM78" s="667"/>
      <c r="AN78" s="667"/>
      <c r="AO78" s="667"/>
      <c r="AP78" s="667"/>
      <c r="AQ78" s="667"/>
      <c r="AR78" s="667"/>
      <c r="AS78" s="667"/>
      <c r="AT78" s="667"/>
      <c r="AU78" s="667"/>
      <c r="AV78" s="667"/>
      <c r="AW78" s="667"/>
      <c r="AX78" s="667"/>
      <c r="AY78" s="667"/>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2191"/>
      <c r="CD78" s="2191"/>
      <c r="CE78" s="2191"/>
      <c r="CF78" s="2191"/>
      <c r="CG78" s="2191"/>
      <c r="CH78" s="2191"/>
      <c r="CI78" s="2191"/>
      <c r="CJ78" s="2191"/>
      <c r="CK78" s="2191"/>
      <c r="CL78" s="2191"/>
      <c r="CM78" s="2191"/>
      <c r="CN78" s="2191"/>
      <c r="CO78" s="2191"/>
      <c r="CP78" s="2191"/>
      <c r="CQ78" s="2191"/>
      <c r="CR78" s="2191"/>
      <c r="CS78" s="2191"/>
      <c r="CT78" s="2191"/>
      <c r="CU78" s="2191"/>
      <c r="CV78" s="2191"/>
      <c r="CW78" s="2191"/>
      <c r="CX78" s="2191"/>
      <c r="CY78" s="2191"/>
      <c r="CZ78" s="2191"/>
    </row>
    <row r="79" s="399" customFormat="true" ht="15" customHeight="true" x14ac:dyDescent="0.2">
      <c r="A79" s="1372"/>
      <c r="B79" s="1534"/>
      <c r="C79" s="1438"/>
      <c r="D79" s="1439"/>
      <c r="E79" s="1439"/>
      <c r="F79" s="1439"/>
      <c r="G79" s="1440"/>
      <c r="H79" s="1441"/>
      <c r="I79" s="1439"/>
      <c r="J79" s="1439"/>
      <c r="K79" s="1439"/>
      <c r="L79" s="1442"/>
      <c r="M79" s="1443"/>
      <c r="N79" s="1439"/>
      <c r="O79" s="1439"/>
      <c r="P79" s="1439"/>
      <c r="Q79" s="1440"/>
      <c r="R79" s="1441"/>
      <c r="S79" s="1439"/>
      <c r="T79" s="1439"/>
      <c r="U79" s="1439"/>
      <c r="V79" s="1439"/>
      <c r="W79" s="1439"/>
      <c r="X79" s="1439"/>
      <c r="Y79" s="1439"/>
      <c r="Z79" s="1439"/>
      <c r="AA79" s="1439"/>
      <c r="AB79" s="2243"/>
      <c r="AC79" s="667"/>
      <c r="AD79" s="667"/>
      <c r="AE79" s="667"/>
      <c r="AF79" s="667"/>
      <c r="AG79" s="667"/>
      <c r="AH79" s="667"/>
      <c r="AI79" s="667"/>
      <c r="AJ79" s="667"/>
      <c r="AK79" s="667"/>
      <c r="AL79" s="667"/>
      <c r="AM79" s="667"/>
      <c r="AN79" s="667"/>
      <c r="AO79" s="667"/>
      <c r="AP79" s="667"/>
      <c r="AQ79" s="667"/>
      <c r="AR79" s="667"/>
      <c r="AS79" s="667"/>
      <c r="AT79" s="667"/>
      <c r="AU79" s="667"/>
      <c r="AV79" s="667"/>
      <c r="AW79" s="667"/>
      <c r="AX79" s="667"/>
      <c r="AY79" s="667"/>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2191"/>
      <c r="CD79" s="2191"/>
      <c r="CE79" s="2191"/>
      <c r="CF79" s="2191"/>
      <c r="CG79" s="2191"/>
      <c r="CH79" s="2191"/>
      <c r="CI79" s="2191"/>
      <c r="CJ79" s="2191"/>
      <c r="CK79" s="2191"/>
      <c r="CL79" s="2191"/>
      <c r="CM79" s="2191"/>
      <c r="CN79" s="2191"/>
      <c r="CO79" s="2191"/>
      <c r="CP79" s="2191"/>
      <c r="CQ79" s="2191"/>
      <c r="CR79" s="2191"/>
      <c r="CS79" s="2191"/>
      <c r="CT79" s="2191"/>
      <c r="CU79" s="2191"/>
      <c r="CV79" s="2191"/>
      <c r="CW79" s="2191"/>
      <c r="CX79" s="2191"/>
      <c r="CY79" s="2191"/>
      <c r="CZ79" s="2191"/>
    </row>
    <row r="80" s="399" customFormat="true" ht="15" customHeight="true" x14ac:dyDescent="0.2">
      <c r="A80" s="1372"/>
      <c r="B80" s="1534"/>
      <c r="C80" s="1438"/>
      <c r="D80" s="1439"/>
      <c r="E80" s="1439"/>
      <c r="F80" s="1439"/>
      <c r="G80" s="1440"/>
      <c r="H80" s="1441"/>
      <c r="I80" s="1439"/>
      <c r="J80" s="1439"/>
      <c r="K80" s="1439"/>
      <c r="L80" s="1442"/>
      <c r="M80" s="1443"/>
      <c r="N80" s="1439"/>
      <c r="O80" s="1439"/>
      <c r="P80" s="1439"/>
      <c r="Q80" s="1440"/>
      <c r="R80" s="1441"/>
      <c r="S80" s="1439"/>
      <c r="T80" s="1439"/>
      <c r="U80" s="1439"/>
      <c r="V80" s="1439"/>
      <c r="W80" s="1439"/>
      <c r="X80" s="1439"/>
      <c r="Y80" s="1439"/>
      <c r="Z80" s="1439"/>
      <c r="AA80" s="1439"/>
      <c r="AB80" s="2243"/>
      <c r="AC80" s="667"/>
      <c r="AD80" s="667"/>
      <c r="AE80" s="667"/>
      <c r="AF80" s="667"/>
      <c r="AG80" s="667"/>
      <c r="AH80" s="667"/>
      <c r="AI80" s="667"/>
      <c r="AJ80" s="667"/>
      <c r="AK80" s="667"/>
      <c r="AL80" s="667"/>
      <c r="AM80" s="667"/>
      <c r="AN80" s="667"/>
      <c r="AO80" s="667"/>
      <c r="AP80" s="667"/>
      <c r="AQ80" s="667"/>
      <c r="AR80" s="667"/>
      <c r="AS80" s="667"/>
      <c r="AT80" s="667"/>
      <c r="AU80" s="667"/>
      <c r="AV80" s="667"/>
      <c r="AW80" s="667"/>
      <c r="AX80" s="667"/>
      <c r="AY80" s="667"/>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2191"/>
      <c r="CD80" s="2191"/>
      <c r="CE80" s="2191"/>
      <c r="CF80" s="2191"/>
      <c r="CG80" s="2191"/>
      <c r="CH80" s="2191"/>
      <c r="CI80" s="2191"/>
      <c r="CJ80" s="2191"/>
      <c r="CK80" s="2191"/>
      <c r="CL80" s="2191"/>
      <c r="CM80" s="2191"/>
      <c r="CN80" s="2191"/>
      <c r="CO80" s="2191"/>
      <c r="CP80" s="2191"/>
      <c r="CQ80" s="2191"/>
      <c r="CR80" s="2191"/>
      <c r="CS80" s="2191"/>
      <c r="CT80" s="2191"/>
      <c r="CU80" s="2191"/>
      <c r="CV80" s="2191"/>
      <c r="CW80" s="2191"/>
      <c r="CX80" s="2191"/>
      <c r="CY80" s="2191"/>
      <c r="CZ80" s="2191"/>
    </row>
    <row r="81" s="399" customFormat="true" ht="15" customHeight="true" x14ac:dyDescent="0.2">
      <c r="A81" s="1373"/>
      <c r="B81" s="1535"/>
      <c r="C81" s="1444"/>
      <c r="D81" s="1445"/>
      <c r="E81" s="1445"/>
      <c r="F81" s="1445"/>
      <c r="G81" s="1446"/>
      <c r="H81" s="1447"/>
      <c r="I81" s="1445"/>
      <c r="J81" s="1445"/>
      <c r="K81" s="1445"/>
      <c r="L81" s="1448"/>
      <c r="M81" s="1449"/>
      <c r="N81" s="1445"/>
      <c r="O81" s="1445"/>
      <c r="P81" s="1445"/>
      <c r="Q81" s="1446"/>
      <c r="R81" s="1447"/>
      <c r="S81" s="1445"/>
      <c r="T81" s="1445"/>
      <c r="U81" s="1445"/>
      <c r="V81" s="1445"/>
      <c r="W81" s="1445"/>
      <c r="X81" s="1445"/>
      <c r="Y81" s="1445"/>
      <c r="Z81" s="1445"/>
      <c r="AA81" s="1445"/>
      <c r="AB81" s="2244"/>
      <c r="AC81" s="667"/>
      <c r="AD81" s="667"/>
      <c r="AE81" s="667"/>
      <c r="AF81" s="667"/>
      <c r="AG81" s="667"/>
      <c r="AH81" s="667"/>
      <c r="AI81" s="667"/>
      <c r="AJ81" s="667"/>
      <c r="AK81" s="667"/>
      <c r="AL81" s="667"/>
      <c r="AM81" s="667"/>
      <c r="AN81" s="667"/>
      <c r="AO81" s="667"/>
      <c r="AP81" s="667"/>
      <c r="AQ81" s="667"/>
      <c r="AR81" s="667"/>
      <c r="AS81" s="667"/>
      <c r="AT81" s="667"/>
      <c r="AU81" s="667"/>
      <c r="AV81" s="667"/>
      <c r="AW81" s="667"/>
      <c r="AX81" s="667"/>
      <c r="AY81" s="667"/>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2191"/>
      <c r="CD81" s="2191"/>
      <c r="CE81" s="2191"/>
      <c r="CF81" s="2191"/>
      <c r="CG81" s="2191"/>
      <c r="CH81" s="2191"/>
      <c r="CI81" s="2191"/>
      <c r="CJ81" s="2191"/>
      <c r="CK81" s="2191"/>
      <c r="CL81" s="2191"/>
      <c r="CM81" s="2191"/>
      <c r="CN81" s="2191"/>
      <c r="CO81" s="2191"/>
      <c r="CP81" s="2191"/>
      <c r="CQ81" s="2191"/>
      <c r="CR81" s="2191"/>
      <c r="CS81" s="2191"/>
      <c r="CT81" s="2191"/>
      <c r="CU81" s="2191"/>
      <c r="CV81" s="2191"/>
      <c r="CW81" s="2191"/>
      <c r="CX81" s="2191"/>
      <c r="CY81" s="2191"/>
      <c r="CZ81" s="2191"/>
    </row>
    <row r="82" s="399" customFormat="true" ht="15" customHeight="true" x14ac:dyDescent="0.2">
      <c r="A82" s="870"/>
      <c r="B82" s="896"/>
      <c r="C82" s="967"/>
      <c r="D82" s="968"/>
      <c r="E82" s="968"/>
      <c r="F82" s="968"/>
      <c r="G82" s="969"/>
      <c r="H82" s="970"/>
      <c r="I82" s="968"/>
      <c r="J82" s="968"/>
      <c r="K82" s="968"/>
      <c r="L82" s="971"/>
      <c r="M82" s="972"/>
      <c r="N82" s="968"/>
      <c r="O82" s="968"/>
      <c r="P82" s="968"/>
      <c r="Q82" s="969"/>
      <c r="R82" s="970"/>
      <c r="S82" s="968"/>
      <c r="T82" s="968"/>
      <c r="U82" s="968"/>
      <c r="V82" s="968"/>
      <c r="W82" s="968"/>
      <c r="X82" s="968"/>
      <c r="Y82" s="968"/>
      <c r="Z82" s="968"/>
      <c r="AA82" s="968"/>
      <c r="AB82" s="2144"/>
      <c r="AC82" s="667"/>
      <c r="AD82" s="667"/>
      <c r="AE82" s="667"/>
      <c r="AF82" s="667"/>
      <c r="AG82" s="667"/>
      <c r="AH82" s="667"/>
      <c r="AI82" s="667"/>
      <c r="AJ82" s="667"/>
      <c r="AK82" s="667"/>
      <c r="AL82" s="667"/>
      <c r="AM82" s="667"/>
      <c r="AN82" s="667"/>
      <c r="AO82" s="667"/>
      <c r="AP82" s="667"/>
      <c r="AQ82" s="667"/>
      <c r="AR82" s="667"/>
      <c r="AS82" s="667"/>
      <c r="AT82" s="667"/>
      <c r="AU82" s="667"/>
      <c r="AV82" s="667"/>
      <c r="AW82" s="667"/>
      <c r="AX82" s="667"/>
      <c r="AY82" s="667"/>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2191"/>
      <c r="CD82" s="2191"/>
      <c r="CE82" s="2191"/>
      <c r="CF82" s="2191"/>
      <c r="CG82" s="2191"/>
      <c r="CH82" s="2191"/>
      <c r="CI82" s="2191"/>
      <c r="CJ82" s="2191"/>
      <c r="CK82" s="2191"/>
      <c r="CL82" s="2191"/>
      <c r="CM82" s="2191"/>
      <c r="CN82" s="2191"/>
      <c r="CO82" s="2191"/>
      <c r="CP82" s="2191"/>
      <c r="CQ82" s="2191"/>
      <c r="CR82" s="2191"/>
      <c r="CS82" s="2191"/>
      <c r="CT82" s="2191"/>
      <c r="CU82" s="2191"/>
      <c r="CV82" s="2191"/>
      <c r="CW82" s="2191"/>
      <c r="CX82" s="2191"/>
      <c r="CY82" s="2191"/>
      <c r="CZ82" s="2191"/>
    </row>
    <row r="83" s="399" customFormat="true" ht="15" customHeight="true" x14ac:dyDescent="0.2">
      <c r="A83" s="870"/>
      <c r="B83" s="896"/>
      <c r="C83" s="967"/>
      <c r="D83" s="968"/>
      <c r="E83" s="968"/>
      <c r="F83" s="968"/>
      <c r="G83" s="969"/>
      <c r="H83" s="970"/>
      <c r="I83" s="968"/>
      <c r="J83" s="968"/>
      <c r="K83" s="968"/>
      <c r="L83" s="971"/>
      <c r="M83" s="972"/>
      <c r="N83" s="968"/>
      <c r="O83" s="968"/>
      <c r="P83" s="968"/>
      <c r="Q83" s="969"/>
      <c r="R83" s="970"/>
      <c r="S83" s="968"/>
      <c r="T83" s="968"/>
      <c r="U83" s="968"/>
      <c r="V83" s="968"/>
      <c r="W83" s="968"/>
      <c r="X83" s="968"/>
      <c r="Y83" s="968"/>
      <c r="Z83" s="968"/>
      <c r="AA83" s="968"/>
      <c r="AB83" s="2144"/>
      <c r="AC83" s="667"/>
      <c r="AD83" s="667"/>
      <c r="AE83" s="667"/>
      <c r="AF83" s="667"/>
      <c r="AG83" s="667"/>
      <c r="AH83" s="667"/>
      <c r="AI83" s="667"/>
      <c r="AJ83" s="667"/>
      <c r="AK83" s="667"/>
      <c r="AL83" s="667"/>
      <c r="AM83" s="667"/>
      <c r="AN83" s="667"/>
      <c r="AO83" s="667"/>
      <c r="AP83" s="667"/>
      <c r="AQ83" s="667"/>
      <c r="AR83" s="667"/>
      <c r="AS83" s="667"/>
      <c r="AT83" s="667"/>
      <c r="AU83" s="667"/>
      <c r="AV83" s="667"/>
      <c r="AW83" s="667"/>
      <c r="AX83" s="667"/>
      <c r="AY83" s="667"/>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2191"/>
      <c r="CD83" s="2191"/>
      <c r="CE83" s="2191"/>
      <c r="CF83" s="2191"/>
      <c r="CG83" s="2191"/>
      <c r="CH83" s="2191"/>
      <c r="CI83" s="2191"/>
      <c r="CJ83" s="2191"/>
      <c r="CK83" s="2191"/>
      <c r="CL83" s="2191"/>
      <c r="CM83" s="2191"/>
      <c r="CN83" s="2191"/>
      <c r="CO83" s="2191"/>
      <c r="CP83" s="2191"/>
      <c r="CQ83" s="2191"/>
      <c r="CR83" s="2191"/>
      <c r="CS83" s="2191"/>
      <c r="CT83" s="2191"/>
      <c r="CU83" s="2191"/>
      <c r="CV83" s="2191"/>
      <c r="CW83" s="2191"/>
      <c r="CX83" s="2191"/>
      <c r="CY83" s="2191"/>
      <c r="CZ83" s="2191"/>
    </row>
    <row r="84" s="399" customFormat="true" ht="15" customHeight="true" x14ac:dyDescent="0.2">
      <c r="A84" s="870"/>
      <c r="B84" s="896"/>
      <c r="C84" s="967"/>
      <c r="D84" s="968"/>
      <c r="E84" s="968"/>
      <c r="F84" s="968"/>
      <c r="G84" s="969"/>
      <c r="H84" s="970"/>
      <c r="I84" s="968"/>
      <c r="J84" s="968"/>
      <c r="K84" s="968"/>
      <c r="L84" s="971"/>
      <c r="M84" s="972"/>
      <c r="N84" s="968"/>
      <c r="O84" s="968"/>
      <c r="P84" s="968"/>
      <c r="Q84" s="969"/>
      <c r="R84" s="970"/>
      <c r="S84" s="968"/>
      <c r="T84" s="968"/>
      <c r="U84" s="968"/>
      <c r="V84" s="968"/>
      <c r="W84" s="968"/>
      <c r="X84" s="968"/>
      <c r="Y84" s="968"/>
      <c r="Z84" s="968"/>
      <c r="AA84" s="968"/>
      <c r="AB84" s="2144"/>
      <c r="AC84" s="667"/>
      <c r="AD84" s="667"/>
      <c r="AE84" s="667"/>
      <c r="AF84" s="667"/>
      <c r="AG84" s="667"/>
      <c r="AH84" s="667"/>
      <c r="AI84" s="667"/>
      <c r="AJ84" s="667"/>
      <c r="AK84" s="667"/>
      <c r="AL84" s="667"/>
      <c r="AM84" s="667"/>
      <c r="AN84" s="667"/>
      <c r="AO84" s="667"/>
      <c r="AP84" s="667"/>
      <c r="AQ84" s="667"/>
      <c r="AR84" s="667"/>
      <c r="AS84" s="667"/>
      <c r="AT84" s="667"/>
      <c r="AU84" s="667"/>
      <c r="AV84" s="667"/>
      <c r="AW84" s="667"/>
      <c r="AX84" s="667"/>
      <c r="AY84" s="667"/>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2191"/>
      <c r="CD84" s="2191"/>
      <c r="CE84" s="2191"/>
      <c r="CF84" s="2191"/>
      <c r="CG84" s="2191"/>
      <c r="CH84" s="2191"/>
      <c r="CI84" s="2191"/>
      <c r="CJ84" s="2191"/>
      <c r="CK84" s="2191"/>
      <c r="CL84" s="2191"/>
      <c r="CM84" s="2191"/>
      <c r="CN84" s="2191"/>
      <c r="CO84" s="2191"/>
      <c r="CP84" s="2191"/>
      <c r="CQ84" s="2191"/>
      <c r="CR84" s="2191"/>
      <c r="CS84" s="2191"/>
      <c r="CT84" s="2191"/>
      <c r="CU84" s="2191"/>
      <c r="CV84" s="2191"/>
      <c r="CW84" s="2191"/>
      <c r="CX84" s="2191"/>
      <c r="CY84" s="2191"/>
      <c r="CZ84" s="2191"/>
    </row>
    <row r="85" s="399" customFormat="true" ht="15" customHeight="true" x14ac:dyDescent="0.2">
      <c r="A85" s="870"/>
      <c r="B85" s="896"/>
      <c r="C85" s="967"/>
      <c r="D85" s="968"/>
      <c r="E85" s="968"/>
      <c r="F85" s="968"/>
      <c r="G85" s="969"/>
      <c r="H85" s="970"/>
      <c r="I85" s="968"/>
      <c r="J85" s="968"/>
      <c r="K85" s="968"/>
      <c r="L85" s="971"/>
      <c r="M85" s="972"/>
      <c r="N85" s="968"/>
      <c r="O85" s="968"/>
      <c r="P85" s="968"/>
      <c r="Q85" s="969"/>
      <c r="R85" s="970"/>
      <c r="S85" s="968"/>
      <c r="T85" s="968"/>
      <c r="U85" s="968"/>
      <c r="V85" s="968"/>
      <c r="W85" s="968"/>
      <c r="X85" s="968"/>
      <c r="Y85" s="968"/>
      <c r="Z85" s="968"/>
      <c r="AA85" s="968"/>
      <c r="AB85" s="2144"/>
      <c r="AC85" s="667"/>
      <c r="AD85" s="667"/>
      <c r="AE85" s="667"/>
      <c r="AF85" s="667"/>
      <c r="AG85" s="667"/>
      <c r="AH85" s="667"/>
      <c r="AI85" s="667"/>
      <c r="AJ85" s="667"/>
      <c r="AK85" s="667"/>
      <c r="AL85" s="667"/>
      <c r="AM85" s="667"/>
      <c r="AN85" s="667"/>
      <c r="AO85" s="667"/>
      <c r="AP85" s="667"/>
      <c r="AQ85" s="667"/>
      <c r="AR85" s="667"/>
      <c r="AS85" s="667"/>
      <c r="AT85" s="667"/>
      <c r="AU85" s="667"/>
      <c r="AV85" s="667"/>
      <c r="AW85" s="667"/>
      <c r="AX85" s="667"/>
      <c r="AY85" s="667"/>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2191"/>
      <c r="CD85" s="2191"/>
      <c r="CE85" s="2191"/>
      <c r="CF85" s="2191"/>
      <c r="CG85" s="2191"/>
      <c r="CH85" s="2191"/>
      <c r="CI85" s="2191"/>
      <c r="CJ85" s="2191"/>
      <c r="CK85" s="2191"/>
      <c r="CL85" s="2191"/>
      <c r="CM85" s="2191"/>
      <c r="CN85" s="2191"/>
      <c r="CO85" s="2191"/>
      <c r="CP85" s="2191"/>
      <c r="CQ85" s="2191"/>
      <c r="CR85" s="2191"/>
      <c r="CS85" s="2191"/>
      <c r="CT85" s="2191"/>
      <c r="CU85" s="2191"/>
      <c r="CV85" s="2191"/>
      <c r="CW85" s="2191"/>
      <c r="CX85" s="2191"/>
      <c r="CY85" s="2191"/>
      <c r="CZ85" s="2191"/>
    </row>
    <row r="86" s="399" customFormat="true" ht="15" customHeight="true" x14ac:dyDescent="0.2">
      <c r="A86" s="870"/>
      <c r="B86" s="896"/>
      <c r="C86" s="967"/>
      <c r="D86" s="968"/>
      <c r="E86" s="968"/>
      <c r="F86" s="968"/>
      <c r="G86" s="969"/>
      <c r="H86" s="970"/>
      <c r="I86" s="968"/>
      <c r="J86" s="968"/>
      <c r="K86" s="968"/>
      <c r="L86" s="971"/>
      <c r="M86" s="972"/>
      <c r="N86" s="968"/>
      <c r="O86" s="968"/>
      <c r="P86" s="968"/>
      <c r="Q86" s="969"/>
      <c r="R86" s="970"/>
      <c r="S86" s="968"/>
      <c r="T86" s="968"/>
      <c r="U86" s="968"/>
      <c r="V86" s="968"/>
      <c r="W86" s="968"/>
      <c r="X86" s="968"/>
      <c r="Y86" s="968"/>
      <c r="Z86" s="968"/>
      <c r="AA86" s="968"/>
      <c r="AB86" s="2144"/>
      <c r="AC86" s="667"/>
      <c r="AD86" s="667"/>
      <c r="AE86" s="667"/>
      <c r="AF86" s="667"/>
      <c r="AG86" s="667"/>
      <c r="AH86" s="667"/>
      <c r="AI86" s="667"/>
      <c r="AJ86" s="667"/>
      <c r="AK86" s="667"/>
      <c r="AL86" s="667"/>
      <c r="AM86" s="667"/>
      <c r="AN86" s="667"/>
      <c r="AO86" s="667"/>
      <c r="AP86" s="667"/>
      <c r="AQ86" s="667"/>
      <c r="AR86" s="667"/>
      <c r="AS86" s="667"/>
      <c r="AT86" s="667"/>
      <c r="AU86" s="667"/>
      <c r="AV86" s="667"/>
      <c r="AW86" s="667"/>
      <c r="AX86" s="667"/>
      <c r="AY86" s="667"/>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2191"/>
      <c r="CD86" s="2191"/>
      <c r="CE86" s="2191"/>
      <c r="CF86" s="2191"/>
      <c r="CG86" s="2191"/>
      <c r="CH86" s="2191"/>
      <c r="CI86" s="2191"/>
      <c r="CJ86" s="2191"/>
      <c r="CK86" s="2191"/>
      <c r="CL86" s="2191"/>
      <c r="CM86" s="2191"/>
      <c r="CN86" s="2191"/>
      <c r="CO86" s="2191"/>
      <c r="CP86" s="2191"/>
      <c r="CQ86" s="2191"/>
      <c r="CR86" s="2191"/>
      <c r="CS86" s="2191"/>
      <c r="CT86" s="2191"/>
      <c r="CU86" s="2191"/>
      <c r="CV86" s="2191"/>
      <c r="CW86" s="2191"/>
      <c r="CX86" s="2191"/>
      <c r="CY86" s="2191"/>
      <c r="CZ86" s="2191"/>
    </row>
    <row r="87" s="399" customFormat="true" ht="15" customHeight="true" x14ac:dyDescent="0.2">
      <c r="A87" s="870"/>
      <c r="B87" s="896"/>
      <c r="C87" s="967"/>
      <c r="D87" s="968"/>
      <c r="E87" s="968"/>
      <c r="F87" s="968"/>
      <c r="G87" s="969"/>
      <c r="H87" s="970"/>
      <c r="I87" s="968"/>
      <c r="J87" s="968"/>
      <c r="K87" s="968"/>
      <c r="L87" s="971"/>
      <c r="M87" s="972"/>
      <c r="N87" s="968"/>
      <c r="O87" s="968"/>
      <c r="P87" s="968"/>
      <c r="Q87" s="969"/>
      <c r="R87" s="970"/>
      <c r="S87" s="968"/>
      <c r="T87" s="968"/>
      <c r="U87" s="968"/>
      <c r="V87" s="968"/>
      <c r="W87" s="968"/>
      <c r="X87" s="968"/>
      <c r="Y87" s="968"/>
      <c r="Z87" s="968"/>
      <c r="AA87" s="968"/>
      <c r="AB87" s="2144"/>
      <c r="AC87" s="667"/>
      <c r="AD87" s="667"/>
      <c r="AE87" s="667"/>
      <c r="AF87" s="667"/>
      <c r="AG87" s="667"/>
      <c r="AH87" s="667"/>
      <c r="AI87" s="667"/>
      <c r="AJ87" s="667"/>
      <c r="AK87" s="667"/>
      <c r="AL87" s="667"/>
      <c r="AM87" s="667"/>
      <c r="AN87" s="667"/>
      <c r="AO87" s="667"/>
      <c r="AP87" s="667"/>
      <c r="AQ87" s="667"/>
      <c r="AR87" s="667"/>
      <c r="AS87" s="667"/>
      <c r="AT87" s="667"/>
      <c r="AU87" s="667"/>
      <c r="AV87" s="667"/>
      <c r="AW87" s="667"/>
      <c r="AX87" s="667"/>
      <c r="AY87" s="667"/>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2191"/>
      <c r="CD87" s="2191"/>
      <c r="CE87" s="2191"/>
      <c r="CF87" s="2191"/>
      <c r="CG87" s="2191"/>
      <c r="CH87" s="2191"/>
      <c r="CI87" s="2191"/>
      <c r="CJ87" s="2191"/>
      <c r="CK87" s="2191"/>
      <c r="CL87" s="2191"/>
      <c r="CM87" s="2191"/>
      <c r="CN87" s="2191"/>
      <c r="CO87" s="2191"/>
      <c r="CP87" s="2191"/>
      <c r="CQ87" s="2191"/>
      <c r="CR87" s="2191"/>
      <c r="CS87" s="2191"/>
      <c r="CT87" s="2191"/>
      <c r="CU87" s="2191"/>
      <c r="CV87" s="2191"/>
      <c r="CW87" s="2191"/>
      <c r="CX87" s="2191"/>
      <c r="CY87" s="2191"/>
      <c r="CZ87" s="2191"/>
    </row>
    <row r="88" s="399" customFormat="true" ht="15" customHeight="true" x14ac:dyDescent="0.2">
      <c r="A88" s="870"/>
      <c r="B88" s="896"/>
      <c r="C88" s="967"/>
      <c r="D88" s="968"/>
      <c r="E88" s="968"/>
      <c r="F88" s="968"/>
      <c r="G88" s="969"/>
      <c r="H88" s="970"/>
      <c r="I88" s="968"/>
      <c r="J88" s="968"/>
      <c r="K88" s="968"/>
      <c r="L88" s="971"/>
      <c r="M88" s="972"/>
      <c r="N88" s="968"/>
      <c r="O88" s="968"/>
      <c r="P88" s="968"/>
      <c r="Q88" s="969"/>
      <c r="R88" s="970"/>
      <c r="S88" s="968"/>
      <c r="T88" s="968"/>
      <c r="U88" s="968"/>
      <c r="V88" s="968"/>
      <c r="W88" s="968"/>
      <c r="X88" s="968"/>
      <c r="Y88" s="968"/>
      <c r="Z88" s="968"/>
      <c r="AA88" s="968"/>
      <c r="AB88" s="2144"/>
      <c r="AC88" s="667"/>
      <c r="AD88" s="667"/>
      <c r="AE88" s="667"/>
      <c r="AF88" s="667"/>
      <c r="AG88" s="667"/>
      <c r="AH88" s="667"/>
      <c r="AI88" s="667"/>
      <c r="AJ88" s="667"/>
      <c r="AK88" s="667"/>
      <c r="AL88" s="667"/>
      <c r="AM88" s="667"/>
      <c r="AN88" s="667"/>
      <c r="AO88" s="667"/>
      <c r="AP88" s="667"/>
      <c r="AQ88" s="667"/>
      <c r="AR88" s="667"/>
      <c r="AS88" s="667"/>
      <c r="AT88" s="667"/>
      <c r="AU88" s="667"/>
      <c r="AV88" s="667"/>
      <c r="AW88" s="667"/>
      <c r="AX88" s="667"/>
      <c r="AY88" s="667"/>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2191"/>
      <c r="CD88" s="2191"/>
      <c r="CE88" s="2191"/>
      <c r="CF88" s="2191"/>
      <c r="CG88" s="2191"/>
      <c r="CH88" s="2191"/>
      <c r="CI88" s="2191"/>
      <c r="CJ88" s="2191"/>
      <c r="CK88" s="2191"/>
      <c r="CL88" s="2191"/>
      <c r="CM88" s="2191"/>
      <c r="CN88" s="2191"/>
      <c r="CO88" s="2191"/>
      <c r="CP88" s="2191"/>
      <c r="CQ88" s="2191"/>
      <c r="CR88" s="2191"/>
      <c r="CS88" s="2191"/>
      <c r="CT88" s="2191"/>
      <c r="CU88" s="2191"/>
      <c r="CV88" s="2191"/>
      <c r="CW88" s="2191"/>
      <c r="CX88" s="2191"/>
      <c r="CY88" s="2191"/>
      <c r="CZ88" s="2191"/>
    </row>
    <row r="89" s="399" customFormat="true" ht="15" customHeight="true" x14ac:dyDescent="0.2">
      <c r="A89" s="870"/>
      <c r="B89" s="896"/>
      <c r="C89" s="967"/>
      <c r="D89" s="968"/>
      <c r="E89" s="968"/>
      <c r="F89" s="968"/>
      <c r="G89" s="969"/>
      <c r="H89" s="970"/>
      <c r="I89" s="968"/>
      <c r="J89" s="968"/>
      <c r="K89" s="968"/>
      <c r="L89" s="971"/>
      <c r="M89" s="972"/>
      <c r="N89" s="968"/>
      <c r="O89" s="968"/>
      <c r="P89" s="968"/>
      <c r="Q89" s="969"/>
      <c r="R89" s="970"/>
      <c r="S89" s="968"/>
      <c r="T89" s="968"/>
      <c r="U89" s="968"/>
      <c r="V89" s="968"/>
      <c r="W89" s="968"/>
      <c r="X89" s="968"/>
      <c r="Y89" s="968"/>
      <c r="Z89" s="968"/>
      <c r="AA89" s="968"/>
      <c r="AB89" s="2144"/>
      <c r="AC89" s="667"/>
      <c r="AD89" s="667"/>
      <c r="AE89" s="667"/>
      <c r="AF89" s="667"/>
      <c r="AG89" s="667"/>
      <c r="AH89" s="667"/>
      <c r="AI89" s="667"/>
      <c r="AJ89" s="667"/>
      <c r="AK89" s="667"/>
      <c r="AL89" s="667"/>
      <c r="AM89" s="667"/>
      <c r="AN89" s="667"/>
      <c r="AO89" s="667"/>
      <c r="AP89" s="667"/>
      <c r="AQ89" s="667"/>
      <c r="AR89" s="667"/>
      <c r="AS89" s="667"/>
      <c r="AT89" s="667"/>
      <c r="AU89" s="667"/>
      <c r="AV89" s="667"/>
      <c r="AW89" s="667"/>
      <c r="AX89" s="667"/>
      <c r="AY89" s="667"/>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2191"/>
      <c r="CD89" s="2191"/>
      <c r="CE89" s="2191"/>
      <c r="CF89" s="2191"/>
      <c r="CG89" s="2191"/>
      <c r="CH89" s="2191"/>
      <c r="CI89" s="2191"/>
      <c r="CJ89" s="2191"/>
      <c r="CK89" s="2191"/>
      <c r="CL89" s="2191"/>
      <c r="CM89" s="2191"/>
      <c r="CN89" s="2191"/>
      <c r="CO89" s="2191"/>
      <c r="CP89" s="2191"/>
      <c r="CQ89" s="2191"/>
      <c r="CR89" s="2191"/>
      <c r="CS89" s="2191"/>
      <c r="CT89" s="2191"/>
      <c r="CU89" s="2191"/>
      <c r="CV89" s="2191"/>
      <c r="CW89" s="2191"/>
      <c r="CX89" s="2191"/>
      <c r="CY89" s="2191"/>
      <c r="CZ89" s="2191"/>
    </row>
    <row r="90" s="399" customFormat="true" ht="15" customHeight="true" x14ac:dyDescent="0.2">
      <c r="A90" s="871"/>
      <c r="B90" s="897"/>
      <c r="C90" s="973"/>
      <c r="D90" s="974"/>
      <c r="E90" s="974"/>
      <c r="F90" s="974"/>
      <c r="G90" s="975"/>
      <c r="H90" s="976"/>
      <c r="I90" s="974"/>
      <c r="J90" s="974"/>
      <c r="K90" s="974"/>
      <c r="L90" s="977"/>
      <c r="M90" s="978"/>
      <c r="N90" s="974"/>
      <c r="O90" s="974"/>
      <c r="P90" s="974"/>
      <c r="Q90" s="975"/>
      <c r="R90" s="976"/>
      <c r="S90" s="974"/>
      <c r="T90" s="974"/>
      <c r="U90" s="974"/>
      <c r="V90" s="974"/>
      <c r="W90" s="974"/>
      <c r="X90" s="974"/>
      <c r="Y90" s="974"/>
      <c r="Z90" s="974"/>
      <c r="AA90" s="974"/>
      <c r="AB90" s="2145"/>
      <c r="AC90" s="667"/>
      <c r="AD90" s="667"/>
      <c r="AE90" s="667"/>
      <c r="AF90" s="667"/>
      <c r="AG90" s="667"/>
      <c r="AH90" s="667"/>
      <c r="AI90" s="667"/>
      <c r="AJ90" s="667"/>
      <c r="AK90" s="667"/>
      <c r="AL90" s="667"/>
      <c r="AM90" s="667"/>
      <c r="AN90" s="667"/>
      <c r="AO90" s="667"/>
      <c r="AP90" s="667"/>
      <c r="AQ90" s="667"/>
      <c r="AR90" s="667"/>
      <c r="AS90" s="667"/>
      <c r="AT90" s="667"/>
      <c r="AU90" s="667"/>
      <c r="AV90" s="667"/>
      <c r="AW90" s="667"/>
      <c r="AX90" s="667"/>
      <c r="AY90" s="667"/>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2191"/>
      <c r="CD90" s="2191"/>
      <c r="CE90" s="2191"/>
      <c r="CF90" s="2191"/>
      <c r="CG90" s="2191"/>
      <c r="CH90" s="2191"/>
      <c r="CI90" s="2191"/>
      <c r="CJ90" s="2191"/>
      <c r="CK90" s="2191"/>
      <c r="CL90" s="2191"/>
      <c r="CM90" s="2191"/>
      <c r="CN90" s="2191"/>
      <c r="CO90" s="2191"/>
      <c r="CP90" s="2191"/>
      <c r="CQ90" s="2191"/>
      <c r="CR90" s="2191"/>
      <c r="CS90" s="2191"/>
      <c r="CT90" s="2191"/>
      <c r="CU90" s="2191"/>
      <c r="CV90" s="2191"/>
      <c r="CW90" s="2191"/>
      <c r="CX90" s="2191"/>
      <c r="CY90" s="2191"/>
      <c r="CZ90" s="2191"/>
    </row>
    <row r="91" s="399" customFormat="true" ht="15" customHeight="true" x14ac:dyDescent="0.2">
      <c r="A91" s="774"/>
      <c r="B91" s="898"/>
      <c r="C91" s="979"/>
      <c r="D91" s="941"/>
      <c r="E91" s="941"/>
      <c r="F91" s="941"/>
      <c r="G91" s="942"/>
      <c r="H91" s="980"/>
      <c r="I91" s="941"/>
      <c r="J91" s="941"/>
      <c r="K91" s="941"/>
      <c r="L91" s="981"/>
      <c r="M91" s="979"/>
      <c r="N91" s="941"/>
      <c r="O91" s="941"/>
      <c r="P91" s="941"/>
      <c r="Q91" s="942"/>
      <c r="R91" s="980"/>
      <c r="S91" s="941"/>
      <c r="T91" s="941"/>
      <c r="U91" s="941"/>
      <c r="V91" s="941"/>
      <c r="W91" s="941"/>
      <c r="X91" s="941"/>
      <c r="Y91" s="941"/>
      <c r="Z91" s="941"/>
      <c r="AA91" s="941"/>
      <c r="AB91" s="981"/>
      <c r="AC91" s="667"/>
      <c r="AD91" s="667"/>
      <c r="AE91" s="667"/>
      <c r="AF91" s="667"/>
      <c r="AG91" s="667"/>
      <c r="AH91" s="667"/>
      <c r="AI91" s="667"/>
      <c r="AJ91" s="667"/>
      <c r="AK91" s="667"/>
      <c r="AL91" s="667"/>
      <c r="AM91" s="667"/>
      <c r="AN91" s="667"/>
      <c r="AO91" s="667"/>
      <c r="AP91" s="667"/>
      <c r="AQ91" s="667"/>
      <c r="AR91" s="667"/>
      <c r="AS91" s="667"/>
      <c r="AT91" s="667"/>
      <c r="AU91" s="667"/>
      <c r="AV91" s="667"/>
      <c r="AW91" s="667"/>
      <c r="AX91" s="667"/>
      <c r="AY91" s="667"/>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2191"/>
      <c r="CD91" s="2191"/>
      <c r="CE91" s="2191"/>
      <c r="CF91" s="2191"/>
      <c r="CG91" s="2191"/>
      <c r="CH91" s="2191"/>
      <c r="CI91" s="2191"/>
      <c r="CJ91" s="2191"/>
      <c r="CK91" s="2191"/>
      <c r="CL91" s="2191"/>
      <c r="CM91" s="2191"/>
      <c r="CN91" s="2191"/>
      <c r="CO91" s="2191"/>
      <c r="CP91" s="2191"/>
      <c r="CQ91" s="2191"/>
      <c r="CR91" s="2191"/>
      <c r="CS91" s="2191"/>
      <c r="CT91" s="2191"/>
      <c r="CU91" s="2191"/>
      <c r="CV91" s="2191"/>
      <c r="CW91" s="2191"/>
      <c r="CX91" s="2191"/>
      <c r="CY91" s="2191"/>
      <c r="CZ91" s="2191"/>
    </row>
    <row r="92" s="399" customFormat="true" ht="15" customHeight="true" x14ac:dyDescent="0.2">
      <c r="A92" s="774"/>
      <c r="B92" s="898"/>
      <c r="C92" s="979"/>
      <c r="D92" s="941"/>
      <c r="E92" s="941"/>
      <c r="F92" s="941"/>
      <c r="G92" s="942"/>
      <c r="H92" s="980"/>
      <c r="I92" s="941"/>
      <c r="J92" s="941"/>
      <c r="K92" s="941"/>
      <c r="L92" s="981"/>
      <c r="M92" s="979"/>
      <c r="N92" s="941"/>
      <c r="O92" s="941"/>
      <c r="P92" s="941"/>
      <c r="Q92" s="942"/>
      <c r="R92" s="980"/>
      <c r="S92" s="941"/>
      <c r="T92" s="941"/>
      <c r="U92" s="941"/>
      <c r="V92" s="941"/>
      <c r="W92" s="941"/>
      <c r="X92" s="941"/>
      <c r="Y92" s="941"/>
      <c r="Z92" s="941"/>
      <c r="AA92" s="941"/>
      <c r="AB92" s="981"/>
      <c r="AC92" s="667"/>
      <c r="AD92" s="667"/>
      <c r="AE92" s="667"/>
      <c r="AF92" s="667"/>
      <c r="AG92" s="667"/>
      <c r="AH92" s="667"/>
      <c r="AI92" s="667"/>
      <c r="AJ92" s="667"/>
      <c r="AK92" s="667"/>
      <c r="AL92" s="667"/>
      <c r="AM92" s="667"/>
      <c r="AN92" s="667"/>
      <c r="AO92" s="667"/>
      <c r="AP92" s="667"/>
      <c r="AQ92" s="667"/>
      <c r="AR92" s="667"/>
      <c r="AS92" s="667"/>
      <c r="AT92" s="667"/>
      <c r="AU92" s="667"/>
      <c r="AV92" s="667"/>
      <c r="AW92" s="667"/>
      <c r="AX92" s="667"/>
      <c r="AY92" s="667"/>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2191"/>
      <c r="CD92" s="2191"/>
      <c r="CE92" s="2191"/>
      <c r="CF92" s="2191"/>
      <c r="CG92" s="2191"/>
      <c r="CH92" s="2191"/>
      <c r="CI92" s="2191"/>
      <c r="CJ92" s="2191"/>
      <c r="CK92" s="2191"/>
      <c r="CL92" s="2191"/>
      <c r="CM92" s="2191"/>
      <c r="CN92" s="2191"/>
      <c r="CO92" s="2191"/>
      <c r="CP92" s="2191"/>
      <c r="CQ92" s="2191"/>
      <c r="CR92" s="2191"/>
      <c r="CS92" s="2191"/>
      <c r="CT92" s="2191"/>
      <c r="CU92" s="2191"/>
      <c r="CV92" s="2191"/>
      <c r="CW92" s="2191"/>
      <c r="CX92" s="2191"/>
      <c r="CY92" s="2191"/>
      <c r="CZ92" s="2191"/>
    </row>
    <row r="93" s="399" customFormat="true" ht="15" customHeight="true" x14ac:dyDescent="0.2">
      <c r="A93" s="872"/>
      <c r="B93" s="899"/>
      <c r="C93" s="780"/>
      <c r="D93" s="781"/>
      <c r="E93" s="781"/>
      <c r="F93" s="781"/>
      <c r="G93" s="850"/>
      <c r="H93" s="836"/>
      <c r="I93" s="781"/>
      <c r="J93" s="781"/>
      <c r="K93" s="781"/>
      <c r="L93" s="805"/>
      <c r="M93" s="780"/>
      <c r="N93" s="781"/>
      <c r="O93" s="781"/>
      <c r="P93" s="781"/>
      <c r="Q93" s="850"/>
      <c r="R93" s="836"/>
      <c r="S93" s="781"/>
      <c r="T93" s="781"/>
      <c r="U93" s="781"/>
      <c r="V93" s="781"/>
      <c r="W93" s="781"/>
      <c r="X93" s="781"/>
      <c r="Y93" s="781"/>
      <c r="Z93" s="781"/>
      <c r="AA93" s="781"/>
      <c r="AB93" s="805"/>
      <c r="AC93" s="667"/>
      <c r="AD93" s="667"/>
      <c r="AE93" s="667"/>
      <c r="AF93" s="667"/>
      <c r="AG93" s="667"/>
      <c r="AH93" s="667"/>
      <c r="AI93" s="667"/>
      <c r="AJ93" s="667"/>
      <c r="AK93" s="667"/>
      <c r="AL93" s="667"/>
      <c r="AM93" s="667"/>
      <c r="AN93" s="667"/>
      <c r="AO93" s="667"/>
      <c r="AP93" s="667"/>
      <c r="AQ93" s="667"/>
      <c r="AR93" s="667"/>
      <c r="AS93" s="667"/>
      <c r="AT93" s="667"/>
      <c r="AU93" s="667"/>
      <c r="AV93" s="667"/>
      <c r="AW93" s="667"/>
      <c r="AX93" s="667"/>
      <c r="AY93" s="667"/>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2191"/>
      <c r="CD93" s="2191"/>
      <c r="CE93" s="2191"/>
      <c r="CF93" s="2191"/>
      <c r="CG93" s="2191"/>
      <c r="CH93" s="2191"/>
      <c r="CI93" s="2191"/>
      <c r="CJ93" s="2191"/>
      <c r="CK93" s="2191"/>
      <c r="CL93" s="2191"/>
      <c r="CM93" s="2191"/>
      <c r="CN93" s="2191"/>
      <c r="CO93" s="2191"/>
      <c r="CP93" s="2191"/>
      <c r="CQ93" s="2191"/>
      <c r="CR93" s="2191"/>
      <c r="CS93" s="2191"/>
      <c r="CT93" s="2191"/>
      <c r="CU93" s="2191"/>
      <c r="CV93" s="2191"/>
      <c r="CW93" s="2191"/>
      <c r="CX93" s="2191"/>
      <c r="CY93" s="2191"/>
      <c r="CZ93" s="2191"/>
    </row>
    <row r="94" s="399" customFormat="true" ht="15" customHeight="true" x14ac:dyDescent="0.2">
      <c r="A94" s="1117"/>
      <c r="B94" s="899"/>
      <c r="C94" s="780"/>
      <c r="D94" s="782"/>
      <c r="E94" s="782"/>
      <c r="F94" s="782"/>
      <c r="G94" s="851"/>
      <c r="H94" s="836"/>
      <c r="I94" s="782"/>
      <c r="J94" s="782"/>
      <c r="K94" s="782"/>
      <c r="L94" s="806"/>
      <c r="M94" s="780"/>
      <c r="N94" s="782"/>
      <c r="O94" s="782"/>
      <c r="P94" s="782"/>
      <c r="Q94" s="851"/>
      <c r="R94" s="836"/>
      <c r="S94" s="782"/>
      <c r="T94" s="782"/>
      <c r="U94" s="782"/>
      <c r="V94" s="782"/>
      <c r="W94" s="782"/>
      <c r="X94" s="782"/>
      <c r="Y94" s="782"/>
      <c r="Z94" s="782"/>
      <c r="AA94" s="782"/>
      <c r="AB94" s="806"/>
      <c r="AC94" s="667"/>
      <c r="AD94" s="667"/>
      <c r="AE94" s="667"/>
      <c r="AF94" s="667"/>
      <c r="AG94" s="667"/>
      <c r="AH94" s="667"/>
      <c r="AI94" s="667"/>
      <c r="AJ94" s="667"/>
      <c r="AK94" s="667"/>
      <c r="AL94" s="667"/>
      <c r="AM94" s="667"/>
      <c r="AN94" s="667"/>
      <c r="AO94" s="667"/>
      <c r="AP94" s="667"/>
      <c r="AQ94" s="667"/>
      <c r="AR94" s="667"/>
      <c r="AS94" s="667"/>
      <c r="AT94" s="667"/>
      <c r="AU94" s="667"/>
      <c r="AV94" s="667"/>
      <c r="AW94" s="667"/>
      <c r="AX94" s="667"/>
      <c r="AY94" s="667"/>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2191"/>
      <c r="CD94" s="2191"/>
      <c r="CE94" s="2191"/>
      <c r="CF94" s="2191"/>
      <c r="CG94" s="2191"/>
      <c r="CH94" s="2191"/>
      <c r="CI94" s="2191"/>
      <c r="CJ94" s="2191"/>
      <c r="CK94" s="2191"/>
      <c r="CL94" s="2191"/>
      <c r="CM94" s="2191"/>
      <c r="CN94" s="2191"/>
      <c r="CO94" s="2191"/>
      <c r="CP94" s="2191"/>
      <c r="CQ94" s="2191"/>
      <c r="CR94" s="2191"/>
      <c r="CS94" s="2191"/>
      <c r="CT94" s="2191"/>
      <c r="CU94" s="2191"/>
      <c r="CV94" s="2191"/>
      <c r="CW94" s="2191"/>
      <c r="CX94" s="2191"/>
      <c r="CY94" s="2191"/>
      <c r="CZ94" s="2191"/>
    </row>
    <row r="95" s="399" customFormat="true" ht="15" customHeight="true" x14ac:dyDescent="0.2">
      <c r="A95" s="872"/>
      <c r="B95" s="900"/>
      <c r="C95" s="982"/>
      <c r="D95" s="983"/>
      <c r="E95" s="983"/>
      <c r="F95" s="983"/>
      <c r="G95" s="984"/>
      <c r="H95" s="985"/>
      <c r="I95" s="983"/>
      <c r="J95" s="983"/>
      <c r="K95" s="983"/>
      <c r="L95" s="986"/>
      <c r="M95" s="982"/>
      <c r="N95" s="983"/>
      <c r="O95" s="983"/>
      <c r="P95" s="983"/>
      <c r="Q95" s="984"/>
      <c r="R95" s="985"/>
      <c r="S95" s="983"/>
      <c r="T95" s="983"/>
      <c r="U95" s="983"/>
      <c r="V95" s="983"/>
      <c r="W95" s="983"/>
      <c r="X95" s="983"/>
      <c r="Y95" s="983"/>
      <c r="Z95" s="983"/>
      <c r="AA95" s="983"/>
      <c r="AB95" s="986"/>
      <c r="AC95" s="667"/>
      <c r="AD95" s="667"/>
      <c r="AE95" s="667"/>
      <c r="AF95" s="667"/>
      <c r="AG95" s="667"/>
      <c r="AH95" s="667"/>
      <c r="AI95" s="667"/>
      <c r="AJ95" s="667"/>
      <c r="AK95" s="667"/>
      <c r="AL95" s="667"/>
      <c r="AM95" s="667"/>
      <c r="AN95" s="667"/>
      <c r="AO95" s="667"/>
      <c r="AP95" s="667"/>
      <c r="AQ95" s="667"/>
      <c r="AR95" s="667"/>
      <c r="AS95" s="667"/>
      <c r="AT95" s="667"/>
      <c r="AU95" s="667"/>
      <c r="AV95" s="667"/>
      <c r="AW95" s="667"/>
      <c r="AX95" s="667"/>
      <c r="AY95" s="667"/>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2191"/>
      <c r="CD95" s="2191"/>
      <c r="CE95" s="2191"/>
      <c r="CF95" s="2191"/>
      <c r="CG95" s="2191"/>
      <c r="CH95" s="2191"/>
      <c r="CI95" s="2191"/>
      <c r="CJ95" s="2191"/>
      <c r="CK95" s="2191"/>
      <c r="CL95" s="2191"/>
      <c r="CM95" s="2191"/>
      <c r="CN95" s="2191"/>
      <c r="CO95" s="2191"/>
      <c r="CP95" s="2191"/>
      <c r="CQ95" s="2191"/>
      <c r="CR95" s="2191"/>
      <c r="CS95" s="2191"/>
      <c r="CT95" s="2191"/>
      <c r="CU95" s="2191"/>
      <c r="CV95" s="2191"/>
      <c r="CW95" s="2191"/>
      <c r="CX95" s="2191"/>
      <c r="CY95" s="2191"/>
      <c r="CZ95" s="2191"/>
    </row>
    <row r="96" s="131" customFormat="true" ht="15" customHeight="true" x14ac:dyDescent="0.2">
      <c r="A96" s="1117"/>
      <c r="B96" s="900"/>
      <c r="C96" s="982"/>
      <c r="D96" s="983"/>
      <c r="E96" s="983"/>
      <c r="F96" s="983"/>
      <c r="G96" s="984"/>
      <c r="H96" s="985"/>
      <c r="I96" s="983"/>
      <c r="J96" s="983"/>
      <c r="K96" s="983"/>
      <c r="L96" s="986"/>
      <c r="M96" s="982"/>
      <c r="N96" s="983"/>
      <c r="O96" s="983"/>
      <c r="P96" s="983"/>
      <c r="Q96" s="984"/>
      <c r="R96" s="985"/>
      <c r="S96" s="983"/>
      <c r="T96" s="983"/>
      <c r="U96" s="983"/>
      <c r="V96" s="983"/>
      <c r="W96" s="983"/>
      <c r="X96" s="983"/>
      <c r="Y96" s="983"/>
      <c r="Z96" s="983"/>
      <c r="AA96" s="983"/>
      <c r="AB96" s="986"/>
      <c r="AC96" s="667"/>
      <c r="AD96" s="667"/>
      <c r="AE96" s="667"/>
      <c r="AF96" s="667"/>
      <c r="AG96" s="667"/>
      <c r="AH96" s="667"/>
      <c r="AI96" s="667"/>
      <c r="AJ96" s="667"/>
      <c r="AK96" s="667"/>
      <c r="AL96" s="667"/>
      <c r="AM96" s="667"/>
      <c r="AN96" s="667"/>
      <c r="AO96" s="667"/>
      <c r="AP96" s="667"/>
      <c r="AQ96" s="667"/>
      <c r="AR96" s="667"/>
      <c r="AS96" s="667"/>
      <c r="AT96" s="667"/>
      <c r="AU96" s="667"/>
      <c r="AV96" s="667"/>
      <c r="AW96" s="667"/>
      <c r="AX96" s="667"/>
      <c r="AY96" s="667"/>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2191"/>
      <c r="CD96" s="2191"/>
      <c r="CE96" s="2191"/>
      <c r="CF96" s="2191"/>
      <c r="CG96" s="2191"/>
      <c r="CH96" s="2191"/>
      <c r="CI96" s="2191"/>
      <c r="CJ96" s="2191"/>
      <c r="CK96" s="2191"/>
      <c r="CL96" s="2191"/>
      <c r="CM96" s="2191"/>
      <c r="CN96" s="2191"/>
      <c r="CO96" s="2191"/>
      <c r="CP96" s="2191"/>
      <c r="CQ96" s="2191"/>
      <c r="CR96" s="2191"/>
      <c r="CS96" s="2191"/>
      <c r="CT96" s="2191"/>
      <c r="CU96" s="2191"/>
      <c r="CV96" s="2191"/>
      <c r="CW96" s="2191"/>
      <c r="CX96" s="2191"/>
      <c r="CY96" s="2191"/>
      <c r="CZ96" s="2191"/>
    </row>
    <row r="97" s="131" customFormat="true" ht="15" customHeight="true" x14ac:dyDescent="0.2">
      <c r="A97" s="872"/>
      <c r="B97" s="900"/>
      <c r="C97" s="982"/>
      <c r="D97" s="983"/>
      <c r="E97" s="983"/>
      <c r="F97" s="983"/>
      <c r="G97" s="984"/>
      <c r="H97" s="985"/>
      <c r="I97" s="983"/>
      <c r="J97" s="983"/>
      <c r="K97" s="983"/>
      <c r="L97" s="986"/>
      <c r="M97" s="982"/>
      <c r="N97" s="983"/>
      <c r="O97" s="983"/>
      <c r="P97" s="983"/>
      <c r="Q97" s="984"/>
      <c r="R97" s="985"/>
      <c r="S97" s="983"/>
      <c r="T97" s="983"/>
      <c r="U97" s="983"/>
      <c r="V97" s="983"/>
      <c r="W97" s="983"/>
      <c r="X97" s="983"/>
      <c r="Y97" s="983"/>
      <c r="Z97" s="983"/>
      <c r="AA97" s="983"/>
      <c r="AB97" s="986"/>
      <c r="AC97" s="667"/>
      <c r="AD97" s="667"/>
      <c r="AE97" s="667"/>
      <c r="AF97" s="667"/>
      <c r="AG97" s="667"/>
      <c r="AH97" s="667"/>
      <c r="AI97" s="667"/>
      <c r="AJ97" s="667"/>
      <c r="AK97" s="667"/>
      <c r="AL97" s="667"/>
      <c r="AM97" s="667"/>
      <c r="AN97" s="667"/>
      <c r="AO97" s="667"/>
      <c r="AP97" s="667"/>
      <c r="AQ97" s="667"/>
      <c r="AR97" s="667"/>
      <c r="AS97" s="667"/>
      <c r="AT97" s="667"/>
      <c r="AU97" s="667"/>
      <c r="AV97" s="667"/>
      <c r="AW97" s="667"/>
      <c r="AX97" s="667"/>
      <c r="AY97" s="667"/>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2191"/>
      <c r="CD97" s="2191"/>
      <c r="CE97" s="2191"/>
      <c r="CF97" s="2191"/>
      <c r="CG97" s="2191"/>
      <c r="CH97" s="2191"/>
      <c r="CI97" s="2191"/>
      <c r="CJ97" s="2191"/>
      <c r="CK97" s="2191"/>
      <c r="CL97" s="2191"/>
      <c r="CM97" s="2191"/>
      <c r="CN97" s="2191"/>
      <c r="CO97" s="2191"/>
      <c r="CP97" s="2191"/>
      <c r="CQ97" s="2191"/>
      <c r="CR97" s="2191"/>
      <c r="CS97" s="2191"/>
      <c r="CT97" s="2191"/>
      <c r="CU97" s="2191"/>
      <c r="CV97" s="2191"/>
      <c r="CW97" s="2191"/>
      <c r="CX97" s="2191"/>
      <c r="CY97" s="2191"/>
      <c r="CZ97" s="2191"/>
    </row>
    <row r="98" s="131" customFormat="true" ht="15" customHeight="true" x14ac:dyDescent="0.2">
      <c r="A98" s="1117"/>
      <c r="B98" s="900"/>
      <c r="C98" s="982"/>
      <c r="D98" s="983"/>
      <c r="E98" s="983"/>
      <c r="F98" s="983"/>
      <c r="G98" s="984"/>
      <c r="H98" s="985"/>
      <c r="I98" s="983"/>
      <c r="J98" s="983"/>
      <c r="K98" s="983"/>
      <c r="L98" s="986"/>
      <c r="M98" s="982"/>
      <c r="N98" s="983"/>
      <c r="O98" s="983"/>
      <c r="P98" s="983"/>
      <c r="Q98" s="984"/>
      <c r="R98" s="985"/>
      <c r="S98" s="983"/>
      <c r="T98" s="983"/>
      <c r="U98" s="983"/>
      <c r="V98" s="983"/>
      <c r="W98" s="983"/>
      <c r="X98" s="983"/>
      <c r="Y98" s="983"/>
      <c r="Z98" s="983"/>
      <c r="AA98" s="983"/>
      <c r="AB98" s="986"/>
      <c r="AC98" s="667"/>
      <c r="AD98" s="667"/>
      <c r="AE98" s="667"/>
      <c r="AF98" s="667"/>
      <c r="AG98" s="667"/>
      <c r="AH98" s="667"/>
      <c r="AI98" s="667"/>
      <c r="AJ98" s="667"/>
      <c r="AK98" s="667"/>
      <c r="AL98" s="667"/>
      <c r="AM98" s="667"/>
      <c r="AN98" s="667"/>
      <c r="AO98" s="667"/>
      <c r="AP98" s="667"/>
      <c r="AQ98" s="667"/>
      <c r="AR98" s="667"/>
      <c r="AS98" s="667"/>
      <c r="AT98" s="667"/>
      <c r="AU98" s="667"/>
      <c r="AV98" s="667"/>
      <c r="AW98" s="667"/>
      <c r="AX98" s="667"/>
      <c r="AY98" s="667"/>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2191"/>
      <c r="CD98" s="2191"/>
      <c r="CE98" s="2191"/>
      <c r="CF98" s="2191"/>
      <c r="CG98" s="2191"/>
      <c r="CH98" s="2191"/>
      <c r="CI98" s="2191"/>
      <c r="CJ98" s="2191"/>
      <c r="CK98" s="2191"/>
      <c r="CL98" s="2191"/>
      <c r="CM98" s="2191"/>
      <c r="CN98" s="2191"/>
      <c r="CO98" s="2191"/>
      <c r="CP98" s="2191"/>
      <c r="CQ98" s="2191"/>
      <c r="CR98" s="2191"/>
      <c r="CS98" s="2191"/>
      <c r="CT98" s="2191"/>
      <c r="CU98" s="2191"/>
      <c r="CV98" s="2191"/>
      <c r="CW98" s="2191"/>
      <c r="CX98" s="2191"/>
      <c r="CY98" s="2191"/>
      <c r="CZ98" s="2191"/>
    </row>
    <row r="99" s="131" customFormat="true" ht="15" customHeight="true" x14ac:dyDescent="0.2">
      <c r="A99" s="1117"/>
      <c r="B99" s="900"/>
      <c r="C99" s="982"/>
      <c r="D99" s="983"/>
      <c r="E99" s="983"/>
      <c r="F99" s="983"/>
      <c r="G99" s="984"/>
      <c r="H99" s="985"/>
      <c r="I99" s="983"/>
      <c r="J99" s="983"/>
      <c r="K99" s="983"/>
      <c r="L99" s="986"/>
      <c r="M99" s="982"/>
      <c r="N99" s="983"/>
      <c r="O99" s="983"/>
      <c r="P99" s="983"/>
      <c r="Q99" s="984"/>
      <c r="R99" s="985"/>
      <c r="S99" s="983"/>
      <c r="T99" s="983"/>
      <c r="U99" s="983"/>
      <c r="V99" s="983"/>
      <c r="W99" s="983"/>
      <c r="X99" s="983"/>
      <c r="Y99" s="983"/>
      <c r="Z99" s="983"/>
      <c r="AA99" s="983"/>
      <c r="AB99" s="986"/>
      <c r="AC99" s="667"/>
      <c r="AD99" s="667"/>
      <c r="AE99" s="667"/>
      <c r="AF99" s="667"/>
      <c r="AG99" s="667"/>
      <c r="AH99" s="667"/>
      <c r="AI99" s="667"/>
      <c r="AJ99" s="667"/>
      <c r="AK99" s="667"/>
      <c r="AL99" s="667"/>
      <c r="AM99" s="667"/>
      <c r="AN99" s="667"/>
      <c r="AO99" s="667"/>
      <c r="AP99" s="667"/>
      <c r="AQ99" s="667"/>
      <c r="AR99" s="667"/>
      <c r="AS99" s="667"/>
      <c r="AT99" s="667"/>
      <c r="AU99" s="667"/>
      <c r="AV99" s="667"/>
      <c r="AW99" s="667"/>
      <c r="AX99" s="667"/>
      <c r="AY99" s="667"/>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2191"/>
      <c r="CD99" s="2191"/>
      <c r="CE99" s="2191"/>
      <c r="CF99" s="2191"/>
      <c r="CG99" s="2191"/>
      <c r="CH99" s="2191"/>
      <c r="CI99" s="2191"/>
      <c r="CJ99" s="2191"/>
      <c r="CK99" s="2191"/>
      <c r="CL99" s="2191"/>
      <c r="CM99" s="2191"/>
      <c r="CN99" s="2191"/>
      <c r="CO99" s="2191"/>
      <c r="CP99" s="2191"/>
      <c r="CQ99" s="2191"/>
      <c r="CR99" s="2191"/>
      <c r="CS99" s="2191"/>
      <c r="CT99" s="2191"/>
      <c r="CU99" s="2191"/>
      <c r="CV99" s="2191"/>
      <c r="CW99" s="2191"/>
      <c r="CX99" s="2191"/>
      <c r="CY99" s="2191"/>
      <c r="CZ99" s="2191"/>
    </row>
    <row r="100" s="131" customFormat="true" ht="15" customHeight="true" x14ac:dyDescent="0.2">
      <c r="A100" s="1117"/>
      <c r="B100" s="900"/>
      <c r="C100" s="982"/>
      <c r="D100" s="983"/>
      <c r="E100" s="983"/>
      <c r="F100" s="983"/>
      <c r="G100" s="984"/>
      <c r="H100" s="985"/>
      <c r="I100" s="983"/>
      <c r="J100" s="983"/>
      <c r="K100" s="983"/>
      <c r="L100" s="986"/>
      <c r="M100" s="982"/>
      <c r="N100" s="983"/>
      <c r="O100" s="983"/>
      <c r="P100" s="983"/>
      <c r="Q100" s="984"/>
      <c r="R100" s="985"/>
      <c r="S100" s="983"/>
      <c r="T100" s="983"/>
      <c r="U100" s="983"/>
      <c r="V100" s="983"/>
      <c r="W100" s="983"/>
      <c r="X100" s="983"/>
      <c r="Y100" s="983"/>
      <c r="Z100" s="983"/>
      <c r="AA100" s="983"/>
      <c r="AB100" s="986"/>
      <c r="AC100" s="667"/>
      <c r="AD100" s="667"/>
      <c r="AE100" s="667"/>
      <c r="AF100" s="667"/>
      <c r="AG100" s="667"/>
      <c r="AH100" s="667"/>
      <c r="AI100" s="667"/>
      <c r="AJ100" s="667"/>
      <c r="AK100" s="667"/>
      <c r="AL100" s="667"/>
      <c r="AM100" s="667"/>
      <c r="AN100" s="667"/>
      <c r="AO100" s="667"/>
      <c r="AP100" s="667"/>
      <c r="AQ100" s="667"/>
      <c r="AR100" s="667"/>
      <c r="AS100" s="667"/>
      <c r="AT100" s="667"/>
      <c r="AU100" s="667"/>
      <c r="AV100" s="667"/>
      <c r="AW100" s="667"/>
      <c r="AX100" s="667"/>
      <c r="AY100" s="667"/>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2191"/>
      <c r="CD100" s="2191"/>
      <c r="CE100" s="2191"/>
      <c r="CF100" s="2191"/>
      <c r="CG100" s="2191"/>
      <c r="CH100" s="2191"/>
      <c r="CI100" s="2191"/>
      <c r="CJ100" s="2191"/>
      <c r="CK100" s="2191"/>
      <c r="CL100" s="2191"/>
      <c r="CM100" s="2191"/>
      <c r="CN100" s="2191"/>
      <c r="CO100" s="2191"/>
      <c r="CP100" s="2191"/>
      <c r="CQ100" s="2191"/>
      <c r="CR100" s="2191"/>
      <c r="CS100" s="2191"/>
      <c r="CT100" s="2191"/>
      <c r="CU100" s="2191"/>
      <c r="CV100" s="2191"/>
      <c r="CW100" s="2191"/>
      <c r="CX100" s="2191"/>
      <c r="CY100" s="2191"/>
      <c r="CZ100" s="2191"/>
    </row>
    <row r="101" s="131" customFormat="true" ht="15" customHeight="true" x14ac:dyDescent="0.2">
      <c r="A101" s="872"/>
      <c r="B101" s="900"/>
      <c r="C101" s="982"/>
      <c r="D101" s="983"/>
      <c r="E101" s="983"/>
      <c r="F101" s="983"/>
      <c r="G101" s="984"/>
      <c r="H101" s="985"/>
      <c r="I101" s="983"/>
      <c r="J101" s="983"/>
      <c r="K101" s="983"/>
      <c r="L101" s="986"/>
      <c r="M101" s="982"/>
      <c r="N101" s="983"/>
      <c r="O101" s="983"/>
      <c r="P101" s="983"/>
      <c r="Q101" s="984"/>
      <c r="R101" s="985"/>
      <c r="S101" s="983"/>
      <c r="T101" s="983"/>
      <c r="U101" s="983"/>
      <c r="V101" s="983"/>
      <c r="W101" s="983"/>
      <c r="X101" s="983"/>
      <c r="Y101" s="983"/>
      <c r="Z101" s="983"/>
      <c r="AA101" s="983"/>
      <c r="AB101" s="986"/>
      <c r="AC101" s="667"/>
      <c r="AD101" s="667"/>
      <c r="AE101" s="667"/>
      <c r="AF101" s="667"/>
      <c r="AG101" s="667"/>
      <c r="AH101" s="667"/>
      <c r="AI101" s="667"/>
      <c r="AJ101" s="667"/>
      <c r="AK101" s="667"/>
      <c r="AL101" s="667"/>
      <c r="AM101" s="667"/>
      <c r="AN101" s="667"/>
      <c r="AO101" s="667"/>
      <c r="AP101" s="667"/>
      <c r="AQ101" s="667"/>
      <c r="AR101" s="667"/>
      <c r="AS101" s="667"/>
      <c r="AT101" s="667"/>
      <c r="AU101" s="667"/>
      <c r="AV101" s="667"/>
      <c r="AW101" s="667"/>
      <c r="AX101" s="667"/>
      <c r="AY101" s="667"/>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2191"/>
      <c r="CD101" s="2191"/>
      <c r="CE101" s="2191"/>
      <c r="CF101" s="2191"/>
      <c r="CG101" s="2191"/>
      <c r="CH101" s="2191"/>
      <c r="CI101" s="2191"/>
      <c r="CJ101" s="2191"/>
      <c r="CK101" s="2191"/>
      <c r="CL101" s="2191"/>
      <c r="CM101" s="2191"/>
      <c r="CN101" s="2191"/>
      <c r="CO101" s="2191"/>
      <c r="CP101" s="2191"/>
      <c r="CQ101" s="2191"/>
      <c r="CR101" s="2191"/>
      <c r="CS101" s="2191"/>
      <c r="CT101" s="2191"/>
      <c r="CU101" s="2191"/>
      <c r="CV101" s="2191"/>
      <c r="CW101" s="2191"/>
      <c r="CX101" s="2191"/>
      <c r="CY101" s="2191"/>
      <c r="CZ101" s="2191"/>
    </row>
    <row r="102" s="131" customFormat="true" ht="15" customHeight="true" x14ac:dyDescent="0.2">
      <c r="A102" s="1117"/>
      <c r="B102" s="900"/>
      <c r="C102" s="982"/>
      <c r="D102" s="983"/>
      <c r="E102" s="983"/>
      <c r="F102" s="983"/>
      <c r="G102" s="984"/>
      <c r="H102" s="985"/>
      <c r="I102" s="983"/>
      <c r="J102" s="983"/>
      <c r="K102" s="983"/>
      <c r="L102" s="986"/>
      <c r="M102" s="982"/>
      <c r="N102" s="983"/>
      <c r="O102" s="983"/>
      <c r="P102" s="983"/>
      <c r="Q102" s="984"/>
      <c r="R102" s="985"/>
      <c r="S102" s="983"/>
      <c r="T102" s="983"/>
      <c r="U102" s="983"/>
      <c r="V102" s="983"/>
      <c r="W102" s="983"/>
      <c r="X102" s="983"/>
      <c r="Y102" s="983"/>
      <c r="Z102" s="983"/>
      <c r="AA102" s="983"/>
      <c r="AB102" s="986"/>
      <c r="AC102" s="667"/>
      <c r="AD102" s="667"/>
      <c r="AE102" s="667"/>
      <c r="AF102" s="667"/>
      <c r="AG102" s="667"/>
      <c r="AH102" s="667"/>
      <c r="AI102" s="667"/>
      <c r="AJ102" s="667"/>
      <c r="AK102" s="667"/>
      <c r="AL102" s="667"/>
      <c r="AM102" s="667"/>
      <c r="AN102" s="667"/>
      <c r="AO102" s="667"/>
      <c r="AP102" s="667"/>
      <c r="AQ102" s="667"/>
      <c r="AR102" s="667"/>
      <c r="AS102" s="667"/>
      <c r="AT102" s="667"/>
      <c r="AU102" s="667"/>
      <c r="AV102" s="667"/>
      <c r="AW102" s="667"/>
      <c r="AX102" s="667"/>
      <c r="AY102" s="667"/>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2191"/>
      <c r="CD102" s="2191"/>
      <c r="CE102" s="2191"/>
      <c r="CF102" s="2191"/>
      <c r="CG102" s="2191"/>
      <c r="CH102" s="2191"/>
      <c r="CI102" s="2191"/>
      <c r="CJ102" s="2191"/>
      <c r="CK102" s="2191"/>
      <c r="CL102" s="2191"/>
      <c r="CM102" s="2191"/>
      <c r="CN102" s="2191"/>
      <c r="CO102" s="2191"/>
      <c r="CP102" s="2191"/>
      <c r="CQ102" s="2191"/>
      <c r="CR102" s="2191"/>
      <c r="CS102" s="2191"/>
      <c r="CT102" s="2191"/>
      <c r="CU102" s="2191"/>
      <c r="CV102" s="2191"/>
      <c r="CW102" s="2191"/>
      <c r="CX102" s="2191"/>
      <c r="CY102" s="2191"/>
      <c r="CZ102" s="2191"/>
    </row>
    <row r="103" s="131" customFormat="true" ht="15" customHeight="true" x14ac:dyDescent="0.2">
      <c r="A103" s="1117"/>
      <c r="B103" s="900"/>
      <c r="C103" s="982"/>
      <c r="D103" s="983"/>
      <c r="E103" s="983"/>
      <c r="F103" s="983"/>
      <c r="G103" s="984"/>
      <c r="H103" s="985"/>
      <c r="I103" s="983"/>
      <c r="J103" s="983"/>
      <c r="K103" s="983"/>
      <c r="L103" s="986"/>
      <c r="M103" s="982"/>
      <c r="N103" s="983"/>
      <c r="O103" s="983"/>
      <c r="P103" s="983"/>
      <c r="Q103" s="984"/>
      <c r="R103" s="985"/>
      <c r="S103" s="983"/>
      <c r="T103" s="983"/>
      <c r="U103" s="983"/>
      <c r="V103" s="983"/>
      <c r="W103" s="983"/>
      <c r="X103" s="983"/>
      <c r="Y103" s="983"/>
      <c r="Z103" s="983"/>
      <c r="AA103" s="983"/>
      <c r="AB103" s="986"/>
      <c r="AC103" s="667"/>
      <c r="AD103" s="667"/>
      <c r="AE103" s="667"/>
      <c r="AF103" s="667"/>
      <c r="AG103" s="667"/>
      <c r="AH103" s="667"/>
      <c r="AI103" s="667"/>
      <c r="AJ103" s="667"/>
      <c r="AK103" s="667"/>
      <c r="AL103" s="667"/>
      <c r="AM103" s="667"/>
      <c r="AN103" s="667"/>
      <c r="AO103" s="667"/>
      <c r="AP103" s="667"/>
      <c r="AQ103" s="667"/>
      <c r="AR103" s="667"/>
      <c r="AS103" s="667"/>
      <c r="AT103" s="667"/>
      <c r="AU103" s="667"/>
      <c r="AV103" s="667"/>
      <c r="AW103" s="667"/>
      <c r="AX103" s="667"/>
      <c r="AY103" s="667"/>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2191"/>
      <c r="CD103" s="2191"/>
      <c r="CE103" s="2191"/>
      <c r="CF103" s="2191"/>
      <c r="CG103" s="2191"/>
      <c r="CH103" s="2191"/>
      <c r="CI103" s="2191"/>
      <c r="CJ103" s="2191"/>
      <c r="CK103" s="2191"/>
      <c r="CL103" s="2191"/>
      <c r="CM103" s="2191"/>
      <c r="CN103" s="2191"/>
      <c r="CO103" s="2191"/>
      <c r="CP103" s="2191"/>
      <c r="CQ103" s="2191"/>
      <c r="CR103" s="2191"/>
      <c r="CS103" s="2191"/>
      <c r="CT103" s="2191"/>
      <c r="CU103" s="2191"/>
      <c r="CV103" s="2191"/>
      <c r="CW103" s="2191"/>
      <c r="CX103" s="2191"/>
      <c r="CY103" s="2191"/>
      <c r="CZ103" s="2191"/>
    </row>
    <row r="104" s="131" customFormat="true" ht="15" customHeight="true" x14ac:dyDescent="0.2">
      <c r="A104" s="1117"/>
      <c r="B104" s="900"/>
      <c r="C104" s="982"/>
      <c r="D104" s="983"/>
      <c r="E104" s="983"/>
      <c r="F104" s="983"/>
      <c r="G104" s="984"/>
      <c r="H104" s="985"/>
      <c r="I104" s="983"/>
      <c r="J104" s="983"/>
      <c r="K104" s="983"/>
      <c r="L104" s="986"/>
      <c r="M104" s="982"/>
      <c r="N104" s="983"/>
      <c r="O104" s="983"/>
      <c r="P104" s="983"/>
      <c r="Q104" s="984"/>
      <c r="R104" s="985"/>
      <c r="S104" s="983"/>
      <c r="T104" s="983"/>
      <c r="U104" s="983"/>
      <c r="V104" s="983"/>
      <c r="W104" s="983"/>
      <c r="X104" s="983"/>
      <c r="Y104" s="983"/>
      <c r="Z104" s="983"/>
      <c r="AA104" s="983"/>
      <c r="AB104" s="986"/>
      <c r="AC104" s="667"/>
      <c r="AD104" s="667"/>
      <c r="AE104" s="667"/>
      <c r="AF104" s="667"/>
      <c r="AG104" s="667"/>
      <c r="AH104" s="667"/>
      <c r="AI104" s="667"/>
      <c r="AJ104" s="667"/>
      <c r="AK104" s="667"/>
      <c r="AL104" s="667"/>
      <c r="AM104" s="667"/>
      <c r="AN104" s="667"/>
      <c r="AO104" s="667"/>
      <c r="AP104" s="667"/>
      <c r="AQ104" s="667"/>
      <c r="AR104" s="667"/>
      <c r="AS104" s="667"/>
      <c r="AT104" s="667"/>
      <c r="AU104" s="667"/>
      <c r="AV104" s="667"/>
      <c r="AW104" s="667"/>
      <c r="AX104" s="667"/>
      <c r="AY104" s="667"/>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2191"/>
      <c r="CD104" s="2191"/>
      <c r="CE104" s="2191"/>
      <c r="CF104" s="2191"/>
      <c r="CG104" s="2191"/>
      <c r="CH104" s="2191"/>
      <c r="CI104" s="2191"/>
      <c r="CJ104" s="2191"/>
      <c r="CK104" s="2191"/>
      <c r="CL104" s="2191"/>
      <c r="CM104" s="2191"/>
      <c r="CN104" s="2191"/>
      <c r="CO104" s="2191"/>
      <c r="CP104" s="2191"/>
      <c r="CQ104" s="2191"/>
      <c r="CR104" s="2191"/>
      <c r="CS104" s="2191"/>
      <c r="CT104" s="2191"/>
      <c r="CU104" s="2191"/>
      <c r="CV104" s="2191"/>
      <c r="CW104" s="2191"/>
      <c r="CX104" s="2191"/>
      <c r="CY104" s="2191"/>
      <c r="CZ104" s="2191"/>
    </row>
    <row r="105" s="131" customFormat="true" ht="15" customHeight="true" x14ac:dyDescent="0.2">
      <c r="A105" s="894"/>
      <c r="B105" s="901"/>
      <c r="C105" s="987"/>
      <c r="D105" s="988"/>
      <c r="E105" s="988"/>
      <c r="F105" s="988"/>
      <c r="G105" s="989"/>
      <c r="H105" s="990"/>
      <c r="I105" s="988"/>
      <c r="J105" s="988"/>
      <c r="K105" s="988"/>
      <c r="L105" s="991"/>
      <c r="M105" s="987"/>
      <c r="N105" s="988"/>
      <c r="O105" s="988"/>
      <c r="P105" s="988"/>
      <c r="Q105" s="989"/>
      <c r="R105" s="990"/>
      <c r="S105" s="988"/>
      <c r="T105" s="988"/>
      <c r="U105" s="988"/>
      <c r="V105" s="988"/>
      <c r="W105" s="988"/>
      <c r="X105" s="988"/>
      <c r="Y105" s="988"/>
      <c r="Z105" s="988"/>
      <c r="AA105" s="988"/>
      <c r="AB105" s="991"/>
      <c r="AC105" s="667"/>
      <c r="AD105" s="667"/>
      <c r="AE105" s="667"/>
      <c r="AF105" s="667"/>
      <c r="AG105" s="667"/>
      <c r="AH105" s="667"/>
      <c r="AI105" s="667"/>
      <c r="AJ105" s="667"/>
      <c r="AK105" s="667"/>
      <c r="AL105" s="667"/>
      <c r="AM105" s="667"/>
      <c r="AN105" s="667"/>
      <c r="AO105" s="667"/>
      <c r="AP105" s="667"/>
      <c r="AQ105" s="667"/>
      <c r="AR105" s="667"/>
      <c r="AS105" s="667"/>
      <c r="AT105" s="667"/>
      <c r="AU105" s="667"/>
      <c r="AV105" s="667"/>
      <c r="AW105" s="667"/>
      <c r="AX105" s="667"/>
      <c r="AY105" s="667"/>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2191"/>
      <c r="CD105" s="2191"/>
      <c r="CE105" s="2191"/>
      <c r="CF105" s="2191"/>
      <c r="CG105" s="2191"/>
      <c r="CH105" s="2191"/>
      <c r="CI105" s="2191"/>
      <c r="CJ105" s="2191"/>
      <c r="CK105" s="2191"/>
      <c r="CL105" s="2191"/>
      <c r="CM105" s="2191"/>
      <c r="CN105" s="2191"/>
      <c r="CO105" s="2191"/>
      <c r="CP105" s="2191"/>
      <c r="CQ105" s="2191"/>
      <c r="CR105" s="2191"/>
      <c r="CS105" s="2191"/>
      <c r="CT105" s="2191"/>
      <c r="CU105" s="2191"/>
      <c r="CV105" s="2191"/>
      <c r="CW105" s="2191"/>
      <c r="CX105" s="2191"/>
      <c r="CY105" s="2191"/>
      <c r="CZ105" s="2191"/>
    </row>
    <row r="106" s="131" customFormat="true" ht="250.15" customHeight="true" x14ac:dyDescent="0.2">
      <c r="A106" s="400"/>
      <c r="B106" s="709"/>
      <c r="C106" s="710"/>
      <c r="D106" s="710"/>
      <c r="E106" s="710"/>
      <c r="F106" s="710"/>
      <c r="G106" s="710"/>
      <c r="H106" s="710"/>
      <c r="I106" s="710"/>
      <c r="J106" s="710"/>
      <c r="K106" s="710"/>
      <c r="L106" s="710"/>
      <c r="M106" s="710"/>
      <c r="N106" s="710"/>
      <c r="O106" s="710"/>
      <c r="P106" s="710"/>
      <c r="Q106" s="710"/>
      <c r="R106" s="710"/>
      <c r="S106" s="710"/>
      <c r="T106" s="710"/>
      <c r="U106" s="710"/>
      <c r="V106" s="710"/>
      <c r="W106" s="710"/>
      <c r="X106" s="710"/>
      <c r="Y106" s="710"/>
      <c r="Z106" s="710"/>
      <c r="AA106" s="710"/>
      <c r="AB106" s="710"/>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400"/>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485" t="str">
        <f>A1026</f>
        <v>Armenia</v>
      </c>
      <c r="B108" s="2486"/>
      <c r="C108" s="113"/>
      <c r="D108" s="113"/>
      <c r="E108" s="113"/>
      <c r="F108" s="113"/>
      <c r="G108" s="113"/>
      <c r="H108" s="113"/>
      <c r="I108" s="113"/>
      <c r="J108" s="113"/>
      <c r="K108" s="113"/>
      <c r="L108" s="113"/>
      <c r="M108" s="113"/>
      <c r="N108" s="113"/>
      <c r="O108" s="113"/>
      <c r="P108" s="113"/>
      <c r="Q108" s="113"/>
      <c r="R108" s="113"/>
      <c r="S108" s="113"/>
      <c r="T108" s="113"/>
      <c r="U108" s="113"/>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2005</v>
      </c>
      <c r="B109" s="139"/>
      <c r="C109" s="113"/>
      <c r="D109" s="113"/>
      <c r="E109" s="113"/>
      <c r="F109" s="113"/>
      <c r="G109" s="113"/>
      <c r="H109" s="113"/>
      <c r="I109" s="113"/>
      <c r="J109" s="113"/>
      <c r="K109" s="113"/>
      <c r="L109" s="113"/>
      <c r="M109" s="113"/>
      <c r="N109" s="113"/>
      <c r="O109" s="113"/>
      <c r="P109" s="113"/>
      <c r="Q109" s="113"/>
      <c r="R109" s="113"/>
      <c r="S109" s="113"/>
      <c r="T109" s="113"/>
      <c r="U109" s="113"/>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5" t="s">
        <v>97</v>
      </c>
      <c r="B112" s="222"/>
      <c r="C112" s="113"/>
      <c r="D112" s="113"/>
      <c r="E112" s="113"/>
      <c r="F112" s="113"/>
      <c r="G112" s="113"/>
      <c r="H112" s="113"/>
      <c r="I112" s="113"/>
      <c r="J112" s="113"/>
      <c r="K112" s="113"/>
      <c r="L112" s="113"/>
      <c r="M112" s="113"/>
      <c r="N112" s="113"/>
      <c r="O112" s="113"/>
      <c r="P112" s="113"/>
      <c r="Q112" s="113"/>
      <c r="R112" s="113"/>
      <c r="S112" s="113"/>
      <c r="T112" s="113"/>
      <c r="U112" s="113"/>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DHS05</v>
      </c>
      <c r="C115" s="113"/>
      <c r="D115" s="113"/>
      <c r="E115" s="113"/>
      <c r="F115" s="113"/>
      <c r="G115" s="113"/>
      <c r="H115" s="113"/>
      <c r="I115" s="113"/>
      <c r="J115" s="113"/>
      <c r="K115" s="113"/>
      <c r="L115" s="113"/>
      <c r="M115" s="113"/>
      <c r="N115" s="113"/>
      <c r="O115" s="113"/>
      <c r="P115" s="113"/>
      <c r="Q115" s="113"/>
      <c r="R115" s="113"/>
      <c r="S115" s="113"/>
      <c r="T115" s="113"/>
      <c r="U115" s="113"/>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703" t="str">
        <f>B1030</f>
        <v/>
      </c>
      <c r="B116" s="704"/>
      <c r="C116" s="113"/>
      <c r="D116" s="113"/>
      <c r="E116" s="113"/>
      <c r="F116" s="113"/>
      <c r="G116" s="113"/>
      <c r="H116" s="113"/>
      <c r="I116" s="113"/>
      <c r="J116" s="113"/>
      <c r="K116" s="113"/>
      <c r="L116" s="113"/>
      <c r="M116" s="113"/>
      <c r="N116" s="113"/>
      <c r="O116" s="113"/>
      <c r="P116" s="113"/>
      <c r="Q116" s="113"/>
      <c r="R116" s="113"/>
      <c r="S116" s="113"/>
      <c r="T116" s="113"/>
      <c r="U116" s="113"/>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703" t="str">
        <f>B1029</f>
        <v/>
      </c>
      <c r="B117" s="705"/>
      <c r="C117" s="113"/>
      <c r="D117" s="113"/>
      <c r="E117" s="113"/>
      <c r="F117" s="113"/>
      <c r="G117" s="113"/>
      <c r="H117" s="113"/>
      <c r="I117" s="113"/>
      <c r="J117" s="113"/>
      <c r="K117" s="113"/>
      <c r="L117" s="113"/>
      <c r="M117" s="113"/>
      <c r="N117" s="113"/>
      <c r="O117" s="113"/>
      <c r="P117" s="113"/>
      <c r="Q117" s="113"/>
      <c r="R117" s="113"/>
      <c r="S117" s="113"/>
      <c r="T117" s="113"/>
      <c r="U117" s="113"/>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706"/>
      <c r="B118" s="704"/>
      <c r="C118" s="113"/>
      <c r="D118" s="113"/>
      <c r="E118" s="113"/>
      <c r="F118" s="113"/>
      <c r="G118" s="113"/>
      <c r="H118" s="113"/>
      <c r="I118" s="113"/>
      <c r="J118" s="113"/>
      <c r="K118" s="113"/>
      <c r="L118" s="113"/>
      <c r="M118" s="113"/>
      <c r="N118" s="113"/>
      <c r="O118" s="113"/>
      <c r="P118" s="113"/>
      <c r="Q118" s="113"/>
      <c r="R118" s="113"/>
      <c r="S118" s="113"/>
      <c r="T118" s="113"/>
      <c r="U118" s="113"/>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07"/>
      <c r="B119" s="708"/>
      <c r="C119" s="113"/>
      <c r="D119" s="113"/>
      <c r="E119" s="113"/>
      <c r="F119" s="113"/>
      <c r="G119" s="113"/>
      <c r="H119" s="113"/>
      <c r="I119" s="113"/>
      <c r="J119" s="113"/>
      <c r="K119" s="113"/>
      <c r="L119" s="113"/>
      <c r="M119" s="113"/>
      <c r="N119" s="113"/>
      <c r="O119" s="113"/>
      <c r="P119" s="113"/>
      <c r="Q119" s="113"/>
      <c r="R119" s="113"/>
      <c r="S119" s="113"/>
      <c r="T119" s="113"/>
      <c r="U119" s="113"/>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399" customFormat="true" ht="15" customHeight="true" x14ac:dyDescent="0.2">
      <c r="A120" s="116" t="s">
        <v>98</v>
      </c>
      <c r="B120" s="207"/>
      <c r="C120" s="2523" t="s">
        <v>114</v>
      </c>
      <c r="D120" s="2524"/>
      <c r="E120" s="2524"/>
      <c r="F120" s="2524"/>
      <c r="G120" s="2525"/>
      <c r="H120" s="2684" t="s">
        <v>38</v>
      </c>
      <c r="I120" s="2685"/>
      <c r="J120" s="2685"/>
      <c r="K120" s="2685"/>
      <c r="L120" s="2686"/>
      <c r="M120" s="2691" t="s">
        <v>37</v>
      </c>
      <c r="N120" s="2692"/>
      <c r="O120" s="2692"/>
      <c r="P120" s="2692"/>
      <c r="Q120" s="2693"/>
      <c r="R120" s="2219" t="s">
        <v>137</v>
      </c>
      <c r="S120" s="2229"/>
      <c r="T120" s="2229"/>
      <c r="U120" s="2229"/>
      <c r="V120" s="2229"/>
      <c r="W120" s="2229"/>
      <c r="X120" s="2229"/>
      <c r="Y120" s="2229"/>
      <c r="Z120" s="2229"/>
      <c r="AA120" s="2229"/>
      <c r="AB120" s="2230"/>
      <c r="AC120" s="667"/>
      <c r="AD120" s="667"/>
      <c r="AE120" s="667"/>
      <c r="AF120" s="667"/>
      <c r="AG120" s="667"/>
      <c r="AH120" s="667"/>
      <c r="AI120" s="667"/>
      <c r="AJ120" s="667"/>
      <c r="AK120" s="667"/>
      <c r="AL120" s="667"/>
      <c r="AM120" s="667"/>
      <c r="AN120" s="667"/>
      <c r="AO120" s="667"/>
      <c r="AP120" s="667"/>
      <c r="AQ120" s="667"/>
      <c r="AR120" s="667"/>
      <c r="AS120" s="667"/>
      <c r="AT120" s="667"/>
      <c r="AU120" s="667"/>
      <c r="AV120" s="667"/>
      <c r="AW120" s="667"/>
      <c r="AX120" s="667"/>
      <c r="AY120" s="667"/>
      <c r="AZ120" s="216"/>
      <c r="BA120" s="217" t="s">
        <v>128</v>
      </c>
      <c r="BB120" s="116" t="s">
        <v>98</v>
      </c>
      <c r="BC120" s="2566" t="s">
        <v>114</v>
      </c>
      <c r="BD120" s="2567"/>
      <c r="BE120" s="2567"/>
      <c r="BF120" s="2567"/>
      <c r="BG120" s="2568"/>
      <c r="BH120" s="2569" t="s">
        <v>38</v>
      </c>
      <c r="BI120" s="2567"/>
      <c r="BJ120" s="2567"/>
      <c r="BK120" s="2567"/>
      <c r="BL120" s="2568"/>
      <c r="BM120" s="2569" t="s">
        <v>37</v>
      </c>
      <c r="BN120" s="2567"/>
      <c r="BO120" s="2567"/>
      <c r="BP120" s="2567"/>
      <c r="BQ120" s="2589"/>
      <c r="BR120" s="2109" t="s">
        <v>137</v>
      </c>
      <c r="BS120" s="2110"/>
      <c r="BT120" s="2110"/>
      <c r="BU120" s="2110"/>
      <c r="BV120" s="2110"/>
      <c r="BW120" s="2110"/>
      <c r="BX120" s="2110"/>
      <c r="BY120" s="2111"/>
      <c r="BZ120" s="313"/>
      <c r="CA120" s="313"/>
      <c r="CB120" s="313"/>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399" customFormat="true" ht="12.75" x14ac:dyDescent="0.2">
      <c r="A121" s="187" t="s">
        <v>87</v>
      </c>
      <c r="B121" s="245"/>
      <c r="C121" s="279" t="s">
        <v>0</v>
      </c>
      <c r="D121" s="280" t="s">
        <v>1</v>
      </c>
      <c r="E121" s="280" t="s">
        <v>2</v>
      </c>
      <c r="F121" s="280" t="s">
        <v>3</v>
      </c>
      <c r="G121" s="281" t="s">
        <v>4</v>
      </c>
      <c r="H121" s="1355" t="s">
        <v>0</v>
      </c>
      <c r="I121" s="1321" t="s">
        <v>1</v>
      </c>
      <c r="J121" s="1321" t="s">
        <v>2</v>
      </c>
      <c r="K121" s="1321" t="s">
        <v>3</v>
      </c>
      <c r="L121" s="1322" t="s">
        <v>4</v>
      </c>
      <c r="M121" s="1345" t="s">
        <v>0</v>
      </c>
      <c r="N121" s="1321" t="s">
        <v>1</v>
      </c>
      <c r="O121" s="1321" t="s">
        <v>2</v>
      </c>
      <c r="P121" s="1321" t="s">
        <v>3</v>
      </c>
      <c r="Q121" s="1367" t="s">
        <v>4</v>
      </c>
      <c r="R121" s="1355" t="s">
        <v>150</v>
      </c>
      <c r="S121" s="1321" t="s">
        <v>151</v>
      </c>
      <c r="T121" s="1321" t="s">
        <v>152</v>
      </c>
      <c r="U121" s="1321" t="s">
        <v>153</v>
      </c>
      <c r="V121" s="1321" t="s">
        <v>154</v>
      </c>
      <c r="W121" s="1321" t="s">
        <v>155</v>
      </c>
      <c r="X121" s="1321" t="s">
        <v>156</v>
      </c>
      <c r="Y121" s="1321" t="s">
        <v>157</v>
      </c>
      <c r="Z121" s="1321" t="s">
        <v>158</v>
      </c>
      <c r="AA121" s="1321" t="s">
        <v>159</v>
      </c>
      <c r="AB121" s="1323" t="s">
        <v>160</v>
      </c>
      <c r="AC121" s="667"/>
      <c r="AD121" s="667"/>
      <c r="AE121" s="667"/>
      <c r="AF121" s="667"/>
      <c r="AG121" s="667"/>
      <c r="AH121" s="667"/>
      <c r="AI121" s="667"/>
      <c r="AJ121" s="667"/>
      <c r="AK121" s="667"/>
      <c r="AL121" s="667"/>
      <c r="AM121" s="667"/>
      <c r="AN121" s="667"/>
      <c r="AO121" s="667"/>
      <c r="AP121" s="667"/>
      <c r="AQ121" s="667"/>
      <c r="AR121" s="667"/>
      <c r="AS121" s="667"/>
      <c r="AT121" s="667"/>
      <c r="AU121" s="667"/>
      <c r="AV121" s="667"/>
      <c r="AW121" s="667"/>
      <c r="AX121" s="667"/>
      <c r="AY121" s="667"/>
      <c r="AZ121" s="216"/>
      <c r="BA121" s="198" t="s">
        <v>116</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150</v>
      </c>
      <c r="BS121" s="172" t="s">
        <v>151</v>
      </c>
      <c r="BT121" s="172" t="s">
        <v>152</v>
      </c>
      <c r="BU121" s="172" t="s">
        <v>153</v>
      </c>
      <c r="BV121" s="172" t="s">
        <v>154</v>
      </c>
      <c r="BW121" s="172" t="s">
        <v>155</v>
      </c>
      <c r="BX121" s="172" t="s">
        <v>156</v>
      </c>
      <c r="BY121" s="173" t="s">
        <v>157</v>
      </c>
      <c r="BZ121" s="173" t="s">
        <v>158</v>
      </c>
      <c r="CA121" s="173" t="s">
        <v>159</v>
      </c>
      <c r="CB121" s="173" t="s">
        <v>160</v>
      </c>
      <c r="CC121" s="2192"/>
      <c r="CD121" s="2192"/>
      <c r="CE121" s="2192"/>
      <c r="CF121" s="2192"/>
      <c r="CG121" s="2192"/>
      <c r="CH121" s="2192"/>
      <c r="CI121" s="2192"/>
      <c r="CJ121" s="2192"/>
      <c r="CK121" s="2192"/>
      <c r="CL121" s="2192"/>
      <c r="CM121" s="2192"/>
      <c r="CN121" s="2192"/>
      <c r="CO121" s="2192"/>
      <c r="CP121" s="2192"/>
      <c r="CQ121" s="2192"/>
      <c r="CR121" s="2192"/>
      <c r="CS121" s="2192"/>
      <c r="CT121" s="2192"/>
      <c r="CU121" s="2192"/>
      <c r="CV121" s="2192"/>
      <c r="CW121" s="2192"/>
      <c r="CX121" s="2192"/>
      <c r="CY121" s="2192"/>
      <c r="CZ121" s="2192"/>
    </row>
    <row r="122" s="399" customFormat="true" ht="15" customHeight="true" x14ac:dyDescent="0.2">
      <c r="A122" s="2694" t="s">
        <v>18</v>
      </c>
      <c r="B122" s="1536" t="s">
        <v>14</v>
      </c>
      <c r="C122" s="1450">
        <v>86.308577850988385</v>
      </c>
      <c r="D122" s="1451">
        <v>88.63459416599035</v>
      </c>
      <c r="E122" s="1451">
        <v>91.137000655441426</v>
      </c>
      <c r="F122" s="1451">
        <v>96.573414437169475</v>
      </c>
      <c r="G122" s="1452">
        <v>99.466900934893161</v>
      </c>
      <c r="H122" s="1453">
        <v>95.654263536565637</v>
      </c>
      <c r="I122" s="1451">
        <v>99.290318605358038</v>
      </c>
      <c r="J122" s="1451">
        <v>99.769315098210683</v>
      </c>
      <c r="K122" s="1451">
        <v>99.876441698837453</v>
      </c>
      <c r="L122" s="1454">
        <v>100</v>
      </c>
      <c r="M122" s="1455">
        <v>79.15226920848994</v>
      </c>
      <c r="N122" s="1451">
        <v>84.466176918310964</v>
      </c>
      <c r="O122" s="1451">
        <v>79.406865703000534</v>
      </c>
      <c r="P122" s="1451">
        <v>78.364219132193696</v>
      </c>
      <c r="Q122" s="1452">
        <v>87.167342825746118</v>
      </c>
      <c r="R122" s="1453">
        <v>97.606358942456126</v>
      </c>
      <c r="S122" s="1451">
        <v>57.173548300319922</v>
      </c>
      <c r="T122" s="1451">
        <v>81.257287605955867</v>
      </c>
      <c r="U122" s="1451">
        <v>99.015453654183162</v>
      </c>
      <c r="V122" s="1451">
        <v>94.543681457193657</v>
      </c>
      <c r="W122" s="1451">
        <v>96.324497467552177</v>
      </c>
      <c r="X122" s="1451">
        <v>85.089965481507761</v>
      </c>
      <c r="Y122" s="1451">
        <v>99.582806318572807</v>
      </c>
      <c r="Z122" s="1451">
        <v>99.619793334772936</v>
      </c>
      <c r="AA122" s="1451">
        <v>99.689350992231354</v>
      </c>
      <c r="AB122" s="2245">
        <v>99.715609949508817</v>
      </c>
      <c r="AC122" s="667"/>
      <c r="AD122" s="667"/>
      <c r="AE122" s="667"/>
      <c r="AF122" s="667"/>
      <c r="AG122" s="667"/>
      <c r="AH122" s="667"/>
      <c r="AI122" s="667"/>
      <c r="AJ122" s="667"/>
      <c r="AK122" s="667"/>
      <c r="AL122" s="667"/>
      <c r="AM122" s="667"/>
      <c r="AN122" s="667"/>
      <c r="AO122" s="667"/>
      <c r="AP122" s="667"/>
      <c r="AQ122" s="667"/>
      <c r="AR122" s="667"/>
      <c r="AS122" s="667"/>
      <c r="AT122" s="667"/>
      <c r="AU122" s="667"/>
      <c r="AV122" s="667"/>
      <c r="AW122" s="667"/>
      <c r="AX122" s="667"/>
      <c r="AY122" s="667"/>
      <c r="AZ122" s="216"/>
      <c r="BA122" s="2590" t="s">
        <v>18</v>
      </c>
      <c r="BB122" s="155" t="s">
        <v>14</v>
      </c>
      <c r="BC122" s="368">
        <v>4383.6706080000049</v>
      </c>
      <c r="BD122" s="372">
        <v>4506.5237889999971</v>
      </c>
      <c r="BE122" s="372">
        <v>4630.6390370000063</v>
      </c>
      <c r="BF122" s="372">
        <v>4907.2134519999927</v>
      </c>
      <c r="BG122" s="376">
        <v>5053.5121779999818</v>
      </c>
      <c r="BH122" s="380">
        <v>3025.5638280000062</v>
      </c>
      <c r="BI122" s="372">
        <v>3136.9043169999954</v>
      </c>
      <c r="BJ122" s="372">
        <v>3159.537284</v>
      </c>
      <c r="BK122" s="372">
        <v>3150.4903099999965</v>
      </c>
      <c r="BL122" s="376">
        <v>3172.3117209999946</v>
      </c>
      <c r="BM122" s="380">
        <v>1518.9926719999996</v>
      </c>
      <c r="BN122" s="372">
        <v>1620.0394050000014</v>
      </c>
      <c r="BO122" s="372">
        <v>1524.465427000001</v>
      </c>
      <c r="BP122" s="372">
        <v>1498.9257650000011</v>
      </c>
      <c r="BQ122" s="376">
        <v>1674.3283349999983</v>
      </c>
      <c r="BR122" s="380">
        <v>1069.2203379999996</v>
      </c>
      <c r="BS122" s="372">
        <v>1218.0175739999997</v>
      </c>
      <c r="BT122" s="372">
        <v>1791.0601939999992</v>
      </c>
      <c r="BU122" s="372">
        <v>1566.5542929999999</v>
      </c>
      <c r="BV122" s="372">
        <v>1954.7992070000014</v>
      </c>
      <c r="BW122" s="372">
        <v>2123.195218000003</v>
      </c>
      <c r="BX122" s="372">
        <v>1866.2136560000001</v>
      </c>
      <c r="BY122" s="384">
        <v>1135.7853639999983</v>
      </c>
      <c r="BZ122" s="384">
        <v>1133.3667299999993</v>
      </c>
      <c r="CA122" s="384">
        <v>461.04667000000001</v>
      </c>
      <c r="CB122" s="384">
        <v>9162.2998199999893</v>
      </c>
      <c r="CC122" s="2259"/>
      <c r="CD122" s="2259"/>
      <c r="CE122" s="2259"/>
      <c r="CF122" s="2259"/>
      <c r="CG122" s="2259"/>
      <c r="CH122" s="2259"/>
      <c r="CI122" s="2259"/>
      <c r="CJ122" s="2259"/>
      <c r="CK122" s="2259"/>
      <c r="CL122" s="2259"/>
      <c r="CM122" s="2259"/>
      <c r="CN122" s="2259"/>
      <c r="CO122" s="2259"/>
      <c r="CP122" s="2259"/>
      <c r="CQ122" s="2259"/>
      <c r="CR122" s="2259"/>
      <c r="CS122" s="2259"/>
      <c r="CT122" s="2259"/>
      <c r="CU122" s="2259"/>
      <c r="CV122" s="2259"/>
      <c r="CW122" s="2259"/>
      <c r="CX122" s="2259"/>
      <c r="CY122" s="2259"/>
      <c r="CZ122" s="2193"/>
    </row>
    <row r="123" s="399" customFormat="true" ht="15" customHeight="true" x14ac:dyDescent="0.2">
      <c r="A123" s="2695"/>
      <c r="B123" s="1537" t="s">
        <v>51</v>
      </c>
      <c r="C123" s="1456">
        <v>13.691422149011856</v>
      </c>
      <c r="D123" s="1457">
        <v>11.365405834009723</v>
      </c>
      <c r="E123" s="1457">
        <v>8.8629993445585402</v>
      </c>
      <c r="F123" s="1457">
        <v>3.4265855628304842</v>
      </c>
      <c r="G123" s="1458">
        <v>0.53309906510683991</v>
      </c>
      <c r="H123" s="1459">
        <v>4.3457364634343278</v>
      </c>
      <c r="I123" s="1457">
        <v>0.70968139464195634</v>
      </c>
      <c r="J123" s="1457">
        <v>0.23068490178933779</v>
      </c>
      <c r="K123" s="1457">
        <v>0.12355830116257462</v>
      </c>
      <c r="L123" s="1460">
        <v>0</v>
      </c>
      <c r="M123" s="1461">
        <v>20.847730791510028</v>
      </c>
      <c r="N123" s="1457">
        <v>15.533823081689032</v>
      </c>
      <c r="O123" s="1457">
        <v>20.593134296999459</v>
      </c>
      <c r="P123" s="1457">
        <v>21.635780867806357</v>
      </c>
      <c r="Q123" s="1458">
        <v>12.832657174253884</v>
      </c>
      <c r="R123" s="1459">
        <v>2.3936410575438707</v>
      </c>
      <c r="S123" s="1457">
        <v>42.826451699680199</v>
      </c>
      <c r="T123" s="1457">
        <v>18.74271239404419</v>
      </c>
      <c r="U123" s="1457">
        <v>0.98454634581683886</v>
      </c>
      <c r="V123" s="1457">
        <v>5.4563185428063692</v>
      </c>
      <c r="W123" s="1457">
        <v>3.6755025324478274</v>
      </c>
      <c r="X123" s="1457">
        <v>14.910034518492161</v>
      </c>
      <c r="Y123" s="1457">
        <v>0.41719368142721908</v>
      </c>
      <c r="Z123" s="1457">
        <v>0.38020666522707441</v>
      </c>
      <c r="AA123" s="1457">
        <v>0.3106490077686469</v>
      </c>
      <c r="AB123" s="2246">
        <v>0.28439005049119304</v>
      </c>
      <c r="AC123" s="667"/>
      <c r="AD123" s="667"/>
      <c r="AE123" s="667"/>
      <c r="AF123" s="667"/>
      <c r="AG123" s="667"/>
      <c r="AH123" s="667"/>
      <c r="AI123" s="667"/>
      <c r="AJ123" s="667"/>
      <c r="AK123" s="667"/>
      <c r="AL123" s="667"/>
      <c r="AM123" s="667"/>
      <c r="AN123" s="667"/>
      <c r="AO123" s="667"/>
      <c r="AP123" s="667"/>
      <c r="AQ123" s="667"/>
      <c r="AR123" s="667"/>
      <c r="AS123" s="667"/>
      <c r="AT123" s="667"/>
      <c r="AU123" s="667"/>
      <c r="AV123" s="667"/>
      <c r="AW123" s="667"/>
      <c r="AX123" s="667"/>
      <c r="AY123" s="667"/>
      <c r="AZ123" s="216"/>
      <c r="BA123" s="2591"/>
      <c r="BB123" s="156" t="s">
        <v>51</v>
      </c>
      <c r="BC123" s="369">
        <v>695.39652199999966</v>
      </c>
      <c r="BD123" s="373">
        <v>577.86096099999997</v>
      </c>
      <c r="BE123" s="373">
        <v>450.32588800000008</v>
      </c>
      <c r="BF123" s="373">
        <v>174.11610500000003</v>
      </c>
      <c r="BG123" s="377">
        <v>27.084614000000002</v>
      </c>
      <c r="BH123" s="381">
        <v>137.45652899999996</v>
      </c>
      <c r="BI123" s="373">
        <v>22.421144999999999</v>
      </c>
      <c r="BJ123" s="373">
        <v>7.305428</v>
      </c>
      <c r="BK123" s="373">
        <v>3.8975080000000002</v>
      </c>
      <c r="BL123" s="377">
        <v>0</v>
      </c>
      <c r="BM123" s="381">
        <v>400.08392199999992</v>
      </c>
      <c r="BN123" s="373">
        <v>297.93470500000001</v>
      </c>
      <c r="BO123" s="373">
        <v>395.35021299999988</v>
      </c>
      <c r="BP123" s="373">
        <v>413.84230900000017</v>
      </c>
      <c r="BQ123" s="377">
        <v>246.49233100000001</v>
      </c>
      <c r="BR123" s="381">
        <v>26.220931999999998</v>
      </c>
      <c r="BS123" s="373">
        <v>912.36895999999979</v>
      </c>
      <c r="BT123" s="373">
        <v>413.12388200000009</v>
      </c>
      <c r="BU123" s="373">
        <v>15.576814000000001</v>
      </c>
      <c r="BV123" s="373">
        <v>112.81565300000001</v>
      </c>
      <c r="BW123" s="373">
        <v>81.015832999999986</v>
      </c>
      <c r="BX123" s="373">
        <v>327.01047499999999</v>
      </c>
      <c r="BY123" s="385">
        <v>4.7582760000000004</v>
      </c>
      <c r="BZ123" s="385">
        <v>4.3255819999999998</v>
      </c>
      <c r="CA123" s="385">
        <v>1.4367000000000001</v>
      </c>
      <c r="CB123" s="385">
        <v>26.130983000000001</v>
      </c>
      <c r="CC123" s="2260"/>
      <c r="CD123" s="2260"/>
      <c r="CE123" s="2260"/>
      <c r="CF123" s="2260"/>
      <c r="CG123" s="2260"/>
      <c r="CH123" s="2260"/>
      <c r="CI123" s="2260"/>
      <c r="CJ123" s="2260"/>
      <c r="CK123" s="2260"/>
      <c r="CL123" s="2260"/>
      <c r="CM123" s="2260"/>
      <c r="CN123" s="2260"/>
      <c r="CO123" s="2260"/>
      <c r="CP123" s="2260"/>
      <c r="CQ123" s="2260"/>
      <c r="CR123" s="2260"/>
      <c r="CS123" s="2260"/>
      <c r="CT123" s="2260"/>
      <c r="CU123" s="2260"/>
      <c r="CV123" s="2260"/>
      <c r="CW123" s="2260"/>
      <c r="CX123" s="2260"/>
      <c r="CY123" s="2260"/>
      <c r="CZ123" s="2194"/>
    </row>
    <row r="124" s="399" customFormat="true" ht="15" customHeight="true" x14ac:dyDescent="0.2">
      <c r="A124" s="2695" t="s">
        <v>50</v>
      </c>
      <c r="B124" s="1537" t="s">
        <v>15</v>
      </c>
      <c r="C124" s="1462">
        <f>C122*C129/100</f>
        <v>81.03340058834219</v>
      </c>
      <c r="D124" s="1463">
        <f>D122*D129/100</f>
        <v>86.709800991020657</v>
      </c>
      <c r="E124" s="1463">
        <f t="shared" ref="E124:AB124" si="3">E122*E129/100</f>
        <v>90.045534850027494</v>
      </c>
      <c r="F124" s="1463">
        <f t="shared" si="3"/>
        <v>95.962754548287833</v>
      </c>
      <c r="G124" s="1464">
        <f t="shared" si="3"/>
        <v>99.301951887702586</v>
      </c>
      <c r="H124" s="1465">
        <f t="shared" si="3"/>
        <v>91.327654543229244</v>
      </c>
      <c r="I124" s="1463">
        <f t="shared" si="3"/>
        <v>98.2002003093111</v>
      </c>
      <c r="J124" s="1463">
        <f t="shared" si="3"/>
        <v>99.240111726929484</v>
      </c>
      <c r="K124" s="1463">
        <f t="shared" si="3"/>
        <v>99.236838417184131</v>
      </c>
      <c r="L124" s="1466">
        <f t="shared" si="3"/>
        <v>100</v>
      </c>
      <c r="M124" s="1462">
        <f t="shared" si="3"/>
        <v>73.816746690260103</v>
      </c>
      <c r="N124" s="1463">
        <f t="shared" si="3"/>
        <v>80.926630135285947</v>
      </c>
      <c r="O124" s="1463">
        <f t="shared" si="3"/>
        <v>77.736893548300529</v>
      </c>
      <c r="P124" s="1463">
        <f t="shared" si="3"/>
        <v>75.87741597549774</v>
      </c>
      <c r="Q124" s="1464">
        <f t="shared" si="3"/>
        <v>87.037988324101022</v>
      </c>
      <c r="R124" s="1465">
        <f t="shared" si="3"/>
        <v>94.594109563137351</v>
      </c>
      <c r="S124" s="1463">
        <f t="shared" si="3"/>
        <v>53.024982554644765</v>
      </c>
      <c r="T124" s="1463">
        <f t="shared" si="3"/>
        <v>80.797517294104651</v>
      </c>
      <c r="U124" s="1463">
        <f t="shared" si="3"/>
        <v>96.963967917230278</v>
      </c>
      <c r="V124" s="1463">
        <f t="shared" si="3"/>
        <v>92.795963756076048</v>
      </c>
      <c r="W124" s="1463">
        <f t="shared" si="3"/>
        <v>93.962982163460936</v>
      </c>
      <c r="X124" s="1463">
        <f t="shared" si="3"/>
        <v>84.018681125846072</v>
      </c>
      <c r="Y124" s="1463">
        <f t="shared" si="3"/>
        <v>99.014965179236825</v>
      </c>
      <c r="Z124" s="1463">
        <f t="shared" si="3"/>
        <v>98.067189980273</v>
      </c>
      <c r="AA124" s="1463">
        <f t="shared" si="3"/>
        <v>99.402800394044789</v>
      </c>
      <c r="AB124" s="1466">
        <f t="shared" si="3"/>
        <v>97.983538903645126</v>
      </c>
      <c r="AC124" s="667"/>
      <c r="AD124" s="667"/>
      <c r="AE124" s="667"/>
      <c r="AF124" s="667"/>
      <c r="AG124" s="667"/>
      <c r="AH124" s="667"/>
      <c r="AI124" s="667"/>
      <c r="AJ124" s="667"/>
      <c r="AK124" s="667"/>
      <c r="AL124" s="667"/>
      <c r="AM124" s="667"/>
      <c r="AN124" s="667"/>
      <c r="AO124" s="667"/>
      <c r="AP124" s="667"/>
      <c r="AQ124" s="667"/>
      <c r="AR124" s="667"/>
      <c r="AS124" s="667"/>
      <c r="AT124" s="667"/>
      <c r="AU124" s="667"/>
      <c r="AV124" s="667"/>
      <c r="AW124" s="667"/>
      <c r="AX124" s="667"/>
      <c r="AY124" s="667"/>
      <c r="AZ124" s="216"/>
      <c r="BA124" s="2591" t="s">
        <v>50</v>
      </c>
      <c r="BB124" s="156" t="s">
        <v>15</v>
      </c>
      <c r="BC124" s="369">
        <v>4106.0879570000043</v>
      </c>
      <c r="BD124" s="373">
        <v>4403.4727139999923</v>
      </c>
      <c r="BE124" s="373">
        <v>4561.0362630000036</v>
      </c>
      <c r="BF124" s="373">
        <v>4876.0701269999927</v>
      </c>
      <c r="BG124" s="377">
        <v>5045.1317819999822</v>
      </c>
      <c r="BH124" s="381">
        <v>2883.6352520000059</v>
      </c>
      <c r="BI124" s="373">
        <v>3095.5405879999967</v>
      </c>
      <c r="BJ124" s="373">
        <v>3140.9103990000012</v>
      </c>
      <c r="BK124" s="373">
        <v>3130.3147419999959</v>
      </c>
      <c r="BL124" s="377">
        <v>3172.3117209999946</v>
      </c>
      <c r="BM124" s="381">
        <v>1415.2436279999997</v>
      </c>
      <c r="BN124" s="373">
        <v>1548.1687330000013</v>
      </c>
      <c r="BO124" s="373">
        <v>1487.8485300000009</v>
      </c>
      <c r="BP124" s="373">
        <v>1445.9815830000014</v>
      </c>
      <c r="BQ124" s="377">
        <v>1671.8436669999983</v>
      </c>
      <c r="BR124" s="381">
        <v>1030.7297869999991</v>
      </c>
      <c r="BS124" s="373">
        <v>1129.6370879999997</v>
      </c>
      <c r="BT124" s="373">
        <v>1780.9260099999992</v>
      </c>
      <c r="BU124" s="373">
        <v>1534.0970990000001</v>
      </c>
      <c r="BV124" s="373">
        <v>1916.932334000001</v>
      </c>
      <c r="BW124" s="373">
        <v>2066.602150000002</v>
      </c>
      <c r="BX124" s="373">
        <v>1842.717989</v>
      </c>
      <c r="BY124" s="385">
        <v>1129.3088879999982</v>
      </c>
      <c r="BZ124" s="385">
        <v>1115.7028809999993</v>
      </c>
      <c r="CA124" s="385">
        <v>452.25595399999997</v>
      </c>
      <c r="CB124" s="385">
        <v>8992.8886629999924</v>
      </c>
      <c r="CC124" s="2260"/>
      <c r="CD124" s="2260"/>
      <c r="CE124" s="2260"/>
      <c r="CF124" s="2260"/>
      <c r="CG124" s="2260"/>
      <c r="CH124" s="2260"/>
      <c r="CI124" s="2260"/>
      <c r="CJ124" s="2260"/>
      <c r="CK124" s="2260"/>
      <c r="CL124" s="2260"/>
      <c r="CM124" s="2260"/>
      <c r="CN124" s="2260"/>
      <c r="CO124" s="2260"/>
      <c r="CP124" s="2260"/>
      <c r="CQ124" s="2260"/>
      <c r="CR124" s="2260"/>
      <c r="CS124" s="2260"/>
      <c r="CT124" s="2260"/>
      <c r="CU124" s="2260"/>
      <c r="CV124" s="2260"/>
      <c r="CW124" s="2260"/>
      <c r="CX124" s="2260"/>
      <c r="CY124" s="2260"/>
      <c r="CZ124" s="2194"/>
    </row>
    <row r="125" s="399" customFormat="true" ht="15" customHeight="true" x14ac:dyDescent="0.2">
      <c r="A125" s="2695"/>
      <c r="B125" s="1537" t="s">
        <v>16</v>
      </c>
      <c r="C125" s="1462">
        <f>C122*C128/100</f>
        <v>5.2751772626461717</v>
      </c>
      <c r="D125" s="1463">
        <f>D122*D128/100</f>
        <v>1.9247931749695955</v>
      </c>
      <c r="E125" s="1463">
        <f t="shared" ref="E125:AB125" si="4">E122*E128/100</f>
        <v>1.0914658054138864</v>
      </c>
      <c r="F125" s="1463">
        <f t="shared" si="4"/>
        <v>0.61065988888165024</v>
      </c>
      <c r="G125" s="1464">
        <f t="shared" si="4"/>
        <v>0.16494904719059683</v>
      </c>
      <c r="H125" s="1465">
        <f t="shared" si="4"/>
        <v>4.3266089933363956</v>
      </c>
      <c r="I125" s="1463">
        <f t="shared" si="4"/>
        <v>1.0901182960469793</v>
      </c>
      <c r="J125" s="1463">
        <f t="shared" si="4"/>
        <v>0.52920337128122463</v>
      </c>
      <c r="K125" s="1463">
        <f t="shared" si="4"/>
        <v>0.63960328165330327</v>
      </c>
      <c r="L125" s="1466">
        <f t="shared" si="4"/>
        <v>0</v>
      </c>
      <c r="M125" s="1462">
        <f t="shared" si="4"/>
        <v>5.3355225182298422</v>
      </c>
      <c r="N125" s="1463">
        <f t="shared" si="4"/>
        <v>3.5395467830250151</v>
      </c>
      <c r="O125" s="1463">
        <f t="shared" si="4"/>
        <v>1.669972154700009</v>
      </c>
      <c r="P125" s="1463">
        <f t="shared" si="4"/>
        <v>2.4868031566959652</v>
      </c>
      <c r="Q125" s="1464">
        <f t="shared" si="4"/>
        <v>0.12935450164507978</v>
      </c>
      <c r="R125" s="1465">
        <f t="shared" si="4"/>
        <v>3.0122493793187322</v>
      </c>
      <c r="S125" s="1463">
        <f t="shared" si="4"/>
        <v>4.1485657456751532</v>
      </c>
      <c r="T125" s="1463">
        <f t="shared" si="4"/>
        <v>0.45977031185121442</v>
      </c>
      <c r="U125" s="1463">
        <f t="shared" si="4"/>
        <v>2.0514857369528987</v>
      </c>
      <c r="V125" s="1463">
        <f t="shared" si="4"/>
        <v>1.7477177011175966</v>
      </c>
      <c r="W125" s="1463">
        <f t="shared" si="4"/>
        <v>2.3615153040912231</v>
      </c>
      <c r="X125" s="1463">
        <f t="shared" si="4"/>
        <v>1.0712843556616869</v>
      </c>
      <c r="Y125" s="1463">
        <f t="shared" si="4"/>
        <v>0.56784113933597591</v>
      </c>
      <c r="Z125" s="1463">
        <f t="shared" si="4"/>
        <v>1.5526033544999478</v>
      </c>
      <c r="AA125" s="1463">
        <f t="shared" si="4"/>
        <v>0.28655059818654643</v>
      </c>
      <c r="AB125" s="1466">
        <f t="shared" si="4"/>
        <v>1.7320710458637194</v>
      </c>
      <c r="AC125" s="667"/>
      <c r="AD125" s="667"/>
      <c r="AE125" s="667"/>
      <c r="AF125" s="667"/>
      <c r="AG125" s="667"/>
      <c r="AH125" s="667"/>
      <c r="AI125" s="667"/>
      <c r="AJ125" s="667"/>
      <c r="AK125" s="667"/>
      <c r="AL125" s="667"/>
      <c r="AM125" s="667"/>
      <c r="AN125" s="667"/>
      <c r="AO125" s="667"/>
      <c r="AP125" s="667"/>
      <c r="AQ125" s="667"/>
      <c r="AR125" s="667"/>
      <c r="AS125" s="667"/>
      <c r="AT125" s="667"/>
      <c r="AU125" s="667"/>
      <c r="AV125" s="667"/>
      <c r="AW125" s="667"/>
      <c r="AX125" s="667"/>
      <c r="AY125" s="667"/>
      <c r="AZ125" s="216"/>
      <c r="BA125" s="2591"/>
      <c r="BB125" s="156" t="s">
        <v>16</v>
      </c>
      <c r="BC125" s="369">
        <v>267.30140499999999</v>
      </c>
      <c r="BD125" s="373">
        <v>97.748745</v>
      </c>
      <c r="BE125" s="373">
        <v>55.285530000000001</v>
      </c>
      <c r="BF125" s="373">
        <v>31.028917999999997</v>
      </c>
      <c r="BG125" s="377">
        <v>8.3803959999999993</v>
      </c>
      <c r="BH125" s="381">
        <v>136.61099999999999</v>
      </c>
      <c r="BI125" s="373">
        <v>34.363529</v>
      </c>
      <c r="BJ125" s="373">
        <v>16.749078000000001</v>
      </c>
      <c r="BK125" s="373">
        <v>20.175567999999998</v>
      </c>
      <c r="BL125" s="377">
        <v>0</v>
      </c>
      <c r="BM125" s="381">
        <v>102.29473099999998</v>
      </c>
      <c r="BN125" s="373">
        <v>67.713379999999987</v>
      </c>
      <c r="BO125" s="373">
        <v>31.962502000000001</v>
      </c>
      <c r="BP125" s="373">
        <v>47.390538000000006</v>
      </c>
      <c r="BQ125" s="377">
        <v>2.4846680000000001</v>
      </c>
      <c r="BR125" s="381">
        <v>32.822500000000005</v>
      </c>
      <c r="BS125" s="373">
        <v>88.380486000000019</v>
      </c>
      <c r="BT125" s="373">
        <v>10.134183999999999</v>
      </c>
      <c r="BU125" s="373">
        <v>32.457194000000001</v>
      </c>
      <c r="BV125" s="373">
        <v>36.103473000000001</v>
      </c>
      <c r="BW125" s="373">
        <v>51.938673000000001</v>
      </c>
      <c r="BX125" s="373">
        <v>23.495667000000001</v>
      </c>
      <c r="BY125" s="385">
        <v>6.4764759999999999</v>
      </c>
      <c r="BZ125" s="385">
        <v>17.663848999999999</v>
      </c>
      <c r="CA125" s="385">
        <v>1.303728</v>
      </c>
      <c r="CB125" s="385">
        <v>158.96876400000002</v>
      </c>
      <c r="CC125" s="2260"/>
      <c r="CD125" s="2260"/>
      <c r="CE125" s="2260"/>
      <c r="CF125" s="2260"/>
      <c r="CG125" s="2260"/>
      <c r="CH125" s="2260"/>
      <c r="CI125" s="2260"/>
      <c r="CJ125" s="2260"/>
      <c r="CK125" s="2260"/>
      <c r="CL125" s="2260"/>
      <c r="CM125" s="2260"/>
      <c r="CN125" s="2260"/>
      <c r="CO125" s="2260"/>
      <c r="CP125" s="2260"/>
      <c r="CQ125" s="2260"/>
      <c r="CR125" s="2260"/>
      <c r="CS125" s="2260"/>
      <c r="CT125" s="2260"/>
      <c r="CU125" s="2260"/>
      <c r="CV125" s="2260"/>
      <c r="CW125" s="2260"/>
      <c r="CX125" s="2260"/>
      <c r="CY125" s="2260"/>
      <c r="CZ125" s="2194"/>
    </row>
    <row r="126" s="399" customFormat="true" ht="15" customHeight="true" x14ac:dyDescent="0.2">
      <c r="A126" s="2695"/>
      <c r="B126" s="1537" t="s">
        <v>22</v>
      </c>
      <c r="C126" s="1462">
        <f>100-C124-C125-C127</f>
        <v>13.41177060474846</v>
      </c>
      <c r="D126" s="1463">
        <f>100-D124-D125-D127</f>
        <v>11.365405834009747</v>
      </c>
      <c r="E126" s="1463">
        <f t="shared" ref="E126:AB126" si="5">100-E124-E125-E127</f>
        <v>8.8629993445586202</v>
      </c>
      <c r="F126" s="1463">
        <f t="shared" si="5"/>
        <v>3.4265855628305166</v>
      </c>
      <c r="G126" s="1464">
        <f t="shared" si="5"/>
        <v>0.53309906510681726</v>
      </c>
      <c r="H126" s="1465">
        <f t="shared" si="5"/>
        <v>3.8968361399051474</v>
      </c>
      <c r="I126" s="1463">
        <f t="shared" si="5"/>
        <v>0.7096813946419207</v>
      </c>
      <c r="J126" s="1463">
        <f t="shared" si="5"/>
        <v>0.23068490178929102</v>
      </c>
      <c r="K126" s="1463">
        <f t="shared" si="5"/>
        <v>0.12355830116256539</v>
      </c>
      <c r="L126" s="1466">
        <f t="shared" si="5"/>
        <v>0</v>
      </c>
      <c r="M126" s="1462">
        <f t="shared" si="5"/>
        <v>20.847730791510052</v>
      </c>
      <c r="N126" s="1463">
        <f t="shared" si="5"/>
        <v>15.533823081689038</v>
      </c>
      <c r="O126" s="1463">
        <f t="shared" si="5"/>
        <v>20.593134296999462</v>
      </c>
      <c r="P126" s="1463">
        <f t="shared" si="5"/>
        <v>21.635780867806293</v>
      </c>
      <c r="Q126" s="1464">
        <f t="shared" si="5"/>
        <v>12.832657174253898</v>
      </c>
      <c r="R126" s="1465">
        <f t="shared" si="5"/>
        <v>2.3936410575439164</v>
      </c>
      <c r="S126" s="1463">
        <f t="shared" si="5"/>
        <v>42.826451699680078</v>
      </c>
      <c r="T126" s="1463">
        <f t="shared" si="5"/>
        <v>18.742712394044133</v>
      </c>
      <c r="U126" s="1463">
        <f t="shared" si="5"/>
        <v>0.98454634581682354</v>
      </c>
      <c r="V126" s="1463">
        <f t="shared" si="5"/>
        <v>5.456318542806355</v>
      </c>
      <c r="W126" s="1463">
        <f t="shared" si="5"/>
        <v>3.4716973707225596</v>
      </c>
      <c r="X126" s="1463">
        <f t="shared" si="5"/>
        <v>14.468122182082698</v>
      </c>
      <c r="Y126" s="1463">
        <f t="shared" si="5"/>
        <v>0.41719368142719948</v>
      </c>
      <c r="Z126" s="1463">
        <f t="shared" si="5"/>
        <v>0.3802066652270526</v>
      </c>
      <c r="AA126" s="1463">
        <f t="shared" si="5"/>
        <v>0.31064900776866472</v>
      </c>
      <c r="AB126" s="1466">
        <f t="shared" si="5"/>
        <v>0.28439005049115451</v>
      </c>
      <c r="AC126" s="667"/>
      <c r="AD126" s="667"/>
      <c r="AE126" s="667"/>
      <c r="AF126" s="667"/>
      <c r="AG126" s="667"/>
      <c r="AH126" s="667"/>
      <c r="AI126" s="667"/>
      <c r="AJ126" s="667"/>
      <c r="AK126" s="667"/>
      <c r="AL126" s="667"/>
      <c r="AM126" s="667"/>
      <c r="AN126" s="667"/>
      <c r="AO126" s="667"/>
      <c r="AP126" s="667"/>
      <c r="AQ126" s="667"/>
      <c r="AR126" s="667"/>
      <c r="AS126" s="667"/>
      <c r="AT126" s="667"/>
      <c r="AU126" s="667"/>
      <c r="AV126" s="667"/>
      <c r="AW126" s="667"/>
      <c r="AX126" s="667"/>
      <c r="AY126" s="667"/>
      <c r="AZ126" s="216"/>
      <c r="BA126" s="2591"/>
      <c r="BB126" s="156" t="s">
        <v>22</v>
      </c>
      <c r="BC126" s="369">
        <v>681.22158399999955</v>
      </c>
      <c r="BD126" s="373">
        <v>577.86096099999997</v>
      </c>
      <c r="BE126" s="373">
        <v>450.32588800000008</v>
      </c>
      <c r="BF126" s="373">
        <v>174.11610500000003</v>
      </c>
      <c r="BG126" s="377">
        <v>27.084614000000002</v>
      </c>
      <c r="BH126" s="381">
        <v>123.28159099999995</v>
      </c>
      <c r="BI126" s="373">
        <v>22.421144999999999</v>
      </c>
      <c r="BJ126" s="373">
        <v>7.305428</v>
      </c>
      <c r="BK126" s="373">
        <v>3.8975080000000002</v>
      </c>
      <c r="BL126" s="377">
        <v>0</v>
      </c>
      <c r="BM126" s="381">
        <v>400.08392199999992</v>
      </c>
      <c r="BN126" s="373">
        <v>297.93470500000001</v>
      </c>
      <c r="BO126" s="373">
        <v>395.35021299999988</v>
      </c>
      <c r="BP126" s="373">
        <v>413.84230900000017</v>
      </c>
      <c r="BQ126" s="377">
        <v>246.49233100000001</v>
      </c>
      <c r="BR126" s="381">
        <v>26.220931999999998</v>
      </c>
      <c r="BS126" s="373">
        <v>912.36895999999979</v>
      </c>
      <c r="BT126" s="373">
        <v>413.12388200000009</v>
      </c>
      <c r="BU126" s="373">
        <v>15.576814000000001</v>
      </c>
      <c r="BV126" s="373">
        <v>112.81565300000001</v>
      </c>
      <c r="BW126" s="373">
        <v>76.533022999999986</v>
      </c>
      <c r="BX126" s="373">
        <v>317.31834699999996</v>
      </c>
      <c r="BY126" s="385">
        <v>4.7582760000000004</v>
      </c>
      <c r="BZ126" s="385">
        <v>4.3255819999999998</v>
      </c>
      <c r="CA126" s="385">
        <v>1.4367000000000001</v>
      </c>
      <c r="CB126" s="385">
        <v>26.130983000000001</v>
      </c>
      <c r="CC126" s="2260"/>
      <c r="CD126" s="2260"/>
      <c r="CE126" s="2260"/>
      <c r="CF126" s="2260"/>
      <c r="CG126" s="2260"/>
      <c r="CH126" s="2260"/>
      <c r="CI126" s="2260"/>
      <c r="CJ126" s="2260"/>
      <c r="CK126" s="2260"/>
      <c r="CL126" s="2260"/>
      <c r="CM126" s="2260"/>
      <c r="CN126" s="2260"/>
      <c r="CO126" s="2260"/>
      <c r="CP126" s="2260"/>
      <c r="CQ126" s="2260"/>
      <c r="CR126" s="2260"/>
      <c r="CS126" s="2260"/>
      <c r="CT126" s="2260"/>
      <c r="CU126" s="2260"/>
      <c r="CV126" s="2260"/>
      <c r="CW126" s="2260"/>
      <c r="CX126" s="2260"/>
      <c r="CY126" s="2260"/>
      <c r="CZ126" s="2194"/>
    </row>
    <row r="127" s="399" customFormat="true" ht="15" customHeight="true" x14ac:dyDescent="0.2">
      <c r="A127" s="2695"/>
      <c r="B127" s="1537" t="s">
        <v>19</v>
      </c>
      <c r="C127" s="1456">
        <v>0.2796515442631789</v>
      </c>
      <c r="D127" s="1457">
        <v>0</v>
      </c>
      <c r="E127" s="1457">
        <v>0</v>
      </c>
      <c r="F127" s="1457">
        <v>0</v>
      </c>
      <c r="G127" s="1458">
        <v>0</v>
      </c>
      <c r="H127" s="1459">
        <v>0.44890032352921339</v>
      </c>
      <c r="I127" s="1457">
        <v>0</v>
      </c>
      <c r="J127" s="1457">
        <v>0</v>
      </c>
      <c r="K127" s="1457">
        <v>0</v>
      </c>
      <c r="L127" s="1460">
        <v>0</v>
      </c>
      <c r="M127" s="1461">
        <v>0</v>
      </c>
      <c r="N127" s="1457">
        <v>0</v>
      </c>
      <c r="O127" s="1457">
        <v>0</v>
      </c>
      <c r="P127" s="1457">
        <v>0</v>
      </c>
      <c r="Q127" s="1458">
        <v>0</v>
      </c>
      <c r="R127" s="1459">
        <v>0</v>
      </c>
      <c r="S127" s="1457">
        <v>0</v>
      </c>
      <c r="T127" s="1457">
        <v>0</v>
      </c>
      <c r="U127" s="1457">
        <v>0</v>
      </c>
      <c r="V127" s="1457">
        <v>0</v>
      </c>
      <c r="W127" s="1457">
        <v>0.20380516172528151</v>
      </c>
      <c r="X127" s="1457">
        <v>0.44191233640954281</v>
      </c>
      <c r="Y127" s="1457">
        <v>0</v>
      </c>
      <c r="Z127" s="1457">
        <v>0</v>
      </c>
      <c r="AA127" s="1457">
        <v>0</v>
      </c>
      <c r="AB127" s="2246">
        <v>0</v>
      </c>
      <c r="AC127" s="667"/>
      <c r="AD127" s="667"/>
      <c r="AE127" s="667"/>
      <c r="AF127" s="667"/>
      <c r="AG127" s="667"/>
      <c r="AH127" s="667"/>
      <c r="AI127" s="667"/>
      <c r="AJ127" s="667"/>
      <c r="AK127" s="667"/>
      <c r="AL127" s="667"/>
      <c r="AM127" s="667"/>
      <c r="AN127" s="667"/>
      <c r="AO127" s="667"/>
      <c r="AP127" s="667"/>
      <c r="AQ127" s="667"/>
      <c r="AR127" s="667"/>
      <c r="AS127" s="667"/>
      <c r="AT127" s="667"/>
      <c r="AU127" s="667"/>
      <c r="AV127" s="667"/>
      <c r="AW127" s="667"/>
      <c r="AX127" s="667"/>
      <c r="AY127" s="667"/>
      <c r="AZ127" s="216"/>
      <c r="BA127" s="2591"/>
      <c r="BB127" s="156" t="s">
        <v>19</v>
      </c>
      <c r="BC127" s="369">
        <v>14.174938000000001</v>
      </c>
      <c r="BD127" s="373">
        <v>0</v>
      </c>
      <c r="BE127" s="373">
        <v>0</v>
      </c>
      <c r="BF127" s="373">
        <v>0</v>
      </c>
      <c r="BG127" s="377">
        <v>0</v>
      </c>
      <c r="BH127" s="381">
        <v>14.174938000000001</v>
      </c>
      <c r="BI127" s="373">
        <v>0</v>
      </c>
      <c r="BJ127" s="373">
        <v>0</v>
      </c>
      <c r="BK127" s="373">
        <v>0</v>
      </c>
      <c r="BL127" s="377">
        <v>0</v>
      </c>
      <c r="BM127" s="381">
        <v>0</v>
      </c>
      <c r="BN127" s="373">
        <v>0</v>
      </c>
      <c r="BO127" s="373">
        <v>0</v>
      </c>
      <c r="BP127" s="373">
        <v>0</v>
      </c>
      <c r="BQ127" s="377">
        <v>0</v>
      </c>
      <c r="BR127" s="381">
        <v>0</v>
      </c>
      <c r="BS127" s="373">
        <v>0</v>
      </c>
      <c r="BT127" s="373">
        <v>0</v>
      </c>
      <c r="BU127" s="373">
        <v>0</v>
      </c>
      <c r="BV127" s="373">
        <v>0</v>
      </c>
      <c r="BW127" s="373">
        <v>4.4828099999999997</v>
      </c>
      <c r="BX127" s="373">
        <v>9.6921279999999985</v>
      </c>
      <c r="BY127" s="385">
        <v>0</v>
      </c>
      <c r="BZ127" s="385">
        <v>0</v>
      </c>
      <c r="CA127" s="385">
        <v>0</v>
      </c>
      <c r="CB127" s="385">
        <v>0</v>
      </c>
      <c r="CC127" s="2260"/>
      <c r="CD127" s="2260"/>
      <c r="CE127" s="2260"/>
      <c r="CF127" s="2260"/>
      <c r="CG127" s="2260"/>
      <c r="CH127" s="2260"/>
      <c r="CI127" s="2260"/>
      <c r="CJ127" s="2260"/>
      <c r="CK127" s="2260"/>
      <c r="CL127" s="2260"/>
      <c r="CM127" s="2260"/>
      <c r="CN127" s="2260"/>
      <c r="CO127" s="2260"/>
      <c r="CP127" s="2260"/>
      <c r="CQ127" s="2260"/>
      <c r="CR127" s="2260"/>
      <c r="CS127" s="2260"/>
      <c r="CT127" s="2260"/>
      <c r="CU127" s="2260"/>
      <c r="CV127" s="2260"/>
      <c r="CW127" s="2260"/>
      <c r="CX127" s="2260"/>
      <c r="CY127" s="2260"/>
      <c r="CZ127" s="2194"/>
    </row>
    <row r="128" s="399" customFormat="true" ht="15" customHeight="true" x14ac:dyDescent="0.2">
      <c r="A128" s="2695" t="s">
        <v>179</v>
      </c>
      <c r="B128" s="1537" t="s">
        <v>49</v>
      </c>
      <c r="C128" s="1456">
        <v>6.1119965060179258</v>
      </c>
      <c r="D128" s="1457">
        <v>2.171604883038039</v>
      </c>
      <c r="E128" s="1457">
        <v>1.1976099691280759</v>
      </c>
      <c r="F128" s="1457">
        <v>0.63232711863878921</v>
      </c>
      <c r="G128" s="1458">
        <v>0.16583310190649805</v>
      </c>
      <c r="H128" s="1459">
        <v>4.5231742249340172</v>
      </c>
      <c r="I128" s="1457">
        <v>1.097909958754179</v>
      </c>
      <c r="J128" s="1457">
        <v>0.53042698625352758</v>
      </c>
      <c r="K128" s="1457">
        <v>0.64039454227047032</v>
      </c>
      <c r="L128" s="1460">
        <v>0</v>
      </c>
      <c r="M128" s="1461">
        <v>6.7408332971173355</v>
      </c>
      <c r="N128" s="1457">
        <v>4.1904901016748823</v>
      </c>
      <c r="O128" s="1457">
        <v>2.1030576385498945</v>
      </c>
      <c r="P128" s="1457">
        <v>3.1733911014935812</v>
      </c>
      <c r="Q128" s="1458">
        <v>0.14839789472953061</v>
      </c>
      <c r="R128" s="1459">
        <v>3.0861200150848833</v>
      </c>
      <c r="S128" s="1457">
        <v>7.256092841891955</v>
      </c>
      <c r="T128" s="1457">
        <v>0.56582040257213173</v>
      </c>
      <c r="U128" s="1457">
        <v>2.071884399093725</v>
      </c>
      <c r="V128" s="1457">
        <v>1.8485822364648523</v>
      </c>
      <c r="W128" s="1457">
        <v>2.451624837063616</v>
      </c>
      <c r="X128" s="1457">
        <v>1.2590019864263602</v>
      </c>
      <c r="Y128" s="1457">
        <v>0.57022006140237691</v>
      </c>
      <c r="Z128" s="1457">
        <v>1.5585289855826288</v>
      </c>
      <c r="AA128" s="1457">
        <v>0.28744353868737388</v>
      </c>
      <c r="AB128" s="2246">
        <v>1.7370109321306431</v>
      </c>
      <c r="AC128" s="667"/>
      <c r="AD128" s="667"/>
      <c r="AE128" s="667"/>
      <c r="AF128" s="667"/>
      <c r="AG128" s="667"/>
      <c r="AH128" s="667"/>
      <c r="AI128" s="667"/>
      <c r="AJ128" s="667"/>
      <c r="AK128" s="667"/>
      <c r="AL128" s="667"/>
      <c r="AM128" s="667"/>
      <c r="AN128" s="667"/>
      <c r="AO128" s="667"/>
      <c r="AP128" s="667"/>
      <c r="AQ128" s="667"/>
      <c r="AR128" s="667"/>
      <c r="AS128" s="667"/>
      <c r="AT128" s="667"/>
      <c r="AU128" s="667"/>
      <c r="AV128" s="667"/>
      <c r="AW128" s="667"/>
      <c r="AX128" s="667"/>
      <c r="AY128" s="667"/>
      <c r="AZ128" s="216"/>
      <c r="BA128" s="2591" t="s">
        <v>108</v>
      </c>
      <c r="BB128" s="156" t="s">
        <v>49</v>
      </c>
      <c r="BC128" s="1216" t="s">
        <v>35</v>
      </c>
      <c r="BD128" s="1236" t="s">
        <v>35</v>
      </c>
      <c r="BE128" s="1236" t="s">
        <v>35</v>
      </c>
      <c r="BF128" s="1236" t="s">
        <v>35</v>
      </c>
      <c r="BG128" s="1257" t="s">
        <v>35</v>
      </c>
      <c r="BH128" s="1278" t="s">
        <v>35</v>
      </c>
      <c r="BI128" s="1236" t="s">
        <v>35</v>
      </c>
      <c r="BJ128" s="1236" t="s">
        <v>35</v>
      </c>
      <c r="BK128" s="1236" t="s">
        <v>35</v>
      </c>
      <c r="BL128" s="1257" t="s">
        <v>35</v>
      </c>
      <c r="BM128" s="1278" t="s">
        <v>35</v>
      </c>
      <c r="BN128" s="1236" t="s">
        <v>35</v>
      </c>
      <c r="BO128" s="1236" t="s">
        <v>35</v>
      </c>
      <c r="BP128" s="1236" t="s">
        <v>35</v>
      </c>
      <c r="BQ128" s="1257" t="s">
        <v>35</v>
      </c>
      <c r="BR128" s="1278" t="s">
        <v>35</v>
      </c>
      <c r="BS128" s="1236" t="s">
        <v>35</v>
      </c>
      <c r="BT128" s="1236" t="s">
        <v>35</v>
      </c>
      <c r="BU128" s="1236" t="s">
        <v>35</v>
      </c>
      <c r="BV128" s="1236" t="s">
        <v>35</v>
      </c>
      <c r="BW128" s="1236" t="s">
        <v>35</v>
      </c>
      <c r="BX128" s="1236" t="s">
        <v>35</v>
      </c>
      <c r="BY128" s="1297" t="s">
        <v>35</v>
      </c>
      <c r="BZ128" s="1297" t="s">
        <v>35</v>
      </c>
      <c r="CA128" s="1297" t="s">
        <v>35</v>
      </c>
      <c r="CB128" s="1297" t="s">
        <v>35</v>
      </c>
      <c r="CC128" s="2194"/>
      <c r="CD128" s="2194"/>
      <c r="CE128" s="2194"/>
      <c r="CF128" s="2194"/>
      <c r="CG128" s="2194"/>
      <c r="CH128" s="2194"/>
      <c r="CI128" s="2194"/>
      <c r="CJ128" s="2194"/>
      <c r="CK128" s="2194"/>
      <c r="CL128" s="2194"/>
      <c r="CM128" s="2194"/>
      <c r="CN128" s="2194"/>
      <c r="CO128" s="2194"/>
      <c r="CP128" s="2194"/>
      <c r="CQ128" s="2194"/>
      <c r="CR128" s="2194"/>
      <c r="CS128" s="2194"/>
      <c r="CT128" s="2194"/>
      <c r="CU128" s="2194"/>
      <c r="CV128" s="2194"/>
      <c r="CW128" s="2194"/>
      <c r="CX128" s="2194"/>
      <c r="CY128" s="2194"/>
      <c r="CZ128" s="2194"/>
    </row>
    <row r="129" s="399" customFormat="true" ht="15" customHeight="true" x14ac:dyDescent="0.2">
      <c r="A129" s="2696"/>
      <c r="B129" s="1538" t="s">
        <v>48</v>
      </c>
      <c r="C129" s="1467">
        <v>93.888003493982055</v>
      </c>
      <c r="D129" s="1468">
        <v>97.828395116961858</v>
      </c>
      <c r="E129" s="1468">
        <v>98.802390030871877</v>
      </c>
      <c r="F129" s="1468">
        <v>99.367672881361216</v>
      </c>
      <c r="G129" s="1469">
        <v>99.834166898093514</v>
      </c>
      <c r="H129" s="1470">
        <v>95.476825775065976</v>
      </c>
      <c r="I129" s="1468">
        <v>98.902090041245856</v>
      </c>
      <c r="J129" s="1468">
        <v>99.469573013746498</v>
      </c>
      <c r="K129" s="1468">
        <v>99.359605457729515</v>
      </c>
      <c r="L129" s="1471">
        <v>100</v>
      </c>
      <c r="M129" s="1472">
        <v>93.259166702882666</v>
      </c>
      <c r="N129" s="1468">
        <v>95.809509898325118</v>
      </c>
      <c r="O129" s="1468">
        <v>97.896942361450101</v>
      </c>
      <c r="P129" s="1468">
        <v>96.826608898506421</v>
      </c>
      <c r="Q129" s="1469">
        <v>99.851602105270459</v>
      </c>
      <c r="R129" s="1470">
        <v>96.91387998491507</v>
      </c>
      <c r="S129" s="1468">
        <v>92.743907158108044</v>
      </c>
      <c r="T129" s="1468">
        <v>99.434179597427857</v>
      </c>
      <c r="U129" s="1468">
        <v>97.928115600906281</v>
      </c>
      <c r="V129" s="1468">
        <v>98.151417763535136</v>
      </c>
      <c r="W129" s="1468">
        <v>97.548375162936367</v>
      </c>
      <c r="X129" s="1468">
        <v>98.74099801357363</v>
      </c>
      <c r="Y129" s="1468">
        <v>99.429779938597619</v>
      </c>
      <c r="Z129" s="1468">
        <v>98.441471014417374</v>
      </c>
      <c r="AA129" s="1468">
        <v>99.712556461312616</v>
      </c>
      <c r="AB129" s="2247">
        <v>98.262989067869384</v>
      </c>
      <c r="AC129" s="667"/>
      <c r="AD129" s="667"/>
      <c r="AE129" s="667"/>
      <c r="AF129" s="667"/>
      <c r="AG129" s="667"/>
      <c r="AH129" s="667"/>
      <c r="AI129" s="667"/>
      <c r="AJ129" s="667"/>
      <c r="AK129" s="667"/>
      <c r="AL129" s="667"/>
      <c r="AM129" s="667"/>
      <c r="AN129" s="667"/>
      <c r="AO129" s="667"/>
      <c r="AP129" s="667"/>
      <c r="AQ129" s="667"/>
      <c r="AR129" s="667"/>
      <c r="AS129" s="667"/>
      <c r="AT129" s="667"/>
      <c r="AU129" s="667"/>
      <c r="AV129" s="667"/>
      <c r="AW129" s="667"/>
      <c r="AX129" s="667"/>
      <c r="AY129" s="667"/>
      <c r="AZ129" s="216"/>
      <c r="BA129" s="2592"/>
      <c r="BB129" s="157" t="s">
        <v>48</v>
      </c>
      <c r="BC129" s="1217" t="s">
        <v>35</v>
      </c>
      <c r="BD129" s="1237" t="s">
        <v>35</v>
      </c>
      <c r="BE129" s="1237" t="s">
        <v>35</v>
      </c>
      <c r="BF129" s="1237" t="s">
        <v>35</v>
      </c>
      <c r="BG129" s="1258" t="s">
        <v>35</v>
      </c>
      <c r="BH129" s="1279" t="s">
        <v>35</v>
      </c>
      <c r="BI129" s="1237" t="s">
        <v>35</v>
      </c>
      <c r="BJ129" s="1237" t="s">
        <v>35</v>
      </c>
      <c r="BK129" s="1237" t="s">
        <v>35</v>
      </c>
      <c r="BL129" s="1258" t="s">
        <v>35</v>
      </c>
      <c r="BM129" s="1279" t="s">
        <v>35</v>
      </c>
      <c r="BN129" s="1237" t="s">
        <v>35</v>
      </c>
      <c r="BO129" s="1237" t="s">
        <v>35</v>
      </c>
      <c r="BP129" s="1237" t="s">
        <v>35</v>
      </c>
      <c r="BQ129" s="1258" t="s">
        <v>35</v>
      </c>
      <c r="BR129" s="1279" t="s">
        <v>35</v>
      </c>
      <c r="BS129" s="1237" t="s">
        <v>35</v>
      </c>
      <c r="BT129" s="1237" t="s">
        <v>35</v>
      </c>
      <c r="BU129" s="1237" t="s">
        <v>35</v>
      </c>
      <c r="BV129" s="1237" t="s">
        <v>35</v>
      </c>
      <c r="BW129" s="1237" t="s">
        <v>35</v>
      </c>
      <c r="BX129" s="1237" t="s">
        <v>35</v>
      </c>
      <c r="BY129" s="1298" t="s">
        <v>35</v>
      </c>
      <c r="BZ129" s="1298" t="s">
        <v>35</v>
      </c>
      <c r="CA129" s="1298" t="s">
        <v>35</v>
      </c>
      <c r="CB129" s="1298" t="s">
        <v>35</v>
      </c>
      <c r="CC129" s="2195"/>
      <c r="CD129" s="2195"/>
      <c r="CE129" s="2195"/>
      <c r="CF129" s="2195"/>
      <c r="CG129" s="2195"/>
      <c r="CH129" s="2195"/>
      <c r="CI129" s="2195"/>
      <c r="CJ129" s="2195"/>
      <c r="CK129" s="2195"/>
      <c r="CL129" s="2195"/>
      <c r="CM129" s="2195"/>
      <c r="CN129" s="2195"/>
      <c r="CO129" s="2195"/>
      <c r="CP129" s="2195"/>
      <c r="CQ129" s="2195"/>
      <c r="CR129" s="2195"/>
      <c r="CS129" s="2195"/>
      <c r="CT129" s="2195"/>
      <c r="CU129" s="2195"/>
      <c r="CV129" s="2195"/>
      <c r="CW129" s="2195"/>
      <c r="CX129" s="2195"/>
      <c r="CY129" s="2195"/>
      <c r="CZ129" s="2195"/>
    </row>
    <row r="130" s="131" customFormat="true" ht="15" customHeight="true" x14ac:dyDescent="0.2">
      <c r="A130" s="2517" t="s">
        <v>47</v>
      </c>
      <c r="B130" s="248" t="s">
        <v>42</v>
      </c>
      <c r="C130" s="254">
        <f>(C158+C159)/(C158+C159+C160)*100</f>
        <v>79.272529832612619</v>
      </c>
      <c r="D130" s="255">
        <f t="shared" ref="D130:AB130" si="6">(D158+D159)/(D158+D159+D160)*100</f>
        <v>74.683369299797292</v>
      </c>
      <c r="E130" s="255">
        <f t="shared" si="6"/>
        <v>72.891636286072071</v>
      </c>
      <c r="F130" s="255">
        <f t="shared" si="6"/>
        <v>74.435383909261631</v>
      </c>
      <c r="G130" s="256">
        <f t="shared" si="6"/>
        <v>89.59239635040467</v>
      </c>
      <c r="H130" s="257">
        <f t="shared" si="6"/>
        <v>87.075170993389307</v>
      </c>
      <c r="I130" s="255">
        <f t="shared" si="6"/>
        <v>87.288480576595035</v>
      </c>
      <c r="J130" s="255">
        <f t="shared" si="6"/>
        <v>93.845928177219577</v>
      </c>
      <c r="K130" s="255">
        <f t="shared" si="6"/>
        <v>90.79991671944893</v>
      </c>
      <c r="L130" s="258">
        <f t="shared" si="6"/>
        <v>100</v>
      </c>
      <c r="M130" s="254">
        <f t="shared" si="6"/>
        <v>75.015354209730106</v>
      </c>
      <c r="N130" s="255">
        <f t="shared" si="6"/>
        <v>80.433026471264412</v>
      </c>
      <c r="O130" s="255">
        <f t="shared" si="6"/>
        <v>74.041232080139082</v>
      </c>
      <c r="P130" s="255">
        <f t="shared" si="6"/>
        <v>70.716186886985838</v>
      </c>
      <c r="Q130" s="256">
        <f t="shared" si="6"/>
        <v>77.589085330056733</v>
      </c>
      <c r="R130" s="257">
        <f t="shared" si="6"/>
        <v>96.622805095528889</v>
      </c>
      <c r="S130" s="255">
        <f t="shared" si="6"/>
        <v>35.542926161223235</v>
      </c>
      <c r="T130" s="255">
        <f t="shared" si="6"/>
        <v>71.674913287170597</v>
      </c>
      <c r="U130" s="255">
        <f t="shared" si="6"/>
        <v>98.809768249428416</v>
      </c>
      <c r="V130" s="255">
        <f t="shared" si="6"/>
        <v>77.744710879615269</v>
      </c>
      <c r="W130" s="255">
        <f t="shared" si="6"/>
        <v>92.799970238138727</v>
      </c>
      <c r="X130" s="255">
        <f t="shared" si="6"/>
        <v>66.477235714662783</v>
      </c>
      <c r="Y130" s="255">
        <f t="shared" si="6"/>
        <v>100</v>
      </c>
      <c r="Z130" s="255">
        <f t="shared" si="6"/>
        <v>100</v>
      </c>
      <c r="AA130" s="255">
        <f t="shared" si="6"/>
        <v>99.466607198418018</v>
      </c>
      <c r="AB130" s="258">
        <f t="shared" si="6"/>
        <v>100</v>
      </c>
      <c r="AC130" s="667"/>
      <c r="AD130" s="667"/>
      <c r="AE130" s="667"/>
      <c r="AF130" s="667"/>
      <c r="AG130" s="667"/>
      <c r="AH130" s="667"/>
      <c r="AI130" s="667"/>
      <c r="AJ130" s="667"/>
      <c r="AK130" s="667"/>
      <c r="AL130" s="667"/>
      <c r="AM130" s="667"/>
      <c r="AN130" s="667"/>
      <c r="AO130" s="667"/>
      <c r="AP130" s="667"/>
      <c r="AQ130" s="667"/>
      <c r="AR130" s="667"/>
      <c r="AS130" s="667"/>
      <c r="AT130" s="667"/>
      <c r="AU130" s="667"/>
      <c r="AV130" s="667"/>
      <c r="AW130" s="667"/>
      <c r="AX130" s="667"/>
      <c r="AY130" s="667"/>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customHeight="true" x14ac:dyDescent="0.2">
      <c r="A131" s="2518"/>
      <c r="B131" s="240" t="s">
        <v>246</v>
      </c>
      <c r="C131" s="259">
        <f>C153/(C153+C154+C155+C156+C157)*100</f>
        <v>81.262957271932152</v>
      </c>
      <c r="D131" s="260">
        <f t="shared" ref="D131:AB131" si="7">D153/(D153+D154+D155+D156+D157)*100</f>
        <v>89.200080419466772</v>
      </c>
      <c r="E131" s="260">
        <f t="shared" si="7"/>
        <v>94.593287825850524</v>
      </c>
      <c r="F131" s="260">
        <f t="shared" si="7"/>
        <v>96.979356256011812</v>
      </c>
      <c r="G131" s="261">
        <f t="shared" si="7"/>
        <v>98.436950475536207</v>
      </c>
      <c r="H131" s="262">
        <f t="shared" si="7"/>
        <v>93.671425676999334</v>
      </c>
      <c r="I131" s="260">
        <f t="shared" si="7"/>
        <v>98.146636255613089</v>
      </c>
      <c r="J131" s="260">
        <f t="shared" si="7"/>
        <v>98.951568201277041</v>
      </c>
      <c r="K131" s="260">
        <f t="shared" si="7"/>
        <v>99.398483922334762</v>
      </c>
      <c r="L131" s="263">
        <f t="shared" si="7"/>
        <v>99.644027530092544</v>
      </c>
      <c r="M131" s="259">
        <f t="shared" si="7"/>
        <v>55.292706261527449</v>
      </c>
      <c r="N131" s="260">
        <f t="shared" si="7"/>
        <v>59.437262315365388</v>
      </c>
      <c r="O131" s="260">
        <f t="shared" si="7"/>
        <v>57.989339436186668</v>
      </c>
      <c r="P131" s="260">
        <f t="shared" si="7"/>
        <v>76.057055177101404</v>
      </c>
      <c r="Q131" s="261">
        <f t="shared" si="7"/>
        <v>78.865814350239035</v>
      </c>
      <c r="R131" s="262">
        <f t="shared" si="7"/>
        <v>79.072615712945151</v>
      </c>
      <c r="S131" s="260">
        <f t="shared" si="7"/>
        <v>91.59905026442226</v>
      </c>
      <c r="T131" s="260">
        <f t="shared" si="7"/>
        <v>96.71259411631388</v>
      </c>
      <c r="U131" s="260">
        <f t="shared" si="7"/>
        <v>51.750005415429278</v>
      </c>
      <c r="V131" s="260">
        <f t="shared" si="7"/>
        <v>97.216691697186377</v>
      </c>
      <c r="W131" s="260">
        <f t="shared" si="7"/>
        <v>92.636797084123288</v>
      </c>
      <c r="X131" s="260">
        <f t="shared" si="7"/>
        <v>84.922755451375536</v>
      </c>
      <c r="Y131" s="260">
        <f t="shared" si="7"/>
        <v>97.874426360589538</v>
      </c>
      <c r="Z131" s="260">
        <f t="shared" si="7"/>
        <v>90.848473732413808</v>
      </c>
      <c r="AA131" s="260">
        <f t="shared" si="7"/>
        <v>79.677091099081181</v>
      </c>
      <c r="AB131" s="263">
        <f t="shared" si="7"/>
        <v>99.074544668742419</v>
      </c>
      <c r="AC131" s="667"/>
      <c r="AD131" s="667"/>
      <c r="AE131" s="667"/>
      <c r="AF131" s="667"/>
      <c r="AG131" s="667"/>
      <c r="AH131" s="667"/>
      <c r="AI131" s="667"/>
      <c r="AJ131" s="667"/>
      <c r="AK131" s="667"/>
      <c r="AL131" s="667"/>
      <c r="AM131" s="667"/>
      <c r="AN131" s="667"/>
      <c r="AO131" s="667"/>
      <c r="AP131" s="667"/>
      <c r="AQ131" s="667"/>
      <c r="AR131" s="667"/>
      <c r="AS131" s="667"/>
      <c r="AT131" s="667"/>
      <c r="AU131" s="667"/>
      <c r="AV131" s="667"/>
      <c r="AW131" s="667"/>
      <c r="AX131" s="667"/>
      <c r="AY131" s="667"/>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customHeight="true" x14ac:dyDescent="0.2">
      <c r="A132" s="2519"/>
      <c r="B132" s="241" t="s">
        <v>247</v>
      </c>
      <c r="C132" s="264">
        <f>C154/(C153+C154+C155+C156+C157)*100</f>
        <v>1.2577082289275383</v>
      </c>
      <c r="D132" s="1473">
        <f t="shared" ref="D132:AB132" si="8">D154/(D153+D154+D155+D156+D157)*100</f>
        <v>0.30086743728318022</v>
      </c>
      <c r="E132" s="1473">
        <f t="shared" si="8"/>
        <v>0.72600866959042398</v>
      </c>
      <c r="F132" s="1473">
        <f t="shared" si="8"/>
        <v>3.8230696211126541E-2</v>
      </c>
      <c r="G132" s="1474">
        <f t="shared" si="8"/>
        <v>0.50860267242341783</v>
      </c>
      <c r="H132" s="267">
        <f t="shared" si="8"/>
        <v>1.1942208215431795</v>
      </c>
      <c r="I132" s="1473">
        <f t="shared" si="8"/>
        <v>0.30615126825567984</v>
      </c>
      <c r="J132" s="1473">
        <f t="shared" si="8"/>
        <v>0</v>
      </c>
      <c r="K132" s="1473">
        <f t="shared" si="8"/>
        <v>0</v>
      </c>
      <c r="L132" s="1475">
        <f t="shared" si="8"/>
        <v>0.31413208387917851</v>
      </c>
      <c r="M132" s="264">
        <f t="shared" si="8"/>
        <v>0</v>
      </c>
      <c r="N132" s="1473">
        <f t="shared" si="8"/>
        <v>0</v>
      </c>
      <c r="O132" s="1473">
        <f t="shared" si="8"/>
        <v>0</v>
      </c>
      <c r="P132" s="1473">
        <f t="shared" si="8"/>
        <v>3.4805055682247206</v>
      </c>
      <c r="Q132" s="1474">
        <f t="shared" si="8"/>
        <v>1.9833028838900595</v>
      </c>
      <c r="R132" s="2096">
        <f t="shared" si="8"/>
        <v>0.16518661609329663</v>
      </c>
      <c r="S132" s="2222">
        <f t="shared" si="8"/>
        <v>1.7701552451418312</v>
      </c>
      <c r="T132" s="2222">
        <f t="shared" si="8"/>
        <v>0.78093562582447051</v>
      </c>
      <c r="U132" s="2222">
        <f t="shared" si="8"/>
        <v>3.6385911407884426</v>
      </c>
      <c r="V132" s="2222">
        <f t="shared" si="8"/>
        <v>0</v>
      </c>
      <c r="W132" s="2222">
        <f t="shared" si="8"/>
        <v>0.78896964637605627</v>
      </c>
      <c r="X132" s="2222">
        <f t="shared" si="8"/>
        <v>0</v>
      </c>
      <c r="Y132" s="2222">
        <f t="shared" si="8"/>
        <v>5.537145913423018E-2</v>
      </c>
      <c r="Z132" s="2222">
        <f t="shared" si="8"/>
        <v>0</v>
      </c>
      <c r="AA132" s="2222">
        <f t="shared" si="8"/>
        <v>0</v>
      </c>
      <c r="AB132" s="2248">
        <f t="shared" si="8"/>
        <v>0.269313912047138</v>
      </c>
      <c r="AC132" s="667"/>
      <c r="AD132" s="667"/>
      <c r="AE132" s="667"/>
      <c r="AF132" s="667"/>
      <c r="AG132" s="667"/>
      <c r="AH132" s="667"/>
      <c r="AI132" s="667"/>
      <c r="AJ132" s="667"/>
      <c r="AK132" s="667"/>
      <c r="AL132" s="667"/>
      <c r="AM132" s="667"/>
      <c r="AN132" s="667"/>
      <c r="AO132" s="667"/>
      <c r="AP132" s="667"/>
      <c r="AQ132" s="667"/>
      <c r="AR132" s="667"/>
      <c r="AS132" s="667"/>
      <c r="AT132" s="667"/>
      <c r="AU132" s="667"/>
      <c r="AV132" s="667"/>
      <c r="AW132" s="667"/>
      <c r="AX132" s="667"/>
      <c r="AY132" s="667"/>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399" customFormat="true" ht="15" customHeight="true" x14ac:dyDescent="0.2">
      <c r="A133" s="130"/>
      <c r="B133" s="188"/>
      <c r="C133" s="2520" t="s">
        <v>114</v>
      </c>
      <c r="D133" s="2521"/>
      <c r="E133" s="2521"/>
      <c r="F133" s="2521"/>
      <c r="G133" s="2522"/>
      <c r="H133" s="2670" t="s">
        <v>38</v>
      </c>
      <c r="I133" s="2671"/>
      <c r="J133" s="2671"/>
      <c r="K133" s="2671"/>
      <c r="L133" s="2672"/>
      <c r="M133" s="2689" t="s">
        <v>37</v>
      </c>
      <c r="N133" s="2671"/>
      <c r="O133" s="2671"/>
      <c r="P133" s="2671"/>
      <c r="Q133" s="2672"/>
      <c r="R133" s="2220" t="s">
        <v>137</v>
      </c>
      <c r="S133" s="2231"/>
      <c r="T133" s="2231"/>
      <c r="U133" s="2231"/>
      <c r="V133" s="2231"/>
      <c r="W133" s="2231"/>
      <c r="X133" s="2231"/>
      <c r="Y133" s="2231"/>
      <c r="Z133" s="2231"/>
      <c r="AA133" s="2231"/>
      <c r="AB133" s="2232"/>
      <c r="AC133" s="667"/>
      <c r="AD133" s="667"/>
      <c r="AE133" s="667"/>
      <c r="AF133" s="667"/>
      <c r="AG133" s="667"/>
      <c r="AH133" s="667"/>
      <c r="AI133" s="667"/>
      <c r="AJ133" s="667"/>
      <c r="AK133" s="667"/>
      <c r="AL133" s="667"/>
      <c r="AM133" s="667"/>
      <c r="AN133" s="667"/>
      <c r="AO133" s="667"/>
      <c r="AP133" s="667"/>
      <c r="AQ133" s="667"/>
      <c r="AR133" s="667"/>
      <c r="AS133" s="667"/>
      <c r="AT133" s="667"/>
      <c r="AU133" s="667"/>
      <c r="AV133" s="667"/>
      <c r="AW133" s="667"/>
      <c r="AX133" s="667"/>
      <c r="AY133" s="667"/>
      <c r="AZ133" s="216"/>
      <c r="BA133" s="217" t="s">
        <v>128</v>
      </c>
      <c r="BB133" s="116" t="s">
        <v>98</v>
      </c>
      <c r="BC133" s="2593" t="s">
        <v>114</v>
      </c>
      <c r="BD133" s="2594"/>
      <c r="BE133" s="2594"/>
      <c r="BF133" s="2594"/>
      <c r="BG133" s="2595"/>
      <c r="BH133" s="2596" t="s">
        <v>38</v>
      </c>
      <c r="BI133" s="2594"/>
      <c r="BJ133" s="2594"/>
      <c r="BK133" s="2594"/>
      <c r="BL133" s="2595"/>
      <c r="BM133" s="2596" t="s">
        <v>37</v>
      </c>
      <c r="BN133" s="2594"/>
      <c r="BO133" s="2594"/>
      <c r="BP133" s="2594"/>
      <c r="BQ133" s="2597"/>
      <c r="BR133" s="2112" t="s">
        <v>137</v>
      </c>
      <c r="BS133" s="2113"/>
      <c r="BT133" s="2113"/>
      <c r="BU133" s="2113"/>
      <c r="BV133" s="2113"/>
      <c r="BW133" s="2113"/>
      <c r="BX133" s="2113"/>
      <c r="BY133" s="2114"/>
      <c r="BZ133" s="313"/>
      <c r="CA133" s="313"/>
      <c r="CB133" s="313"/>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399" customFormat="true" ht="12.75" x14ac:dyDescent="0.2">
      <c r="A134" s="189" t="s">
        <v>69</v>
      </c>
      <c r="B134" s="246"/>
      <c r="C134" s="282" t="s">
        <v>0</v>
      </c>
      <c r="D134" s="283" t="s">
        <v>1</v>
      </c>
      <c r="E134" s="283" t="s">
        <v>2</v>
      </c>
      <c r="F134" s="283" t="s">
        <v>3</v>
      </c>
      <c r="G134" s="284" t="s">
        <v>4</v>
      </c>
      <c r="H134" s="1356" t="s">
        <v>0</v>
      </c>
      <c r="I134" s="1324" t="s">
        <v>1</v>
      </c>
      <c r="J134" s="1324" t="s">
        <v>2</v>
      </c>
      <c r="K134" s="1324" t="s">
        <v>3</v>
      </c>
      <c r="L134" s="1325" t="s">
        <v>4</v>
      </c>
      <c r="M134" s="1346" t="s">
        <v>0</v>
      </c>
      <c r="N134" s="1324" t="s">
        <v>1</v>
      </c>
      <c r="O134" s="1324" t="s">
        <v>2</v>
      </c>
      <c r="P134" s="1324" t="s">
        <v>3</v>
      </c>
      <c r="Q134" s="1368" t="s">
        <v>4</v>
      </c>
      <c r="R134" s="1356" t="s">
        <v>150</v>
      </c>
      <c r="S134" s="1324" t="s">
        <v>151</v>
      </c>
      <c r="T134" s="1324" t="s">
        <v>152</v>
      </c>
      <c r="U134" s="1324" t="s">
        <v>153</v>
      </c>
      <c r="V134" s="1324" t="s">
        <v>154</v>
      </c>
      <c r="W134" s="1324" t="s">
        <v>155</v>
      </c>
      <c r="X134" s="1324" t="s">
        <v>156</v>
      </c>
      <c r="Y134" s="1324" t="s">
        <v>157</v>
      </c>
      <c r="Z134" s="1324" t="s">
        <v>158</v>
      </c>
      <c r="AA134" s="1324" t="s">
        <v>159</v>
      </c>
      <c r="AB134" s="1326" t="s">
        <v>160</v>
      </c>
      <c r="AC134" s="667"/>
      <c r="AD134" s="667"/>
      <c r="AE134" s="667"/>
      <c r="AF134" s="667"/>
      <c r="AG134" s="667"/>
      <c r="AH134" s="667"/>
      <c r="AI134" s="667"/>
      <c r="AJ134" s="667"/>
      <c r="AK134" s="667"/>
      <c r="AL134" s="667"/>
      <c r="AM134" s="667"/>
      <c r="AN134" s="667"/>
      <c r="AO134" s="667"/>
      <c r="AP134" s="667"/>
      <c r="AQ134" s="667"/>
      <c r="AR134" s="667"/>
      <c r="AS134" s="667"/>
      <c r="AT134" s="667"/>
      <c r="AU134" s="667"/>
      <c r="AV134" s="667"/>
      <c r="AW134" s="667"/>
      <c r="AX134" s="667"/>
      <c r="AY134" s="667"/>
      <c r="AZ134" s="216"/>
      <c r="BA134" s="200" t="s">
        <v>116</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150</v>
      </c>
      <c r="BS134" s="174" t="s">
        <v>151</v>
      </c>
      <c r="BT134" s="174" t="s">
        <v>152</v>
      </c>
      <c r="BU134" s="174" t="s">
        <v>153</v>
      </c>
      <c r="BV134" s="174" t="s">
        <v>154</v>
      </c>
      <c r="BW134" s="174" t="s">
        <v>155</v>
      </c>
      <c r="BX134" s="174" t="s">
        <v>156</v>
      </c>
      <c r="BY134" s="175" t="s">
        <v>157</v>
      </c>
      <c r="BZ134" s="175" t="s">
        <v>158</v>
      </c>
      <c r="CA134" s="175" t="s">
        <v>159</v>
      </c>
      <c r="CB134" s="175" t="s">
        <v>160</v>
      </c>
      <c r="CC134" s="2196"/>
      <c r="CD134" s="2196"/>
      <c r="CE134" s="2196"/>
      <c r="CF134" s="2196"/>
      <c r="CG134" s="2196"/>
      <c r="CH134" s="2196"/>
      <c r="CI134" s="2196"/>
      <c r="CJ134" s="2196"/>
      <c r="CK134" s="2196"/>
      <c r="CL134" s="2196"/>
      <c r="CM134" s="2196"/>
      <c r="CN134" s="2196"/>
      <c r="CO134" s="2196"/>
      <c r="CP134" s="2196"/>
      <c r="CQ134" s="2196"/>
      <c r="CR134" s="2196"/>
      <c r="CS134" s="2196"/>
      <c r="CT134" s="2196"/>
      <c r="CU134" s="2196"/>
      <c r="CV134" s="2196"/>
      <c r="CW134" s="2196"/>
      <c r="CX134" s="2196"/>
      <c r="CY134" s="2196"/>
      <c r="CZ134" s="2196"/>
    </row>
    <row r="135" s="399" customFormat="true" ht="15" customHeight="true" x14ac:dyDescent="0.2">
      <c r="A135" s="2690" t="s">
        <v>45</v>
      </c>
      <c r="B135" s="1539" t="s">
        <v>44</v>
      </c>
      <c r="C135" s="1476">
        <v>33.360976152327424</v>
      </c>
      <c r="D135" s="1477">
        <v>51.455927445302152</v>
      </c>
      <c r="E135" s="1477">
        <v>64.064492730187368</v>
      </c>
      <c r="F135" s="1477">
        <v>84.350969483871296</v>
      </c>
      <c r="G135" s="1478">
        <v>93.394805517170468</v>
      </c>
      <c r="H135" s="1479">
        <v>81.754907276431382</v>
      </c>
      <c r="I135" s="1477">
        <v>93.039818953606741</v>
      </c>
      <c r="J135" s="1477">
        <v>97.040393807850066</v>
      </c>
      <c r="K135" s="1477">
        <v>98.656705533853327</v>
      </c>
      <c r="L135" s="1480">
        <v>99.234773120204324</v>
      </c>
      <c r="M135" s="1481">
        <v>9.8930489066243137</v>
      </c>
      <c r="N135" s="1477">
        <v>12.553997613659124</v>
      </c>
      <c r="O135" s="1477">
        <v>14.024827144339753</v>
      </c>
      <c r="P135" s="1477">
        <v>20.443999317817969</v>
      </c>
      <c r="Q135" s="1478">
        <v>33.706659838696289</v>
      </c>
      <c r="R135" s="1479">
        <v>24.411483876264775</v>
      </c>
      <c r="S135" s="1477">
        <v>30.738975981529592</v>
      </c>
      <c r="T135" s="1477">
        <v>34.463023087369443</v>
      </c>
      <c r="U135" s="1477">
        <v>27.516609658569831</v>
      </c>
      <c r="V135" s="1477">
        <v>73.38212209405394</v>
      </c>
      <c r="W135" s="1477">
        <v>59.250028231529697</v>
      </c>
      <c r="X135" s="1477">
        <v>51.970823952237467</v>
      </c>
      <c r="Y135" s="1477">
        <v>72.679165787992133</v>
      </c>
      <c r="Z135" s="1477">
        <v>38.168804818292571</v>
      </c>
      <c r="AA135" s="1477">
        <v>36.952127165134613</v>
      </c>
      <c r="AB135" s="2249">
        <v>98.846932297020658</v>
      </c>
      <c r="AC135" s="667"/>
      <c r="AD135" s="667"/>
      <c r="AE135" s="667"/>
      <c r="AF135" s="667"/>
      <c r="AG135" s="667"/>
      <c r="AH135" s="667"/>
      <c r="AI135" s="667"/>
      <c r="AJ135" s="667"/>
      <c r="AK135" s="667"/>
      <c r="AL135" s="667"/>
      <c r="AM135" s="667"/>
      <c r="AN135" s="667"/>
      <c r="AO135" s="667"/>
      <c r="AP135" s="667"/>
      <c r="AQ135" s="667"/>
      <c r="AR135" s="667"/>
      <c r="AS135" s="667"/>
      <c r="AT135" s="667"/>
      <c r="AU135" s="667"/>
      <c r="AV135" s="667"/>
      <c r="AW135" s="667"/>
      <c r="AX135" s="667"/>
      <c r="AY135" s="667"/>
      <c r="AZ135" s="216"/>
      <c r="BA135" s="2598" t="s">
        <v>45</v>
      </c>
      <c r="BB135" s="158" t="s">
        <v>44</v>
      </c>
      <c r="BC135" s="1218" t="s">
        <v>35</v>
      </c>
      <c r="BD135" s="1238" t="s">
        <v>35</v>
      </c>
      <c r="BE135" s="1238" t="s">
        <v>35</v>
      </c>
      <c r="BF135" s="1238" t="s">
        <v>35</v>
      </c>
      <c r="BG135" s="1259" t="s">
        <v>35</v>
      </c>
      <c r="BH135" s="1280" t="s">
        <v>35</v>
      </c>
      <c r="BI135" s="1238" t="s">
        <v>35</v>
      </c>
      <c r="BJ135" s="1238" t="s">
        <v>35</v>
      </c>
      <c r="BK135" s="1238" t="s">
        <v>35</v>
      </c>
      <c r="BL135" s="1259" t="s">
        <v>35</v>
      </c>
      <c r="BM135" s="1280" t="s">
        <v>35</v>
      </c>
      <c r="BN135" s="1238" t="s">
        <v>35</v>
      </c>
      <c r="BO135" s="1238" t="s">
        <v>35</v>
      </c>
      <c r="BP135" s="1238" t="s">
        <v>35</v>
      </c>
      <c r="BQ135" s="1259" t="s">
        <v>35</v>
      </c>
      <c r="BR135" s="1280" t="s">
        <v>35</v>
      </c>
      <c r="BS135" s="1238" t="s">
        <v>35</v>
      </c>
      <c r="BT135" s="1238" t="s">
        <v>35</v>
      </c>
      <c r="BU135" s="1238" t="s">
        <v>35</v>
      </c>
      <c r="BV135" s="1238" t="s">
        <v>35</v>
      </c>
      <c r="BW135" s="1238" t="s">
        <v>35</v>
      </c>
      <c r="BX135" s="1238" t="s">
        <v>35</v>
      </c>
      <c r="BY135" s="1299" t="s">
        <v>35</v>
      </c>
      <c r="BZ135" s="1299" t="s">
        <v>35</v>
      </c>
      <c r="CA135" s="1299" t="s">
        <v>35</v>
      </c>
      <c r="CB135" s="1299" t="s">
        <v>35</v>
      </c>
      <c r="CC135" s="2197"/>
      <c r="CD135" s="2197"/>
      <c r="CE135" s="2197"/>
      <c r="CF135" s="2197"/>
      <c r="CG135" s="2197"/>
      <c r="CH135" s="2197"/>
      <c r="CI135" s="2197"/>
      <c r="CJ135" s="2197"/>
      <c r="CK135" s="2197"/>
      <c r="CL135" s="2197"/>
      <c r="CM135" s="2197"/>
      <c r="CN135" s="2197"/>
      <c r="CO135" s="2197"/>
      <c r="CP135" s="2197"/>
      <c r="CQ135" s="2197"/>
      <c r="CR135" s="2197"/>
      <c r="CS135" s="2197"/>
      <c r="CT135" s="2197"/>
      <c r="CU135" s="2197"/>
      <c r="CV135" s="2197"/>
      <c r="CW135" s="2197"/>
      <c r="CX135" s="2197"/>
      <c r="CY135" s="2197"/>
      <c r="CZ135" s="2197"/>
    </row>
    <row r="136" s="399" customFormat="true" ht="15" customHeight="true" x14ac:dyDescent="0.2">
      <c r="A136" s="2668"/>
      <c r="B136" s="1540" t="s">
        <v>43</v>
      </c>
      <c r="C136" s="1482">
        <v>0.51632841875826985</v>
      </c>
      <c r="D136" s="1483">
        <v>0.17355828549363836</v>
      </c>
      <c r="E136" s="1483">
        <v>0.49169849366751844</v>
      </c>
      <c r="F136" s="1483">
        <v>3.3252399417241771E-2</v>
      </c>
      <c r="G136" s="1484">
        <v>0.48255098768326121</v>
      </c>
      <c r="H136" s="1485">
        <v>1.0422966430500251</v>
      </c>
      <c r="I136" s="1483">
        <v>0.2902214447445875</v>
      </c>
      <c r="J136" s="1483">
        <v>0</v>
      </c>
      <c r="K136" s="1483">
        <v>0</v>
      </c>
      <c r="L136" s="1486">
        <v>0.31284189174421984</v>
      </c>
      <c r="M136" s="1487">
        <v>0</v>
      </c>
      <c r="N136" s="1483">
        <v>0</v>
      </c>
      <c r="O136" s="1483">
        <v>0</v>
      </c>
      <c r="P136" s="1483">
        <v>0.93555362216904081</v>
      </c>
      <c r="Q136" s="1484">
        <v>0.84764883511514733</v>
      </c>
      <c r="R136" s="1485">
        <v>5.0996800586123638E-2</v>
      </c>
      <c r="S136" s="1483">
        <v>0.59403191852882875</v>
      </c>
      <c r="T136" s="1483">
        <v>0.27828229351567119</v>
      </c>
      <c r="U136" s="1483">
        <v>1.9347184860072413</v>
      </c>
      <c r="V136" s="1483">
        <v>0</v>
      </c>
      <c r="W136" s="1483">
        <v>0.50462100691101131</v>
      </c>
      <c r="X136" s="1483">
        <v>0</v>
      </c>
      <c r="Y136" s="1483">
        <v>4.1117497266479064E-2</v>
      </c>
      <c r="Z136" s="1483">
        <v>0</v>
      </c>
      <c r="AA136" s="1483">
        <v>0</v>
      </c>
      <c r="AB136" s="2250">
        <v>0.2686951943082509</v>
      </c>
      <c r="AC136" s="667"/>
      <c r="AD136" s="667"/>
      <c r="AE136" s="667"/>
      <c r="AF136" s="667"/>
      <c r="AG136" s="667"/>
      <c r="AH136" s="667"/>
      <c r="AI136" s="667"/>
      <c r="AJ136" s="667"/>
      <c r="AK136" s="667"/>
      <c r="AL136" s="667"/>
      <c r="AM136" s="667"/>
      <c r="AN136" s="667"/>
      <c r="AO136" s="667"/>
      <c r="AP136" s="667"/>
      <c r="AQ136" s="667"/>
      <c r="AR136" s="667"/>
      <c r="AS136" s="667"/>
      <c r="AT136" s="667"/>
      <c r="AU136" s="667"/>
      <c r="AV136" s="667"/>
      <c r="AW136" s="667"/>
      <c r="AX136" s="667"/>
      <c r="AY136" s="667"/>
      <c r="AZ136" s="216"/>
      <c r="BA136" s="2559"/>
      <c r="BB136" s="159" t="s">
        <v>43</v>
      </c>
      <c r="BC136" s="1219" t="s">
        <v>35</v>
      </c>
      <c r="BD136" s="1239" t="s">
        <v>35</v>
      </c>
      <c r="BE136" s="1239" t="s">
        <v>35</v>
      </c>
      <c r="BF136" s="1239" t="s">
        <v>35</v>
      </c>
      <c r="BG136" s="1260" t="s">
        <v>35</v>
      </c>
      <c r="BH136" s="1281" t="s">
        <v>35</v>
      </c>
      <c r="BI136" s="1239" t="s">
        <v>35</v>
      </c>
      <c r="BJ136" s="1239" t="s">
        <v>35</v>
      </c>
      <c r="BK136" s="1239" t="s">
        <v>35</v>
      </c>
      <c r="BL136" s="1260" t="s">
        <v>35</v>
      </c>
      <c r="BM136" s="1281" t="s">
        <v>35</v>
      </c>
      <c r="BN136" s="1239" t="s">
        <v>35</v>
      </c>
      <c r="BO136" s="1239" t="s">
        <v>35</v>
      </c>
      <c r="BP136" s="1239" t="s">
        <v>35</v>
      </c>
      <c r="BQ136" s="1260" t="s">
        <v>35</v>
      </c>
      <c r="BR136" s="1281" t="s">
        <v>35</v>
      </c>
      <c r="BS136" s="1239" t="s">
        <v>35</v>
      </c>
      <c r="BT136" s="1239" t="s">
        <v>35</v>
      </c>
      <c r="BU136" s="1239" t="s">
        <v>35</v>
      </c>
      <c r="BV136" s="1239" t="s">
        <v>35</v>
      </c>
      <c r="BW136" s="1239" t="s">
        <v>35</v>
      </c>
      <c r="BX136" s="1239" t="s">
        <v>35</v>
      </c>
      <c r="BY136" s="1300" t="s">
        <v>35</v>
      </c>
      <c r="BZ136" s="1300" t="s">
        <v>35</v>
      </c>
      <c r="CA136" s="1300" t="s">
        <v>35</v>
      </c>
      <c r="CB136" s="1300" t="s">
        <v>35</v>
      </c>
      <c r="CC136" s="2198"/>
      <c r="CD136" s="2198"/>
      <c r="CE136" s="2198"/>
      <c r="CF136" s="2198"/>
      <c r="CG136" s="2198"/>
      <c r="CH136" s="2198"/>
      <c r="CI136" s="2198"/>
      <c r="CJ136" s="2198"/>
      <c r="CK136" s="2198"/>
      <c r="CL136" s="2198"/>
      <c r="CM136" s="2198"/>
      <c r="CN136" s="2198"/>
      <c r="CO136" s="2198"/>
      <c r="CP136" s="2198"/>
      <c r="CQ136" s="2198"/>
      <c r="CR136" s="2198"/>
      <c r="CS136" s="2198"/>
      <c r="CT136" s="2198"/>
      <c r="CU136" s="2198"/>
      <c r="CV136" s="2198"/>
      <c r="CW136" s="2198"/>
      <c r="CX136" s="2198"/>
      <c r="CY136" s="2198"/>
      <c r="CZ136" s="2198"/>
    </row>
    <row r="137" s="399" customFormat="true" ht="15" customHeight="true" x14ac:dyDescent="0.2">
      <c r="A137" s="2668"/>
      <c r="B137" s="1540" t="s">
        <v>42</v>
      </c>
      <c r="C137" s="1482">
        <v>52.431273279902513</v>
      </c>
      <c r="D137" s="1483">
        <v>37.005108435194728</v>
      </c>
      <c r="E137" s="1483">
        <v>26.58080943158642</v>
      </c>
      <c r="F137" s="1483">
        <v>12.189192553881039</v>
      </c>
      <c r="G137" s="1484">
        <v>5.5895444300394885</v>
      </c>
      <c r="H137" s="1485">
        <v>12.857059617084188</v>
      </c>
      <c r="I137" s="1483">
        <v>5.9602782070067182</v>
      </c>
      <c r="J137" s="1483">
        <v>2.7289212903605682</v>
      </c>
      <c r="K137" s="1483">
        <v>1.2197361649841385</v>
      </c>
      <c r="L137" s="1486">
        <v>0.45238498805143185</v>
      </c>
      <c r="M137" s="1487">
        <v>69.259220301865682</v>
      </c>
      <c r="N137" s="1483">
        <v>71.912179304651815</v>
      </c>
      <c r="O137" s="1483">
        <v>65.382038558660796</v>
      </c>
      <c r="P137" s="1483">
        <v>56.984666192206589</v>
      </c>
      <c r="Q137" s="1484">
        <v>52.613034151934748</v>
      </c>
      <c r="R137" s="1485">
        <v>73.143878265605238</v>
      </c>
      <c r="S137" s="1483">
        <v>25.840540400261492</v>
      </c>
      <c r="T137" s="1483">
        <v>46.515982225070765</v>
      </c>
      <c r="U137" s="1483">
        <v>69.564125509606029</v>
      </c>
      <c r="V137" s="1483">
        <v>21.161559363139801</v>
      </c>
      <c r="W137" s="1483">
        <v>36.569848229111315</v>
      </c>
      <c r="X137" s="1483">
        <v>33.119141529270344</v>
      </c>
      <c r="Y137" s="1483">
        <v>26.862523033314229</v>
      </c>
      <c r="Z137" s="1483">
        <v>61.450988516480429</v>
      </c>
      <c r="AA137" s="1483">
        <v>62.737223827096742</v>
      </c>
      <c r="AB137" s="2250">
        <v>0.59998245817991691</v>
      </c>
      <c r="AC137" s="667"/>
      <c r="AD137" s="667"/>
      <c r="AE137" s="667"/>
      <c r="AF137" s="667"/>
      <c r="AG137" s="667"/>
      <c r="AH137" s="667"/>
      <c r="AI137" s="667"/>
      <c r="AJ137" s="667"/>
      <c r="AK137" s="667"/>
      <c r="AL137" s="667"/>
      <c r="AM137" s="667"/>
      <c r="AN137" s="667"/>
      <c r="AO137" s="667"/>
      <c r="AP137" s="667"/>
      <c r="AQ137" s="667"/>
      <c r="AR137" s="667"/>
      <c r="AS137" s="667"/>
      <c r="AT137" s="667"/>
      <c r="AU137" s="667"/>
      <c r="AV137" s="667"/>
      <c r="AW137" s="667"/>
      <c r="AX137" s="667"/>
      <c r="AY137" s="667"/>
      <c r="AZ137" s="216"/>
      <c r="BA137" s="2559"/>
      <c r="BB137" s="159" t="s">
        <v>42</v>
      </c>
      <c r="BC137" s="1219" t="s">
        <v>35</v>
      </c>
      <c r="BD137" s="1239" t="s">
        <v>35</v>
      </c>
      <c r="BE137" s="1239" t="s">
        <v>35</v>
      </c>
      <c r="BF137" s="1239" t="s">
        <v>35</v>
      </c>
      <c r="BG137" s="1260" t="s">
        <v>35</v>
      </c>
      <c r="BH137" s="1281" t="s">
        <v>35</v>
      </c>
      <c r="BI137" s="1239" t="s">
        <v>35</v>
      </c>
      <c r="BJ137" s="1239" t="s">
        <v>35</v>
      </c>
      <c r="BK137" s="1239" t="s">
        <v>35</v>
      </c>
      <c r="BL137" s="1260" t="s">
        <v>35</v>
      </c>
      <c r="BM137" s="1281" t="s">
        <v>35</v>
      </c>
      <c r="BN137" s="1239" t="s">
        <v>35</v>
      </c>
      <c r="BO137" s="1239" t="s">
        <v>35</v>
      </c>
      <c r="BP137" s="1239" t="s">
        <v>35</v>
      </c>
      <c r="BQ137" s="1260" t="s">
        <v>35</v>
      </c>
      <c r="BR137" s="1281" t="s">
        <v>35</v>
      </c>
      <c r="BS137" s="1239" t="s">
        <v>35</v>
      </c>
      <c r="BT137" s="1239" t="s">
        <v>35</v>
      </c>
      <c r="BU137" s="1239" t="s">
        <v>35</v>
      </c>
      <c r="BV137" s="1239" t="s">
        <v>35</v>
      </c>
      <c r="BW137" s="1239" t="s">
        <v>35</v>
      </c>
      <c r="BX137" s="1239" t="s">
        <v>35</v>
      </c>
      <c r="BY137" s="1300" t="s">
        <v>35</v>
      </c>
      <c r="BZ137" s="1300" t="s">
        <v>35</v>
      </c>
      <c r="CA137" s="1300" t="s">
        <v>35</v>
      </c>
      <c r="CB137" s="1300" t="s">
        <v>35</v>
      </c>
      <c r="CC137" s="2198"/>
      <c r="CD137" s="2198"/>
      <c r="CE137" s="2198"/>
      <c r="CF137" s="2198"/>
      <c r="CG137" s="2198"/>
      <c r="CH137" s="2198"/>
      <c r="CI137" s="2198"/>
      <c r="CJ137" s="2198"/>
      <c r="CK137" s="2198"/>
      <c r="CL137" s="2198"/>
      <c r="CM137" s="2198"/>
      <c r="CN137" s="2198"/>
      <c r="CO137" s="2198"/>
      <c r="CP137" s="2198"/>
      <c r="CQ137" s="2198"/>
      <c r="CR137" s="2198"/>
      <c r="CS137" s="2198"/>
      <c r="CT137" s="2198"/>
      <c r="CU137" s="2198"/>
      <c r="CV137" s="2198"/>
      <c r="CW137" s="2198"/>
      <c r="CX137" s="2198"/>
      <c r="CY137" s="2198"/>
      <c r="CZ137" s="2198"/>
    </row>
    <row r="138" s="399" customFormat="true" ht="15" customHeight="true" x14ac:dyDescent="0.2">
      <c r="A138" s="2668"/>
      <c r="B138" s="1540" t="s">
        <v>41</v>
      </c>
      <c r="C138" s="1482">
        <v>13.412336686323748</v>
      </c>
      <c r="D138" s="1483">
        <v>11.365405834009723</v>
      </c>
      <c r="E138" s="1483">
        <v>8.8629993445585402</v>
      </c>
      <c r="F138" s="1483">
        <v>3.4265855628304842</v>
      </c>
      <c r="G138" s="1484">
        <v>0.53309906510683991</v>
      </c>
      <c r="H138" s="1485">
        <v>3.89759081781337</v>
      </c>
      <c r="I138" s="1483">
        <v>0.70968139464195634</v>
      </c>
      <c r="J138" s="1483">
        <v>0.23068490178933779</v>
      </c>
      <c r="K138" s="1483">
        <v>0.12355830116257462</v>
      </c>
      <c r="L138" s="1486">
        <v>0</v>
      </c>
      <c r="M138" s="1487">
        <v>20.847730791510028</v>
      </c>
      <c r="N138" s="1483">
        <v>15.533823081689032</v>
      </c>
      <c r="O138" s="1483">
        <v>20.593134296999459</v>
      </c>
      <c r="P138" s="1483">
        <v>21.635780867806357</v>
      </c>
      <c r="Q138" s="1484">
        <v>12.832657174253884</v>
      </c>
      <c r="R138" s="1485">
        <v>2.3936410575438707</v>
      </c>
      <c r="S138" s="1483">
        <v>42.826451699680199</v>
      </c>
      <c r="T138" s="1483">
        <v>18.74271239404419</v>
      </c>
      <c r="U138" s="1483">
        <v>0.98454634581683886</v>
      </c>
      <c r="V138" s="1483">
        <v>5.4563185428063692</v>
      </c>
      <c r="W138" s="1483">
        <v>3.4721277241250834</v>
      </c>
      <c r="X138" s="1483">
        <v>14.468122182082615</v>
      </c>
      <c r="Y138" s="1483">
        <v>0.41719368142721908</v>
      </c>
      <c r="Z138" s="1483">
        <v>0.38020666522707441</v>
      </c>
      <c r="AA138" s="1483">
        <v>0.3106490077686469</v>
      </c>
      <c r="AB138" s="2250">
        <v>0.28439005049119304</v>
      </c>
      <c r="AC138" s="667"/>
      <c r="AD138" s="667"/>
      <c r="AE138" s="667"/>
      <c r="AF138" s="667"/>
      <c r="AG138" s="667"/>
      <c r="AH138" s="667"/>
      <c r="AI138" s="667"/>
      <c r="AJ138" s="667"/>
      <c r="AK138" s="667"/>
      <c r="AL138" s="667"/>
      <c r="AM138" s="667"/>
      <c r="AN138" s="667"/>
      <c r="AO138" s="667"/>
      <c r="AP138" s="667"/>
      <c r="AQ138" s="667"/>
      <c r="AR138" s="667"/>
      <c r="AS138" s="667"/>
      <c r="AT138" s="667"/>
      <c r="AU138" s="667"/>
      <c r="AV138" s="667"/>
      <c r="AW138" s="667"/>
      <c r="AX138" s="667"/>
      <c r="AY138" s="667"/>
      <c r="AZ138" s="216"/>
      <c r="BA138" s="2559"/>
      <c r="BB138" s="159" t="s">
        <v>41</v>
      </c>
      <c r="BC138" s="1219" t="s">
        <v>35</v>
      </c>
      <c r="BD138" s="1239" t="s">
        <v>35</v>
      </c>
      <c r="BE138" s="1239" t="s">
        <v>35</v>
      </c>
      <c r="BF138" s="1239" t="s">
        <v>35</v>
      </c>
      <c r="BG138" s="1260" t="s">
        <v>35</v>
      </c>
      <c r="BH138" s="1281" t="s">
        <v>35</v>
      </c>
      <c r="BI138" s="1239" t="s">
        <v>35</v>
      </c>
      <c r="BJ138" s="1239" t="s">
        <v>35</v>
      </c>
      <c r="BK138" s="1239" t="s">
        <v>35</v>
      </c>
      <c r="BL138" s="1260" t="s">
        <v>35</v>
      </c>
      <c r="BM138" s="1281" t="s">
        <v>35</v>
      </c>
      <c r="BN138" s="1239" t="s">
        <v>35</v>
      </c>
      <c r="BO138" s="1239" t="s">
        <v>35</v>
      </c>
      <c r="BP138" s="1239" t="s">
        <v>35</v>
      </c>
      <c r="BQ138" s="1260" t="s">
        <v>35</v>
      </c>
      <c r="BR138" s="1281" t="s">
        <v>35</v>
      </c>
      <c r="BS138" s="1239" t="s">
        <v>35</v>
      </c>
      <c r="BT138" s="1239" t="s">
        <v>35</v>
      </c>
      <c r="BU138" s="1239" t="s">
        <v>35</v>
      </c>
      <c r="BV138" s="1239" t="s">
        <v>35</v>
      </c>
      <c r="BW138" s="1239" t="s">
        <v>35</v>
      </c>
      <c r="BX138" s="1239" t="s">
        <v>35</v>
      </c>
      <c r="BY138" s="1300" t="s">
        <v>35</v>
      </c>
      <c r="BZ138" s="1300" t="s">
        <v>35</v>
      </c>
      <c r="CA138" s="1300" t="s">
        <v>35</v>
      </c>
      <c r="CB138" s="1300" t="s">
        <v>35</v>
      </c>
      <c r="CC138" s="2198"/>
      <c r="CD138" s="2198"/>
      <c r="CE138" s="2198"/>
      <c r="CF138" s="2198"/>
      <c r="CG138" s="2198"/>
      <c r="CH138" s="2198"/>
      <c r="CI138" s="2198"/>
      <c r="CJ138" s="2198"/>
      <c r="CK138" s="2198"/>
      <c r="CL138" s="2198"/>
      <c r="CM138" s="2198"/>
      <c r="CN138" s="2198"/>
      <c r="CO138" s="2198"/>
      <c r="CP138" s="2198"/>
      <c r="CQ138" s="2198"/>
      <c r="CR138" s="2198"/>
      <c r="CS138" s="2198"/>
      <c r="CT138" s="2198"/>
      <c r="CU138" s="2198"/>
      <c r="CV138" s="2198"/>
      <c r="CW138" s="2198"/>
      <c r="CX138" s="2198"/>
      <c r="CY138" s="2198"/>
      <c r="CZ138" s="2198"/>
    </row>
    <row r="139" s="399" customFormat="true" ht="15" customHeight="true" x14ac:dyDescent="0.2">
      <c r="A139" s="2668"/>
      <c r="B139" s="1540" t="s">
        <v>19</v>
      </c>
      <c r="C139" s="1482">
        <v>0.2790854626881063</v>
      </c>
      <c r="D139" s="1483">
        <v>0</v>
      </c>
      <c r="E139" s="1483">
        <v>0</v>
      </c>
      <c r="F139" s="1483">
        <v>0</v>
      </c>
      <c r="G139" s="1484">
        <v>0</v>
      </c>
      <c r="H139" s="1485">
        <v>0.4481456456209576</v>
      </c>
      <c r="I139" s="1483">
        <v>0</v>
      </c>
      <c r="J139" s="1483">
        <v>0</v>
      </c>
      <c r="K139" s="1483">
        <v>0</v>
      </c>
      <c r="L139" s="1486">
        <v>0</v>
      </c>
      <c r="M139" s="1487">
        <v>0</v>
      </c>
      <c r="N139" s="1483">
        <v>0</v>
      </c>
      <c r="O139" s="1483">
        <v>0</v>
      </c>
      <c r="P139" s="1483">
        <v>0</v>
      </c>
      <c r="Q139" s="1484">
        <v>0</v>
      </c>
      <c r="R139" s="1485">
        <v>0</v>
      </c>
      <c r="S139" s="1483">
        <v>0</v>
      </c>
      <c r="T139" s="1483">
        <v>0</v>
      </c>
      <c r="U139" s="1483">
        <v>0</v>
      </c>
      <c r="V139" s="1483">
        <v>0</v>
      </c>
      <c r="W139" s="1483">
        <v>0.20337480832274413</v>
      </c>
      <c r="X139" s="1483">
        <v>0.44191233640954281</v>
      </c>
      <c r="Y139" s="1483">
        <v>0</v>
      </c>
      <c r="Z139" s="1483">
        <v>0</v>
      </c>
      <c r="AA139" s="1483">
        <v>0</v>
      </c>
      <c r="AB139" s="2250">
        <v>0</v>
      </c>
      <c r="AC139" s="667"/>
      <c r="AD139" s="667"/>
      <c r="AE139" s="667"/>
      <c r="AF139" s="667"/>
      <c r="AG139" s="667"/>
      <c r="AH139" s="667"/>
      <c r="AI139" s="667"/>
      <c r="AJ139" s="667"/>
      <c r="AK139" s="667"/>
      <c r="AL139" s="667"/>
      <c r="AM139" s="667"/>
      <c r="AN139" s="667"/>
      <c r="AO139" s="667"/>
      <c r="AP139" s="667"/>
      <c r="AQ139" s="667"/>
      <c r="AR139" s="667"/>
      <c r="AS139" s="667"/>
      <c r="AT139" s="667"/>
      <c r="AU139" s="667"/>
      <c r="AV139" s="667"/>
      <c r="AW139" s="667"/>
      <c r="AX139" s="667"/>
      <c r="AY139" s="667"/>
      <c r="AZ139" s="216"/>
      <c r="BA139" s="2559"/>
      <c r="BB139" s="159" t="s">
        <v>19</v>
      </c>
      <c r="BC139" s="1219" t="s">
        <v>35</v>
      </c>
      <c r="BD139" s="1239" t="s">
        <v>35</v>
      </c>
      <c r="BE139" s="1239" t="s">
        <v>35</v>
      </c>
      <c r="BF139" s="1239" t="s">
        <v>35</v>
      </c>
      <c r="BG139" s="1260" t="s">
        <v>35</v>
      </c>
      <c r="BH139" s="1281" t="s">
        <v>35</v>
      </c>
      <c r="BI139" s="1239" t="s">
        <v>35</v>
      </c>
      <c r="BJ139" s="1239" t="s">
        <v>35</v>
      </c>
      <c r="BK139" s="1239" t="s">
        <v>35</v>
      </c>
      <c r="BL139" s="1260" t="s">
        <v>35</v>
      </c>
      <c r="BM139" s="1281" t="s">
        <v>35</v>
      </c>
      <c r="BN139" s="1239" t="s">
        <v>35</v>
      </c>
      <c r="BO139" s="1239" t="s">
        <v>35</v>
      </c>
      <c r="BP139" s="1239" t="s">
        <v>35</v>
      </c>
      <c r="BQ139" s="1260" t="s">
        <v>35</v>
      </c>
      <c r="BR139" s="1281" t="s">
        <v>35</v>
      </c>
      <c r="BS139" s="1239" t="s">
        <v>35</v>
      </c>
      <c r="BT139" s="1239" t="s">
        <v>35</v>
      </c>
      <c r="BU139" s="1239" t="s">
        <v>35</v>
      </c>
      <c r="BV139" s="1239" t="s">
        <v>35</v>
      </c>
      <c r="BW139" s="1239" t="s">
        <v>35</v>
      </c>
      <c r="BX139" s="1239" t="s">
        <v>35</v>
      </c>
      <c r="BY139" s="1300" t="s">
        <v>35</v>
      </c>
      <c r="BZ139" s="1300" t="s">
        <v>35</v>
      </c>
      <c r="CA139" s="1300" t="s">
        <v>35</v>
      </c>
      <c r="CB139" s="1300" t="s">
        <v>35</v>
      </c>
      <c r="CC139" s="2198"/>
      <c r="CD139" s="2198"/>
      <c r="CE139" s="2198"/>
      <c r="CF139" s="2198"/>
      <c r="CG139" s="2198"/>
      <c r="CH139" s="2198"/>
      <c r="CI139" s="2198"/>
      <c r="CJ139" s="2198"/>
      <c r="CK139" s="2198"/>
      <c r="CL139" s="2198"/>
      <c r="CM139" s="2198"/>
      <c r="CN139" s="2198"/>
      <c r="CO139" s="2198"/>
      <c r="CP139" s="2198"/>
      <c r="CQ139" s="2198"/>
      <c r="CR139" s="2198"/>
      <c r="CS139" s="2198"/>
      <c r="CT139" s="2198"/>
      <c r="CU139" s="2198"/>
      <c r="CV139" s="2198"/>
      <c r="CW139" s="2198"/>
      <c r="CX139" s="2198"/>
      <c r="CY139" s="2198"/>
      <c r="CZ139" s="2198"/>
    </row>
    <row r="140" s="130" customFormat="true" ht="15" customHeight="true" x14ac:dyDescent="0.2">
      <c r="A140" s="2505" t="s">
        <v>106</v>
      </c>
      <c r="B140" s="252" t="s">
        <v>64</v>
      </c>
      <c r="C140" s="1157" t="s">
        <v>35</v>
      </c>
      <c r="D140" s="1167" t="s">
        <v>35</v>
      </c>
      <c r="E140" s="1167" t="s">
        <v>35</v>
      </c>
      <c r="F140" s="1167" t="s">
        <v>35</v>
      </c>
      <c r="G140" s="1177" t="s">
        <v>35</v>
      </c>
      <c r="H140" s="1187" t="s">
        <v>35</v>
      </c>
      <c r="I140" s="1167" t="s">
        <v>35</v>
      </c>
      <c r="J140" s="1167" t="s">
        <v>35</v>
      </c>
      <c r="K140" s="1167" t="s">
        <v>35</v>
      </c>
      <c r="L140" s="1197" t="s">
        <v>35</v>
      </c>
      <c r="M140" s="1203" t="s">
        <v>35</v>
      </c>
      <c r="N140" s="1167" t="s">
        <v>35</v>
      </c>
      <c r="O140" s="1167" t="s">
        <v>35</v>
      </c>
      <c r="P140" s="1167" t="s">
        <v>35</v>
      </c>
      <c r="Q140" s="1177" t="s">
        <v>35</v>
      </c>
      <c r="R140" s="1187" t="s">
        <v>35</v>
      </c>
      <c r="S140" s="1167" t="s">
        <v>35</v>
      </c>
      <c r="T140" s="1167" t="s">
        <v>35</v>
      </c>
      <c r="U140" s="1167" t="s">
        <v>35</v>
      </c>
      <c r="V140" s="1167" t="s">
        <v>35</v>
      </c>
      <c r="W140" s="1167" t="s">
        <v>35</v>
      </c>
      <c r="X140" s="1167" t="s">
        <v>35</v>
      </c>
      <c r="Y140" s="1208" t="s">
        <v>35</v>
      </c>
      <c r="Z140" s="1208" t="s">
        <v>35</v>
      </c>
      <c r="AA140" s="1208" t="s">
        <v>35</v>
      </c>
      <c r="AB140" s="2146" t="s">
        <v>35</v>
      </c>
      <c r="AC140" s="2178"/>
      <c r="AD140" s="2178"/>
      <c r="AE140" s="2178"/>
      <c r="AF140" s="2178"/>
      <c r="AG140" s="2178"/>
      <c r="AH140" s="2178"/>
      <c r="AI140" s="2178"/>
      <c r="AJ140" s="2178"/>
      <c r="AK140" s="2178"/>
      <c r="AL140" s="2178"/>
      <c r="AM140" s="2178"/>
      <c r="AN140" s="2178"/>
      <c r="AO140" s="2178"/>
      <c r="AP140" s="2178"/>
      <c r="AQ140" s="2178"/>
      <c r="AR140" s="2178"/>
      <c r="AS140" s="2178"/>
      <c r="AT140" s="2178"/>
      <c r="AU140" s="2178"/>
      <c r="AV140" s="2178"/>
      <c r="AW140" s="2178"/>
      <c r="AX140" s="2178"/>
      <c r="AY140" s="2178"/>
      <c r="AZ140" s="215"/>
      <c r="BA140" s="2559" t="s">
        <v>106</v>
      </c>
      <c r="BB140" s="159" t="s">
        <v>64</v>
      </c>
      <c r="BC140" s="1219" t="s">
        <v>35</v>
      </c>
      <c r="BD140" s="1239" t="s">
        <v>35</v>
      </c>
      <c r="BE140" s="1239" t="s">
        <v>35</v>
      </c>
      <c r="BF140" s="1239" t="s">
        <v>35</v>
      </c>
      <c r="BG140" s="1260" t="s">
        <v>35</v>
      </c>
      <c r="BH140" s="1281" t="s">
        <v>35</v>
      </c>
      <c r="BI140" s="1239" t="s">
        <v>35</v>
      </c>
      <c r="BJ140" s="1239" t="s">
        <v>35</v>
      </c>
      <c r="BK140" s="1239" t="s">
        <v>35</v>
      </c>
      <c r="BL140" s="1260" t="s">
        <v>35</v>
      </c>
      <c r="BM140" s="1281" t="s">
        <v>35</v>
      </c>
      <c r="BN140" s="1239" t="s">
        <v>35</v>
      </c>
      <c r="BO140" s="1239" t="s">
        <v>35</v>
      </c>
      <c r="BP140" s="1239" t="s">
        <v>35</v>
      </c>
      <c r="BQ140" s="1260" t="s">
        <v>35</v>
      </c>
      <c r="BR140" s="1281" t="s">
        <v>35</v>
      </c>
      <c r="BS140" s="1239" t="s">
        <v>35</v>
      </c>
      <c r="BT140" s="1239" t="s">
        <v>35</v>
      </c>
      <c r="BU140" s="1239" t="s">
        <v>35</v>
      </c>
      <c r="BV140" s="1239" t="s">
        <v>35</v>
      </c>
      <c r="BW140" s="1239" t="s">
        <v>35</v>
      </c>
      <c r="BX140" s="1239" t="s">
        <v>35</v>
      </c>
      <c r="BY140" s="1300" t="s">
        <v>35</v>
      </c>
      <c r="BZ140" s="1300" t="s">
        <v>35</v>
      </c>
      <c r="CA140" s="1300" t="s">
        <v>35</v>
      </c>
      <c r="CB140" s="1300" t="s">
        <v>35</v>
      </c>
      <c r="CC140" s="2198"/>
      <c r="CD140" s="2198"/>
      <c r="CE140" s="2198"/>
      <c r="CF140" s="2198"/>
      <c r="CG140" s="2198"/>
      <c r="CH140" s="2198"/>
      <c r="CI140" s="2198"/>
      <c r="CJ140" s="2198"/>
      <c r="CK140" s="2198"/>
      <c r="CL140" s="2198"/>
      <c r="CM140" s="2198"/>
      <c r="CN140" s="2198"/>
      <c r="CO140" s="2198"/>
      <c r="CP140" s="2198"/>
      <c r="CQ140" s="2198"/>
      <c r="CR140" s="2198"/>
      <c r="CS140" s="2198"/>
      <c r="CT140" s="2198"/>
      <c r="CU140" s="2198"/>
      <c r="CV140" s="2198"/>
      <c r="CW140" s="2198"/>
      <c r="CX140" s="2198"/>
      <c r="CY140" s="2198"/>
      <c r="CZ140" s="2198"/>
    </row>
    <row r="141" s="130" customFormat="true" ht="15" customHeight="true" x14ac:dyDescent="0.2">
      <c r="A141" s="2505"/>
      <c r="B141" s="252" t="s">
        <v>65</v>
      </c>
      <c r="C141" s="1157" t="s">
        <v>35</v>
      </c>
      <c r="D141" s="1167" t="s">
        <v>35</v>
      </c>
      <c r="E141" s="1167" t="s">
        <v>35</v>
      </c>
      <c r="F141" s="1167" t="s">
        <v>35</v>
      </c>
      <c r="G141" s="1177" t="s">
        <v>35</v>
      </c>
      <c r="H141" s="1187" t="s">
        <v>35</v>
      </c>
      <c r="I141" s="1167" t="s">
        <v>35</v>
      </c>
      <c r="J141" s="1167" t="s">
        <v>35</v>
      </c>
      <c r="K141" s="1167" t="s">
        <v>35</v>
      </c>
      <c r="L141" s="1197" t="s">
        <v>35</v>
      </c>
      <c r="M141" s="1203" t="s">
        <v>35</v>
      </c>
      <c r="N141" s="1167" t="s">
        <v>35</v>
      </c>
      <c r="O141" s="1167" t="s">
        <v>35</v>
      </c>
      <c r="P141" s="1167" t="s">
        <v>35</v>
      </c>
      <c r="Q141" s="1177" t="s">
        <v>35</v>
      </c>
      <c r="R141" s="1187" t="s">
        <v>35</v>
      </c>
      <c r="S141" s="1167" t="s">
        <v>35</v>
      </c>
      <c r="T141" s="1167" t="s">
        <v>35</v>
      </c>
      <c r="U141" s="1167" t="s">
        <v>35</v>
      </c>
      <c r="V141" s="1167" t="s">
        <v>35</v>
      </c>
      <c r="W141" s="1167" t="s">
        <v>35</v>
      </c>
      <c r="X141" s="1167" t="s">
        <v>35</v>
      </c>
      <c r="Y141" s="1208" t="s">
        <v>35</v>
      </c>
      <c r="Z141" s="1208" t="s">
        <v>35</v>
      </c>
      <c r="AA141" s="1208" t="s">
        <v>35</v>
      </c>
      <c r="AB141" s="2146" t="s">
        <v>35</v>
      </c>
      <c r="AC141" s="2178"/>
      <c r="AD141" s="2178"/>
      <c r="AE141" s="2178"/>
      <c r="AF141" s="2178"/>
      <c r="AG141" s="2178"/>
      <c r="AH141" s="2178"/>
      <c r="AI141" s="2178"/>
      <c r="AJ141" s="2178"/>
      <c r="AK141" s="2178"/>
      <c r="AL141" s="2178"/>
      <c r="AM141" s="2178"/>
      <c r="AN141" s="2178"/>
      <c r="AO141" s="2178"/>
      <c r="AP141" s="2178"/>
      <c r="AQ141" s="2178"/>
      <c r="AR141" s="2178"/>
      <c r="AS141" s="2178"/>
      <c r="AT141" s="2178"/>
      <c r="AU141" s="2178"/>
      <c r="AV141" s="2178"/>
      <c r="AW141" s="2178"/>
      <c r="AX141" s="2178"/>
      <c r="AY141" s="2178"/>
      <c r="AZ141" s="215"/>
      <c r="BA141" s="2559"/>
      <c r="BB141" s="159" t="s">
        <v>65</v>
      </c>
      <c r="BC141" s="1219" t="s">
        <v>35</v>
      </c>
      <c r="BD141" s="1239" t="s">
        <v>35</v>
      </c>
      <c r="BE141" s="1239" t="s">
        <v>35</v>
      </c>
      <c r="BF141" s="1239" t="s">
        <v>35</v>
      </c>
      <c r="BG141" s="1260" t="s">
        <v>35</v>
      </c>
      <c r="BH141" s="1281" t="s">
        <v>35</v>
      </c>
      <c r="BI141" s="1239" t="s">
        <v>35</v>
      </c>
      <c r="BJ141" s="1239" t="s">
        <v>35</v>
      </c>
      <c r="BK141" s="1239" t="s">
        <v>35</v>
      </c>
      <c r="BL141" s="1260" t="s">
        <v>35</v>
      </c>
      <c r="BM141" s="1281" t="s">
        <v>35</v>
      </c>
      <c r="BN141" s="1239" t="s">
        <v>35</v>
      </c>
      <c r="BO141" s="1239" t="s">
        <v>35</v>
      </c>
      <c r="BP141" s="1239" t="s">
        <v>35</v>
      </c>
      <c r="BQ141" s="1260" t="s">
        <v>35</v>
      </c>
      <c r="BR141" s="1281" t="s">
        <v>35</v>
      </c>
      <c r="BS141" s="1239" t="s">
        <v>35</v>
      </c>
      <c r="BT141" s="1239" t="s">
        <v>35</v>
      </c>
      <c r="BU141" s="1239" t="s">
        <v>35</v>
      </c>
      <c r="BV141" s="1239" t="s">
        <v>35</v>
      </c>
      <c r="BW141" s="1239" t="s">
        <v>35</v>
      </c>
      <c r="BX141" s="1239" t="s">
        <v>35</v>
      </c>
      <c r="BY141" s="1300" t="s">
        <v>35</v>
      </c>
      <c r="BZ141" s="1300" t="s">
        <v>35</v>
      </c>
      <c r="CA141" s="1300" t="s">
        <v>35</v>
      </c>
      <c r="CB141" s="1300" t="s">
        <v>35</v>
      </c>
      <c r="CC141" s="2198"/>
      <c r="CD141" s="2198"/>
      <c r="CE141" s="2198"/>
      <c r="CF141" s="2198"/>
      <c r="CG141" s="2198"/>
      <c r="CH141" s="2198"/>
      <c r="CI141" s="2198"/>
      <c r="CJ141" s="2198"/>
      <c r="CK141" s="2198"/>
      <c r="CL141" s="2198"/>
      <c r="CM141" s="2198"/>
      <c r="CN141" s="2198"/>
      <c r="CO141" s="2198"/>
      <c r="CP141" s="2198"/>
      <c r="CQ141" s="2198"/>
      <c r="CR141" s="2198"/>
      <c r="CS141" s="2198"/>
      <c r="CT141" s="2198"/>
      <c r="CU141" s="2198"/>
      <c r="CV141" s="2198"/>
      <c r="CW141" s="2198"/>
      <c r="CX141" s="2198"/>
      <c r="CY141" s="2198"/>
      <c r="CZ141" s="2198"/>
    </row>
    <row r="142" s="130" customFormat="true" ht="15" customHeight="true" x14ac:dyDescent="0.2">
      <c r="A142" s="2505"/>
      <c r="B142" s="252" t="s">
        <v>66</v>
      </c>
      <c r="C142" s="1157" t="s">
        <v>35</v>
      </c>
      <c r="D142" s="1167" t="s">
        <v>35</v>
      </c>
      <c r="E142" s="1167" t="s">
        <v>35</v>
      </c>
      <c r="F142" s="1167" t="s">
        <v>35</v>
      </c>
      <c r="G142" s="1177" t="s">
        <v>35</v>
      </c>
      <c r="H142" s="1187" t="s">
        <v>35</v>
      </c>
      <c r="I142" s="1167" t="s">
        <v>35</v>
      </c>
      <c r="J142" s="1167" t="s">
        <v>35</v>
      </c>
      <c r="K142" s="1167" t="s">
        <v>35</v>
      </c>
      <c r="L142" s="1197" t="s">
        <v>35</v>
      </c>
      <c r="M142" s="1203" t="s">
        <v>35</v>
      </c>
      <c r="N142" s="1167" t="s">
        <v>35</v>
      </c>
      <c r="O142" s="1167" t="s">
        <v>35</v>
      </c>
      <c r="P142" s="1167" t="s">
        <v>35</v>
      </c>
      <c r="Q142" s="1177" t="s">
        <v>35</v>
      </c>
      <c r="R142" s="1187" t="s">
        <v>35</v>
      </c>
      <c r="S142" s="1167" t="s">
        <v>35</v>
      </c>
      <c r="T142" s="1167" t="s">
        <v>35</v>
      </c>
      <c r="U142" s="1167" t="s">
        <v>35</v>
      </c>
      <c r="V142" s="1167" t="s">
        <v>35</v>
      </c>
      <c r="W142" s="1167" t="s">
        <v>35</v>
      </c>
      <c r="X142" s="1167" t="s">
        <v>35</v>
      </c>
      <c r="Y142" s="1208" t="s">
        <v>35</v>
      </c>
      <c r="Z142" s="1208" t="s">
        <v>35</v>
      </c>
      <c r="AA142" s="1208" t="s">
        <v>35</v>
      </c>
      <c r="AB142" s="2146" t="s">
        <v>35</v>
      </c>
      <c r="AC142" s="2178"/>
      <c r="AD142" s="2178"/>
      <c r="AE142" s="2178"/>
      <c r="AF142" s="2178"/>
      <c r="AG142" s="2178"/>
      <c r="AH142" s="2178"/>
      <c r="AI142" s="2178"/>
      <c r="AJ142" s="2178"/>
      <c r="AK142" s="2178"/>
      <c r="AL142" s="2178"/>
      <c r="AM142" s="2178"/>
      <c r="AN142" s="2178"/>
      <c r="AO142" s="2178"/>
      <c r="AP142" s="2178"/>
      <c r="AQ142" s="2178"/>
      <c r="AR142" s="2178"/>
      <c r="AS142" s="2178"/>
      <c r="AT142" s="2178"/>
      <c r="AU142" s="2178"/>
      <c r="AV142" s="2178"/>
      <c r="AW142" s="2178"/>
      <c r="AX142" s="2178"/>
      <c r="AY142" s="2178"/>
      <c r="AZ142" s="215"/>
      <c r="BA142" s="2559"/>
      <c r="BB142" s="159" t="s">
        <v>66</v>
      </c>
      <c r="BC142" s="1219" t="s">
        <v>35</v>
      </c>
      <c r="BD142" s="1239" t="s">
        <v>35</v>
      </c>
      <c r="BE142" s="1239" t="s">
        <v>35</v>
      </c>
      <c r="BF142" s="1239" t="s">
        <v>35</v>
      </c>
      <c r="BG142" s="1260" t="s">
        <v>35</v>
      </c>
      <c r="BH142" s="1281" t="s">
        <v>35</v>
      </c>
      <c r="BI142" s="1239" t="s">
        <v>35</v>
      </c>
      <c r="BJ142" s="1239" t="s">
        <v>35</v>
      </c>
      <c r="BK142" s="1239" t="s">
        <v>35</v>
      </c>
      <c r="BL142" s="1260" t="s">
        <v>35</v>
      </c>
      <c r="BM142" s="1281" t="s">
        <v>35</v>
      </c>
      <c r="BN142" s="1239" t="s">
        <v>35</v>
      </c>
      <c r="BO142" s="1239" t="s">
        <v>35</v>
      </c>
      <c r="BP142" s="1239" t="s">
        <v>35</v>
      </c>
      <c r="BQ142" s="1260" t="s">
        <v>35</v>
      </c>
      <c r="BR142" s="1281" t="s">
        <v>35</v>
      </c>
      <c r="BS142" s="1239" t="s">
        <v>35</v>
      </c>
      <c r="BT142" s="1239" t="s">
        <v>35</v>
      </c>
      <c r="BU142" s="1239" t="s">
        <v>35</v>
      </c>
      <c r="BV142" s="1239" t="s">
        <v>35</v>
      </c>
      <c r="BW142" s="1239" t="s">
        <v>35</v>
      </c>
      <c r="BX142" s="1239" t="s">
        <v>35</v>
      </c>
      <c r="BY142" s="1300" t="s">
        <v>35</v>
      </c>
      <c r="BZ142" s="1300" t="s">
        <v>35</v>
      </c>
      <c r="CA142" s="1300" t="s">
        <v>35</v>
      </c>
      <c r="CB142" s="1300" t="s">
        <v>35</v>
      </c>
      <c r="CC142" s="2198"/>
      <c r="CD142" s="2198"/>
      <c r="CE142" s="2198"/>
      <c r="CF142" s="2198"/>
      <c r="CG142" s="2198"/>
      <c r="CH142" s="2198"/>
      <c r="CI142" s="2198"/>
      <c r="CJ142" s="2198"/>
      <c r="CK142" s="2198"/>
      <c r="CL142" s="2198"/>
      <c r="CM142" s="2198"/>
      <c r="CN142" s="2198"/>
      <c r="CO142" s="2198"/>
      <c r="CP142" s="2198"/>
      <c r="CQ142" s="2198"/>
      <c r="CR142" s="2198"/>
      <c r="CS142" s="2198"/>
      <c r="CT142" s="2198"/>
      <c r="CU142" s="2198"/>
      <c r="CV142" s="2198"/>
      <c r="CW142" s="2198"/>
      <c r="CX142" s="2198"/>
      <c r="CY142" s="2198"/>
      <c r="CZ142" s="2198"/>
    </row>
    <row r="143" s="130" customFormat="true" ht="15" customHeight="true" x14ac:dyDescent="0.2">
      <c r="A143" s="2505"/>
      <c r="B143" s="252" t="s">
        <v>67</v>
      </c>
      <c r="C143" s="1157" t="s">
        <v>35</v>
      </c>
      <c r="D143" s="1167" t="s">
        <v>35</v>
      </c>
      <c r="E143" s="1167" t="s">
        <v>35</v>
      </c>
      <c r="F143" s="1167" t="s">
        <v>35</v>
      </c>
      <c r="G143" s="1177" t="s">
        <v>35</v>
      </c>
      <c r="H143" s="1187" t="s">
        <v>35</v>
      </c>
      <c r="I143" s="1167" t="s">
        <v>35</v>
      </c>
      <c r="J143" s="1167" t="s">
        <v>35</v>
      </c>
      <c r="K143" s="1167" t="s">
        <v>35</v>
      </c>
      <c r="L143" s="1197" t="s">
        <v>35</v>
      </c>
      <c r="M143" s="1203" t="s">
        <v>35</v>
      </c>
      <c r="N143" s="1167" t="s">
        <v>35</v>
      </c>
      <c r="O143" s="1167" t="s">
        <v>35</v>
      </c>
      <c r="P143" s="1167" t="s">
        <v>35</v>
      </c>
      <c r="Q143" s="1177" t="s">
        <v>35</v>
      </c>
      <c r="R143" s="1187" t="s">
        <v>35</v>
      </c>
      <c r="S143" s="1167" t="s">
        <v>35</v>
      </c>
      <c r="T143" s="1167" t="s">
        <v>35</v>
      </c>
      <c r="U143" s="1167" t="s">
        <v>35</v>
      </c>
      <c r="V143" s="1167" t="s">
        <v>35</v>
      </c>
      <c r="W143" s="1167" t="s">
        <v>35</v>
      </c>
      <c r="X143" s="1167" t="s">
        <v>35</v>
      </c>
      <c r="Y143" s="1208" t="s">
        <v>35</v>
      </c>
      <c r="Z143" s="1208" t="s">
        <v>35</v>
      </c>
      <c r="AA143" s="1208" t="s">
        <v>35</v>
      </c>
      <c r="AB143" s="2146" t="s">
        <v>35</v>
      </c>
      <c r="AC143" s="2178"/>
      <c r="AD143" s="2178"/>
      <c r="AE143" s="2178"/>
      <c r="AF143" s="2178"/>
      <c r="AG143" s="2178"/>
      <c r="AH143" s="2178"/>
      <c r="AI143" s="2178"/>
      <c r="AJ143" s="2178"/>
      <c r="AK143" s="2178"/>
      <c r="AL143" s="2178"/>
      <c r="AM143" s="2178"/>
      <c r="AN143" s="2178"/>
      <c r="AO143" s="2178"/>
      <c r="AP143" s="2178"/>
      <c r="AQ143" s="2178"/>
      <c r="AR143" s="2178"/>
      <c r="AS143" s="2178"/>
      <c r="AT143" s="2178"/>
      <c r="AU143" s="2178"/>
      <c r="AV143" s="2178"/>
      <c r="AW143" s="2178"/>
      <c r="AX143" s="2178"/>
      <c r="AY143" s="2178"/>
      <c r="AZ143" s="215"/>
      <c r="BA143" s="2559"/>
      <c r="BB143" s="159" t="s">
        <v>67</v>
      </c>
      <c r="BC143" s="1219" t="s">
        <v>35</v>
      </c>
      <c r="BD143" s="1239" t="s">
        <v>35</v>
      </c>
      <c r="BE143" s="1239" t="s">
        <v>35</v>
      </c>
      <c r="BF143" s="1239" t="s">
        <v>35</v>
      </c>
      <c r="BG143" s="1260" t="s">
        <v>35</v>
      </c>
      <c r="BH143" s="1281" t="s">
        <v>35</v>
      </c>
      <c r="BI143" s="1239" t="s">
        <v>35</v>
      </c>
      <c r="BJ143" s="1239" t="s">
        <v>35</v>
      </c>
      <c r="BK143" s="1239" t="s">
        <v>35</v>
      </c>
      <c r="BL143" s="1260" t="s">
        <v>35</v>
      </c>
      <c r="BM143" s="1281" t="s">
        <v>35</v>
      </c>
      <c r="BN143" s="1239" t="s">
        <v>35</v>
      </c>
      <c r="BO143" s="1239" t="s">
        <v>35</v>
      </c>
      <c r="BP143" s="1239" t="s">
        <v>35</v>
      </c>
      <c r="BQ143" s="1260" t="s">
        <v>35</v>
      </c>
      <c r="BR143" s="1281" t="s">
        <v>35</v>
      </c>
      <c r="BS143" s="1239" t="s">
        <v>35</v>
      </c>
      <c r="BT143" s="1239" t="s">
        <v>35</v>
      </c>
      <c r="BU143" s="1239" t="s">
        <v>35</v>
      </c>
      <c r="BV143" s="1239" t="s">
        <v>35</v>
      </c>
      <c r="BW143" s="1239" t="s">
        <v>35</v>
      </c>
      <c r="BX143" s="1239" t="s">
        <v>35</v>
      </c>
      <c r="BY143" s="1300" t="s">
        <v>35</v>
      </c>
      <c r="BZ143" s="1300" t="s">
        <v>35</v>
      </c>
      <c r="CA143" s="1300" t="s">
        <v>35</v>
      </c>
      <c r="CB143" s="1300" t="s">
        <v>35</v>
      </c>
      <c r="CC143" s="2198"/>
      <c r="CD143" s="2198"/>
      <c r="CE143" s="2198"/>
      <c r="CF143" s="2198"/>
      <c r="CG143" s="2198"/>
      <c r="CH143" s="2198"/>
      <c r="CI143" s="2198"/>
      <c r="CJ143" s="2198"/>
      <c r="CK143" s="2198"/>
      <c r="CL143" s="2198"/>
      <c r="CM143" s="2198"/>
      <c r="CN143" s="2198"/>
      <c r="CO143" s="2198"/>
      <c r="CP143" s="2198"/>
      <c r="CQ143" s="2198"/>
      <c r="CR143" s="2198"/>
      <c r="CS143" s="2198"/>
      <c r="CT143" s="2198"/>
      <c r="CU143" s="2198"/>
      <c r="CV143" s="2198"/>
      <c r="CW143" s="2198"/>
      <c r="CX143" s="2198"/>
      <c r="CY143" s="2198"/>
      <c r="CZ143" s="2198"/>
    </row>
    <row r="144" s="130" customFormat="true" ht="15" customHeight="true" x14ac:dyDescent="0.2">
      <c r="A144" s="2505" t="s">
        <v>107</v>
      </c>
      <c r="B144" s="252" t="s">
        <v>64</v>
      </c>
      <c r="C144" s="1157" t="s">
        <v>35</v>
      </c>
      <c r="D144" s="1167" t="s">
        <v>35</v>
      </c>
      <c r="E144" s="1167" t="s">
        <v>35</v>
      </c>
      <c r="F144" s="1167" t="s">
        <v>35</v>
      </c>
      <c r="G144" s="1177" t="s">
        <v>35</v>
      </c>
      <c r="H144" s="1187" t="s">
        <v>35</v>
      </c>
      <c r="I144" s="1167" t="s">
        <v>35</v>
      </c>
      <c r="J144" s="1167" t="s">
        <v>35</v>
      </c>
      <c r="K144" s="1167" t="s">
        <v>35</v>
      </c>
      <c r="L144" s="1197" t="s">
        <v>35</v>
      </c>
      <c r="M144" s="1203" t="s">
        <v>35</v>
      </c>
      <c r="N144" s="1167" t="s">
        <v>35</v>
      </c>
      <c r="O144" s="1167" t="s">
        <v>35</v>
      </c>
      <c r="P144" s="1167" t="s">
        <v>35</v>
      </c>
      <c r="Q144" s="1177" t="s">
        <v>35</v>
      </c>
      <c r="R144" s="1187" t="s">
        <v>35</v>
      </c>
      <c r="S144" s="1167" t="s">
        <v>35</v>
      </c>
      <c r="T144" s="1167" t="s">
        <v>35</v>
      </c>
      <c r="U144" s="1167" t="s">
        <v>35</v>
      </c>
      <c r="V144" s="1167" t="s">
        <v>35</v>
      </c>
      <c r="W144" s="1167" t="s">
        <v>35</v>
      </c>
      <c r="X144" s="1167" t="s">
        <v>35</v>
      </c>
      <c r="Y144" s="1208" t="s">
        <v>35</v>
      </c>
      <c r="Z144" s="1208" t="s">
        <v>35</v>
      </c>
      <c r="AA144" s="1208" t="s">
        <v>35</v>
      </c>
      <c r="AB144" s="2146" t="s">
        <v>35</v>
      </c>
      <c r="AC144" s="2178"/>
      <c r="AD144" s="2178"/>
      <c r="AE144" s="2178"/>
      <c r="AF144" s="2178"/>
      <c r="AG144" s="2178"/>
      <c r="AH144" s="2178"/>
      <c r="AI144" s="2178"/>
      <c r="AJ144" s="2178"/>
      <c r="AK144" s="2178"/>
      <c r="AL144" s="2178"/>
      <c r="AM144" s="2178"/>
      <c r="AN144" s="2178"/>
      <c r="AO144" s="2178"/>
      <c r="AP144" s="2178"/>
      <c r="AQ144" s="2178"/>
      <c r="AR144" s="2178"/>
      <c r="AS144" s="2178"/>
      <c r="AT144" s="2178"/>
      <c r="AU144" s="2178"/>
      <c r="AV144" s="2178"/>
      <c r="AW144" s="2178"/>
      <c r="AX144" s="2178"/>
      <c r="AY144" s="2178"/>
      <c r="AZ144" s="215"/>
      <c r="BA144" s="2559" t="s">
        <v>107</v>
      </c>
      <c r="BB144" s="159" t="s">
        <v>64</v>
      </c>
      <c r="BC144" s="1219" t="s">
        <v>35</v>
      </c>
      <c r="BD144" s="1239" t="s">
        <v>35</v>
      </c>
      <c r="BE144" s="1239" t="s">
        <v>35</v>
      </c>
      <c r="BF144" s="1239" t="s">
        <v>35</v>
      </c>
      <c r="BG144" s="1260" t="s">
        <v>35</v>
      </c>
      <c r="BH144" s="1281" t="s">
        <v>35</v>
      </c>
      <c r="BI144" s="1239" t="s">
        <v>35</v>
      </c>
      <c r="BJ144" s="1239" t="s">
        <v>35</v>
      </c>
      <c r="BK144" s="1239" t="s">
        <v>35</v>
      </c>
      <c r="BL144" s="1260" t="s">
        <v>35</v>
      </c>
      <c r="BM144" s="1281" t="s">
        <v>35</v>
      </c>
      <c r="BN144" s="1239" t="s">
        <v>35</v>
      </c>
      <c r="BO144" s="1239" t="s">
        <v>35</v>
      </c>
      <c r="BP144" s="1239" t="s">
        <v>35</v>
      </c>
      <c r="BQ144" s="1260" t="s">
        <v>35</v>
      </c>
      <c r="BR144" s="1281" t="s">
        <v>35</v>
      </c>
      <c r="BS144" s="1239" t="s">
        <v>35</v>
      </c>
      <c r="BT144" s="1239" t="s">
        <v>35</v>
      </c>
      <c r="BU144" s="1239" t="s">
        <v>35</v>
      </c>
      <c r="BV144" s="1239" t="s">
        <v>35</v>
      </c>
      <c r="BW144" s="1239" t="s">
        <v>35</v>
      </c>
      <c r="BX144" s="1239" t="s">
        <v>35</v>
      </c>
      <c r="BY144" s="1300" t="s">
        <v>35</v>
      </c>
      <c r="BZ144" s="1300" t="s">
        <v>35</v>
      </c>
      <c r="CA144" s="1300" t="s">
        <v>35</v>
      </c>
      <c r="CB144" s="1300" t="s">
        <v>35</v>
      </c>
      <c r="CC144" s="2198"/>
      <c r="CD144" s="2198"/>
      <c r="CE144" s="2198"/>
      <c r="CF144" s="2198"/>
      <c r="CG144" s="2198"/>
      <c r="CH144" s="2198"/>
      <c r="CI144" s="2198"/>
      <c r="CJ144" s="2198"/>
      <c r="CK144" s="2198"/>
      <c r="CL144" s="2198"/>
      <c r="CM144" s="2198"/>
      <c r="CN144" s="2198"/>
      <c r="CO144" s="2198"/>
      <c r="CP144" s="2198"/>
      <c r="CQ144" s="2198"/>
      <c r="CR144" s="2198"/>
      <c r="CS144" s="2198"/>
      <c r="CT144" s="2198"/>
      <c r="CU144" s="2198"/>
      <c r="CV144" s="2198"/>
      <c r="CW144" s="2198"/>
      <c r="CX144" s="2198"/>
      <c r="CY144" s="2198"/>
      <c r="CZ144" s="2198"/>
    </row>
    <row r="145" s="130" customFormat="true" ht="15" customHeight="true" x14ac:dyDescent="0.2">
      <c r="A145" s="2505"/>
      <c r="B145" s="252" t="s">
        <v>65</v>
      </c>
      <c r="C145" s="1157" t="s">
        <v>35</v>
      </c>
      <c r="D145" s="1167" t="s">
        <v>35</v>
      </c>
      <c r="E145" s="1167" t="s">
        <v>35</v>
      </c>
      <c r="F145" s="1167" t="s">
        <v>35</v>
      </c>
      <c r="G145" s="1177" t="s">
        <v>35</v>
      </c>
      <c r="H145" s="1187" t="s">
        <v>35</v>
      </c>
      <c r="I145" s="1167" t="s">
        <v>35</v>
      </c>
      <c r="J145" s="1167" t="s">
        <v>35</v>
      </c>
      <c r="K145" s="1167" t="s">
        <v>35</v>
      </c>
      <c r="L145" s="1197" t="s">
        <v>35</v>
      </c>
      <c r="M145" s="1203" t="s">
        <v>35</v>
      </c>
      <c r="N145" s="1167" t="s">
        <v>35</v>
      </c>
      <c r="O145" s="1167" t="s">
        <v>35</v>
      </c>
      <c r="P145" s="1167" t="s">
        <v>35</v>
      </c>
      <c r="Q145" s="1177" t="s">
        <v>35</v>
      </c>
      <c r="R145" s="1187" t="s">
        <v>35</v>
      </c>
      <c r="S145" s="1167" t="s">
        <v>35</v>
      </c>
      <c r="T145" s="1167" t="s">
        <v>35</v>
      </c>
      <c r="U145" s="1167" t="s">
        <v>35</v>
      </c>
      <c r="V145" s="1167" t="s">
        <v>35</v>
      </c>
      <c r="W145" s="1167" t="s">
        <v>35</v>
      </c>
      <c r="X145" s="1167" t="s">
        <v>35</v>
      </c>
      <c r="Y145" s="1208" t="s">
        <v>35</v>
      </c>
      <c r="Z145" s="1208" t="s">
        <v>35</v>
      </c>
      <c r="AA145" s="1208" t="s">
        <v>35</v>
      </c>
      <c r="AB145" s="2146" t="s">
        <v>35</v>
      </c>
      <c r="AC145" s="2178"/>
      <c r="AD145" s="2178"/>
      <c r="AE145" s="2178"/>
      <c r="AF145" s="2178"/>
      <c r="AG145" s="2178"/>
      <c r="AH145" s="2178"/>
      <c r="AI145" s="2178"/>
      <c r="AJ145" s="2178"/>
      <c r="AK145" s="2178"/>
      <c r="AL145" s="2178"/>
      <c r="AM145" s="2178"/>
      <c r="AN145" s="2178"/>
      <c r="AO145" s="2178"/>
      <c r="AP145" s="2178"/>
      <c r="AQ145" s="2178"/>
      <c r="AR145" s="2178"/>
      <c r="AS145" s="2178"/>
      <c r="AT145" s="2178"/>
      <c r="AU145" s="2178"/>
      <c r="AV145" s="2178"/>
      <c r="AW145" s="2178"/>
      <c r="AX145" s="2178"/>
      <c r="AY145" s="2178"/>
      <c r="AZ145" s="215"/>
      <c r="BA145" s="2559"/>
      <c r="BB145" s="159" t="s">
        <v>65</v>
      </c>
      <c r="BC145" s="1219" t="s">
        <v>35</v>
      </c>
      <c r="BD145" s="1239" t="s">
        <v>35</v>
      </c>
      <c r="BE145" s="1239" t="s">
        <v>35</v>
      </c>
      <c r="BF145" s="1239" t="s">
        <v>35</v>
      </c>
      <c r="BG145" s="1260" t="s">
        <v>35</v>
      </c>
      <c r="BH145" s="1281" t="s">
        <v>35</v>
      </c>
      <c r="BI145" s="1239" t="s">
        <v>35</v>
      </c>
      <c r="BJ145" s="1239" t="s">
        <v>35</v>
      </c>
      <c r="BK145" s="1239" t="s">
        <v>35</v>
      </c>
      <c r="BL145" s="1260" t="s">
        <v>35</v>
      </c>
      <c r="BM145" s="1281" t="s">
        <v>35</v>
      </c>
      <c r="BN145" s="1239" t="s">
        <v>35</v>
      </c>
      <c r="BO145" s="1239" t="s">
        <v>35</v>
      </c>
      <c r="BP145" s="1239" t="s">
        <v>35</v>
      </c>
      <c r="BQ145" s="1260" t="s">
        <v>35</v>
      </c>
      <c r="BR145" s="1281" t="s">
        <v>35</v>
      </c>
      <c r="BS145" s="1239" t="s">
        <v>35</v>
      </c>
      <c r="BT145" s="1239" t="s">
        <v>35</v>
      </c>
      <c r="BU145" s="1239" t="s">
        <v>35</v>
      </c>
      <c r="BV145" s="1239" t="s">
        <v>35</v>
      </c>
      <c r="BW145" s="1239" t="s">
        <v>35</v>
      </c>
      <c r="BX145" s="1239" t="s">
        <v>35</v>
      </c>
      <c r="BY145" s="1300" t="s">
        <v>35</v>
      </c>
      <c r="BZ145" s="1300" t="s">
        <v>35</v>
      </c>
      <c r="CA145" s="1300" t="s">
        <v>35</v>
      </c>
      <c r="CB145" s="1300" t="s">
        <v>35</v>
      </c>
      <c r="CC145" s="2198"/>
      <c r="CD145" s="2198"/>
      <c r="CE145" s="2198"/>
      <c r="CF145" s="2198"/>
      <c r="CG145" s="2198"/>
      <c r="CH145" s="2198"/>
      <c r="CI145" s="2198"/>
      <c r="CJ145" s="2198"/>
      <c r="CK145" s="2198"/>
      <c r="CL145" s="2198"/>
      <c r="CM145" s="2198"/>
      <c r="CN145" s="2198"/>
      <c r="CO145" s="2198"/>
      <c r="CP145" s="2198"/>
      <c r="CQ145" s="2198"/>
      <c r="CR145" s="2198"/>
      <c r="CS145" s="2198"/>
      <c r="CT145" s="2198"/>
      <c r="CU145" s="2198"/>
      <c r="CV145" s="2198"/>
      <c r="CW145" s="2198"/>
      <c r="CX145" s="2198"/>
      <c r="CY145" s="2198"/>
      <c r="CZ145" s="2198"/>
    </row>
    <row r="146" s="130" customFormat="true" ht="15" customHeight="true" x14ac:dyDescent="0.2">
      <c r="A146" s="2505"/>
      <c r="B146" s="252" t="s">
        <v>66</v>
      </c>
      <c r="C146" s="1157" t="s">
        <v>35</v>
      </c>
      <c r="D146" s="1167" t="s">
        <v>35</v>
      </c>
      <c r="E146" s="1167" t="s">
        <v>35</v>
      </c>
      <c r="F146" s="1167" t="s">
        <v>35</v>
      </c>
      <c r="G146" s="1177" t="s">
        <v>35</v>
      </c>
      <c r="H146" s="1187" t="s">
        <v>35</v>
      </c>
      <c r="I146" s="1167" t="s">
        <v>35</v>
      </c>
      <c r="J146" s="1167" t="s">
        <v>35</v>
      </c>
      <c r="K146" s="1167" t="s">
        <v>35</v>
      </c>
      <c r="L146" s="1197" t="s">
        <v>35</v>
      </c>
      <c r="M146" s="1203" t="s">
        <v>35</v>
      </c>
      <c r="N146" s="1167" t="s">
        <v>35</v>
      </c>
      <c r="O146" s="1167" t="s">
        <v>35</v>
      </c>
      <c r="P146" s="1167" t="s">
        <v>35</v>
      </c>
      <c r="Q146" s="1177" t="s">
        <v>35</v>
      </c>
      <c r="R146" s="1187" t="s">
        <v>35</v>
      </c>
      <c r="S146" s="1167" t="s">
        <v>35</v>
      </c>
      <c r="T146" s="1167" t="s">
        <v>35</v>
      </c>
      <c r="U146" s="1167" t="s">
        <v>35</v>
      </c>
      <c r="V146" s="1167" t="s">
        <v>35</v>
      </c>
      <c r="W146" s="1167" t="s">
        <v>35</v>
      </c>
      <c r="X146" s="1167" t="s">
        <v>35</v>
      </c>
      <c r="Y146" s="1208" t="s">
        <v>35</v>
      </c>
      <c r="Z146" s="1208" t="s">
        <v>35</v>
      </c>
      <c r="AA146" s="1208" t="s">
        <v>35</v>
      </c>
      <c r="AB146" s="2146" t="s">
        <v>35</v>
      </c>
      <c r="AC146" s="2178"/>
      <c r="AD146" s="2178"/>
      <c r="AE146" s="2178"/>
      <c r="AF146" s="2178"/>
      <c r="AG146" s="2178"/>
      <c r="AH146" s="2178"/>
      <c r="AI146" s="2178"/>
      <c r="AJ146" s="2178"/>
      <c r="AK146" s="2178"/>
      <c r="AL146" s="2178"/>
      <c r="AM146" s="2178"/>
      <c r="AN146" s="2178"/>
      <c r="AO146" s="2178"/>
      <c r="AP146" s="2178"/>
      <c r="AQ146" s="2178"/>
      <c r="AR146" s="2178"/>
      <c r="AS146" s="2178"/>
      <c r="AT146" s="2178"/>
      <c r="AU146" s="2178"/>
      <c r="AV146" s="2178"/>
      <c r="AW146" s="2178"/>
      <c r="AX146" s="2178"/>
      <c r="AY146" s="2178"/>
      <c r="AZ146" s="215"/>
      <c r="BA146" s="2559"/>
      <c r="BB146" s="159" t="s">
        <v>66</v>
      </c>
      <c r="BC146" s="1219" t="s">
        <v>35</v>
      </c>
      <c r="BD146" s="1239" t="s">
        <v>35</v>
      </c>
      <c r="BE146" s="1239" t="s">
        <v>35</v>
      </c>
      <c r="BF146" s="1239" t="s">
        <v>35</v>
      </c>
      <c r="BG146" s="1260" t="s">
        <v>35</v>
      </c>
      <c r="BH146" s="1281" t="s">
        <v>35</v>
      </c>
      <c r="BI146" s="1239" t="s">
        <v>35</v>
      </c>
      <c r="BJ146" s="1239" t="s">
        <v>35</v>
      </c>
      <c r="BK146" s="1239" t="s">
        <v>35</v>
      </c>
      <c r="BL146" s="1260" t="s">
        <v>35</v>
      </c>
      <c r="BM146" s="1281" t="s">
        <v>35</v>
      </c>
      <c r="BN146" s="1239" t="s">
        <v>35</v>
      </c>
      <c r="BO146" s="1239" t="s">
        <v>35</v>
      </c>
      <c r="BP146" s="1239" t="s">
        <v>35</v>
      </c>
      <c r="BQ146" s="1260" t="s">
        <v>35</v>
      </c>
      <c r="BR146" s="1281" t="s">
        <v>35</v>
      </c>
      <c r="BS146" s="1239" t="s">
        <v>35</v>
      </c>
      <c r="BT146" s="1239" t="s">
        <v>35</v>
      </c>
      <c r="BU146" s="1239" t="s">
        <v>35</v>
      </c>
      <c r="BV146" s="1239" t="s">
        <v>35</v>
      </c>
      <c r="BW146" s="1239" t="s">
        <v>35</v>
      </c>
      <c r="BX146" s="1239" t="s">
        <v>35</v>
      </c>
      <c r="BY146" s="1300" t="s">
        <v>35</v>
      </c>
      <c r="BZ146" s="1300" t="s">
        <v>35</v>
      </c>
      <c r="CA146" s="1300" t="s">
        <v>35</v>
      </c>
      <c r="CB146" s="1300" t="s">
        <v>35</v>
      </c>
      <c r="CC146" s="2198"/>
      <c r="CD146" s="2198"/>
      <c r="CE146" s="2198"/>
      <c r="CF146" s="2198"/>
      <c r="CG146" s="2198"/>
      <c r="CH146" s="2198"/>
      <c r="CI146" s="2198"/>
      <c r="CJ146" s="2198"/>
      <c r="CK146" s="2198"/>
      <c r="CL146" s="2198"/>
      <c r="CM146" s="2198"/>
      <c r="CN146" s="2198"/>
      <c r="CO146" s="2198"/>
      <c r="CP146" s="2198"/>
      <c r="CQ146" s="2198"/>
      <c r="CR146" s="2198"/>
      <c r="CS146" s="2198"/>
      <c r="CT146" s="2198"/>
      <c r="CU146" s="2198"/>
      <c r="CV146" s="2198"/>
      <c r="CW146" s="2198"/>
      <c r="CX146" s="2198"/>
      <c r="CY146" s="2198"/>
      <c r="CZ146" s="2198"/>
    </row>
    <row r="147" s="130" customFormat="true" ht="15" customHeight="true" x14ac:dyDescent="0.2">
      <c r="A147" s="2505"/>
      <c r="B147" s="252" t="s">
        <v>67</v>
      </c>
      <c r="C147" s="1157" t="s">
        <v>35</v>
      </c>
      <c r="D147" s="1167" t="s">
        <v>35</v>
      </c>
      <c r="E147" s="1167" t="s">
        <v>35</v>
      </c>
      <c r="F147" s="1167" t="s">
        <v>35</v>
      </c>
      <c r="G147" s="1177" t="s">
        <v>35</v>
      </c>
      <c r="H147" s="1187" t="s">
        <v>35</v>
      </c>
      <c r="I147" s="1167" t="s">
        <v>35</v>
      </c>
      <c r="J147" s="1167" t="s">
        <v>35</v>
      </c>
      <c r="K147" s="1167" t="s">
        <v>35</v>
      </c>
      <c r="L147" s="1197" t="s">
        <v>35</v>
      </c>
      <c r="M147" s="1203" t="s">
        <v>35</v>
      </c>
      <c r="N147" s="1167" t="s">
        <v>35</v>
      </c>
      <c r="O147" s="1167" t="s">
        <v>35</v>
      </c>
      <c r="P147" s="1167" t="s">
        <v>35</v>
      </c>
      <c r="Q147" s="1177" t="s">
        <v>35</v>
      </c>
      <c r="R147" s="1187" t="s">
        <v>35</v>
      </c>
      <c r="S147" s="1167" t="s">
        <v>35</v>
      </c>
      <c r="T147" s="1167" t="s">
        <v>35</v>
      </c>
      <c r="U147" s="1167" t="s">
        <v>35</v>
      </c>
      <c r="V147" s="1167" t="s">
        <v>35</v>
      </c>
      <c r="W147" s="1167" t="s">
        <v>35</v>
      </c>
      <c r="X147" s="1167" t="s">
        <v>35</v>
      </c>
      <c r="Y147" s="1208" t="s">
        <v>35</v>
      </c>
      <c r="Z147" s="1208" t="s">
        <v>35</v>
      </c>
      <c r="AA147" s="1208" t="s">
        <v>35</v>
      </c>
      <c r="AB147" s="2146" t="s">
        <v>35</v>
      </c>
      <c r="AC147" s="2178"/>
      <c r="AD147" s="2178"/>
      <c r="AE147" s="2178"/>
      <c r="AF147" s="2178"/>
      <c r="AG147" s="2178"/>
      <c r="AH147" s="2178"/>
      <c r="AI147" s="2178"/>
      <c r="AJ147" s="2178"/>
      <c r="AK147" s="2178"/>
      <c r="AL147" s="2178"/>
      <c r="AM147" s="2178"/>
      <c r="AN147" s="2178"/>
      <c r="AO147" s="2178"/>
      <c r="AP147" s="2178"/>
      <c r="AQ147" s="2178"/>
      <c r="AR147" s="2178"/>
      <c r="AS147" s="2178"/>
      <c r="AT147" s="2178"/>
      <c r="AU147" s="2178"/>
      <c r="AV147" s="2178"/>
      <c r="AW147" s="2178"/>
      <c r="AX147" s="2178"/>
      <c r="AY147" s="2178"/>
      <c r="AZ147" s="215"/>
      <c r="BA147" s="2559"/>
      <c r="BB147" s="159" t="s">
        <v>67</v>
      </c>
      <c r="BC147" s="1219" t="s">
        <v>35</v>
      </c>
      <c r="BD147" s="1239" t="s">
        <v>35</v>
      </c>
      <c r="BE147" s="1239" t="s">
        <v>35</v>
      </c>
      <c r="BF147" s="1239" t="s">
        <v>35</v>
      </c>
      <c r="BG147" s="1260" t="s">
        <v>35</v>
      </c>
      <c r="BH147" s="1281" t="s">
        <v>35</v>
      </c>
      <c r="BI147" s="1239" t="s">
        <v>35</v>
      </c>
      <c r="BJ147" s="1239" t="s">
        <v>35</v>
      </c>
      <c r="BK147" s="1239" t="s">
        <v>35</v>
      </c>
      <c r="BL147" s="1260" t="s">
        <v>35</v>
      </c>
      <c r="BM147" s="1281" t="s">
        <v>35</v>
      </c>
      <c r="BN147" s="1239" t="s">
        <v>35</v>
      </c>
      <c r="BO147" s="1239" t="s">
        <v>35</v>
      </c>
      <c r="BP147" s="1239" t="s">
        <v>35</v>
      </c>
      <c r="BQ147" s="1260" t="s">
        <v>35</v>
      </c>
      <c r="BR147" s="1281" t="s">
        <v>35</v>
      </c>
      <c r="BS147" s="1239" t="s">
        <v>35</v>
      </c>
      <c r="BT147" s="1239" t="s">
        <v>35</v>
      </c>
      <c r="BU147" s="1239" t="s">
        <v>35</v>
      </c>
      <c r="BV147" s="1239" t="s">
        <v>35</v>
      </c>
      <c r="BW147" s="1239" t="s">
        <v>35</v>
      </c>
      <c r="BX147" s="1239" t="s">
        <v>35</v>
      </c>
      <c r="BY147" s="1300" t="s">
        <v>35</v>
      </c>
      <c r="BZ147" s="1300" t="s">
        <v>35</v>
      </c>
      <c r="CA147" s="1300" t="s">
        <v>35</v>
      </c>
      <c r="CB147" s="1300" t="s">
        <v>35</v>
      </c>
      <c r="CC147" s="2198"/>
      <c r="CD147" s="2198"/>
      <c r="CE147" s="2198"/>
      <c r="CF147" s="2198"/>
      <c r="CG147" s="2198"/>
      <c r="CH147" s="2198"/>
      <c r="CI147" s="2198"/>
      <c r="CJ147" s="2198"/>
      <c r="CK147" s="2198"/>
      <c r="CL147" s="2198"/>
      <c r="CM147" s="2198"/>
      <c r="CN147" s="2198"/>
      <c r="CO147" s="2198"/>
      <c r="CP147" s="2198"/>
      <c r="CQ147" s="2198"/>
      <c r="CR147" s="2198"/>
      <c r="CS147" s="2198"/>
      <c r="CT147" s="2198"/>
      <c r="CU147" s="2198"/>
      <c r="CV147" s="2198"/>
      <c r="CW147" s="2198"/>
      <c r="CX147" s="2198"/>
      <c r="CY147" s="2198"/>
      <c r="CZ147" s="2198"/>
    </row>
    <row r="148" s="130" customFormat="true" ht="15" customHeight="true" x14ac:dyDescent="0.2">
      <c r="A148" s="2505" t="s">
        <v>108</v>
      </c>
      <c r="B148" s="252" t="s">
        <v>49</v>
      </c>
      <c r="C148" s="783">
        <v>5.2628051206718425</v>
      </c>
      <c r="D148" s="784">
        <v>1.9225284829201827</v>
      </c>
      <c r="E148" s="784">
        <v>1.0880911562285565</v>
      </c>
      <c r="F148" s="784">
        <v>0.61064565192892939</v>
      </c>
      <c r="G148" s="855">
        <v>0.16494904719059683</v>
      </c>
      <c r="H148" s="839">
        <v>4.3190047669996599</v>
      </c>
      <c r="I148" s="784">
        <v>1.0876856282557965</v>
      </c>
      <c r="J148" s="784">
        <v>0.5288888499745612</v>
      </c>
      <c r="K148" s="784">
        <v>0.63960328165330327</v>
      </c>
      <c r="L148" s="807">
        <v>0</v>
      </c>
      <c r="M148" s="822">
        <v>5.3304141856466192</v>
      </c>
      <c r="N148" s="784">
        <v>3.5304637141321962</v>
      </c>
      <c r="O148" s="784">
        <v>1.6648735083750013</v>
      </c>
      <c r="P148" s="784">
        <v>2.4775893452098678</v>
      </c>
      <c r="Q148" s="855">
        <v>0.12935450164507978</v>
      </c>
      <c r="R148" s="839">
        <v>2.9962811242267708</v>
      </c>
      <c r="S148" s="784">
        <v>4.1485657456751523</v>
      </c>
      <c r="T148" s="784">
        <v>0.45977031185121436</v>
      </c>
      <c r="U148" s="784">
        <v>2.0514857369528983</v>
      </c>
      <c r="V148" s="784">
        <v>1.7461411067629871</v>
      </c>
      <c r="W148" s="784">
        <v>2.3563384720549583</v>
      </c>
      <c r="X148" s="784">
        <v>1.0712843556616869</v>
      </c>
      <c r="Y148" s="785">
        <v>0.5678411393359758</v>
      </c>
      <c r="Z148" s="785">
        <v>1.5526033544999478</v>
      </c>
      <c r="AA148" s="785">
        <v>0.28189727124674774</v>
      </c>
      <c r="AB148" s="2147">
        <v>1.7300969818273793</v>
      </c>
      <c r="AC148" s="2179"/>
      <c r="AD148" s="2179"/>
      <c r="AE148" s="2179"/>
      <c r="AF148" s="2179"/>
      <c r="AG148" s="2179"/>
      <c r="AH148" s="2179"/>
      <c r="AI148" s="2179"/>
      <c r="AJ148" s="2179"/>
      <c r="AK148" s="2179"/>
      <c r="AL148" s="2179"/>
      <c r="AM148" s="2179"/>
      <c r="AN148" s="2179"/>
      <c r="AO148" s="2179"/>
      <c r="AP148" s="2179"/>
      <c r="AQ148" s="2179"/>
      <c r="AR148" s="2179"/>
      <c r="AS148" s="2179"/>
      <c r="AT148" s="2179"/>
      <c r="AU148" s="2179"/>
      <c r="AV148" s="2179"/>
      <c r="AW148" s="2179"/>
      <c r="AX148" s="2179"/>
      <c r="AY148" s="2179"/>
      <c r="AZ148" s="215"/>
      <c r="BA148" s="2559" t="s">
        <v>108</v>
      </c>
      <c r="BB148" s="159" t="s">
        <v>49</v>
      </c>
      <c r="BC148" s="1219" t="s">
        <v>35</v>
      </c>
      <c r="BD148" s="1239" t="s">
        <v>35</v>
      </c>
      <c r="BE148" s="1239" t="s">
        <v>35</v>
      </c>
      <c r="BF148" s="1239" t="s">
        <v>35</v>
      </c>
      <c r="BG148" s="1260" t="s">
        <v>35</v>
      </c>
      <c r="BH148" s="1281" t="s">
        <v>35</v>
      </c>
      <c r="BI148" s="1239" t="s">
        <v>35</v>
      </c>
      <c r="BJ148" s="1239" t="s">
        <v>35</v>
      </c>
      <c r="BK148" s="1239" t="s">
        <v>35</v>
      </c>
      <c r="BL148" s="1260" t="s">
        <v>35</v>
      </c>
      <c r="BM148" s="1281" t="s">
        <v>35</v>
      </c>
      <c r="BN148" s="1239" t="s">
        <v>35</v>
      </c>
      <c r="BO148" s="1239" t="s">
        <v>35</v>
      </c>
      <c r="BP148" s="1239" t="s">
        <v>35</v>
      </c>
      <c r="BQ148" s="1260" t="s">
        <v>35</v>
      </c>
      <c r="BR148" s="1281" t="s">
        <v>35</v>
      </c>
      <c r="BS148" s="1239" t="s">
        <v>35</v>
      </c>
      <c r="BT148" s="1239" t="s">
        <v>35</v>
      </c>
      <c r="BU148" s="1239" t="s">
        <v>35</v>
      </c>
      <c r="BV148" s="1239" t="s">
        <v>35</v>
      </c>
      <c r="BW148" s="1239" t="s">
        <v>35</v>
      </c>
      <c r="BX148" s="1239" t="s">
        <v>35</v>
      </c>
      <c r="BY148" s="1300" t="s">
        <v>35</v>
      </c>
      <c r="BZ148" s="1300" t="s">
        <v>35</v>
      </c>
      <c r="CA148" s="1300" t="s">
        <v>35</v>
      </c>
      <c r="CB148" s="1300" t="s">
        <v>35</v>
      </c>
      <c r="CC148" s="2198"/>
      <c r="CD148" s="2198"/>
      <c r="CE148" s="2198"/>
      <c r="CF148" s="2198"/>
      <c r="CG148" s="2198"/>
      <c r="CH148" s="2198"/>
      <c r="CI148" s="2198"/>
      <c r="CJ148" s="2198"/>
      <c r="CK148" s="2198"/>
      <c r="CL148" s="2198"/>
      <c r="CM148" s="2198"/>
      <c r="CN148" s="2198"/>
      <c r="CO148" s="2198"/>
      <c r="CP148" s="2198"/>
      <c r="CQ148" s="2198"/>
      <c r="CR148" s="2198"/>
      <c r="CS148" s="2198"/>
      <c r="CT148" s="2198"/>
      <c r="CU148" s="2198"/>
      <c r="CV148" s="2198"/>
      <c r="CW148" s="2198"/>
      <c r="CX148" s="2198"/>
      <c r="CY148" s="2198"/>
      <c r="CZ148" s="2198"/>
    </row>
    <row r="149" s="130" customFormat="true" ht="15" customHeight="true" x14ac:dyDescent="0.2">
      <c r="A149" s="2505"/>
      <c r="B149" s="252" t="s">
        <v>48</v>
      </c>
      <c r="C149" s="783">
        <v>80.843348825751988</v>
      </c>
      <c r="D149" s="784">
        <v>86.607779122144478</v>
      </c>
      <c r="E149" s="784">
        <v>89.767127510725658</v>
      </c>
      <c r="F149" s="784">
        <v>95.960517268216975</v>
      </c>
      <c r="G149" s="855">
        <v>99.301951887702572</v>
      </c>
      <c r="H149" s="839">
        <v>91.167141735850649</v>
      </c>
      <c r="I149" s="784">
        <v>97.981060363447952</v>
      </c>
      <c r="J149" s="784">
        <v>99.181130376266111</v>
      </c>
      <c r="K149" s="784">
        <v>99.236838417184131</v>
      </c>
      <c r="L149" s="807">
        <v>100</v>
      </c>
      <c r="M149" s="822">
        <v>73.746073107491597</v>
      </c>
      <c r="N149" s="784">
        <v>80.718958870617925</v>
      </c>
      <c r="O149" s="784">
        <v>77.499552509114906</v>
      </c>
      <c r="P149" s="784">
        <v>75.596283870221114</v>
      </c>
      <c r="Q149" s="855">
        <v>87.037988324101036</v>
      </c>
      <c r="R149" s="839">
        <v>94.092656103781763</v>
      </c>
      <c r="S149" s="784">
        <v>53.024982554644765</v>
      </c>
      <c r="T149" s="784">
        <v>80.797517294104651</v>
      </c>
      <c r="U149" s="784">
        <v>96.963967917230278</v>
      </c>
      <c r="V149" s="784">
        <v>92.71225367378139</v>
      </c>
      <c r="W149" s="784">
        <v>93.756999769256637</v>
      </c>
      <c r="X149" s="784">
        <v>84.018681125846072</v>
      </c>
      <c r="Y149" s="785">
        <v>99.01496517923681</v>
      </c>
      <c r="Z149" s="785">
        <v>98.067189980272985</v>
      </c>
      <c r="AA149" s="785">
        <v>97.78858729558209</v>
      </c>
      <c r="AB149" s="2147">
        <v>97.871865782173032</v>
      </c>
      <c r="AC149" s="2179"/>
      <c r="AD149" s="2179"/>
      <c r="AE149" s="2179"/>
      <c r="AF149" s="2179"/>
      <c r="AG149" s="2179"/>
      <c r="AH149" s="2179"/>
      <c r="AI149" s="2179"/>
      <c r="AJ149" s="2179"/>
      <c r="AK149" s="2179"/>
      <c r="AL149" s="2179"/>
      <c r="AM149" s="2179"/>
      <c r="AN149" s="2179"/>
      <c r="AO149" s="2179"/>
      <c r="AP149" s="2179"/>
      <c r="AQ149" s="2179"/>
      <c r="AR149" s="2179"/>
      <c r="AS149" s="2179"/>
      <c r="AT149" s="2179"/>
      <c r="AU149" s="2179"/>
      <c r="AV149" s="2179"/>
      <c r="AW149" s="2179"/>
      <c r="AX149" s="2179"/>
      <c r="AY149" s="2179"/>
      <c r="AZ149" s="215"/>
      <c r="BA149" s="2559"/>
      <c r="BB149" s="159" t="s">
        <v>48</v>
      </c>
      <c r="BC149" s="1219" t="s">
        <v>35</v>
      </c>
      <c r="BD149" s="1239" t="s">
        <v>35</v>
      </c>
      <c r="BE149" s="1239" t="s">
        <v>35</v>
      </c>
      <c r="BF149" s="1239" t="s">
        <v>35</v>
      </c>
      <c r="BG149" s="1260" t="s">
        <v>35</v>
      </c>
      <c r="BH149" s="1281" t="s">
        <v>35</v>
      </c>
      <c r="BI149" s="1239" t="s">
        <v>35</v>
      </c>
      <c r="BJ149" s="1239" t="s">
        <v>35</v>
      </c>
      <c r="BK149" s="1239" t="s">
        <v>35</v>
      </c>
      <c r="BL149" s="1260" t="s">
        <v>35</v>
      </c>
      <c r="BM149" s="1281" t="s">
        <v>35</v>
      </c>
      <c r="BN149" s="1239" t="s">
        <v>35</v>
      </c>
      <c r="BO149" s="1239" t="s">
        <v>35</v>
      </c>
      <c r="BP149" s="1239" t="s">
        <v>35</v>
      </c>
      <c r="BQ149" s="1260" t="s">
        <v>35</v>
      </c>
      <c r="BR149" s="1281" t="s">
        <v>35</v>
      </c>
      <c r="BS149" s="1239" t="s">
        <v>35</v>
      </c>
      <c r="BT149" s="1239" t="s">
        <v>35</v>
      </c>
      <c r="BU149" s="1239" t="s">
        <v>35</v>
      </c>
      <c r="BV149" s="1239" t="s">
        <v>35</v>
      </c>
      <c r="BW149" s="1239" t="s">
        <v>35</v>
      </c>
      <c r="BX149" s="1239" t="s">
        <v>35</v>
      </c>
      <c r="BY149" s="1300" t="s">
        <v>35</v>
      </c>
      <c r="BZ149" s="1300" t="s">
        <v>35</v>
      </c>
      <c r="CA149" s="1300" t="s">
        <v>35</v>
      </c>
      <c r="CB149" s="1300" t="s">
        <v>35</v>
      </c>
      <c r="CC149" s="2198"/>
      <c r="CD149" s="2198"/>
      <c r="CE149" s="2198"/>
      <c r="CF149" s="2198"/>
      <c r="CG149" s="2198"/>
      <c r="CH149" s="2198"/>
      <c r="CI149" s="2198"/>
      <c r="CJ149" s="2198"/>
      <c r="CK149" s="2198"/>
      <c r="CL149" s="2198"/>
      <c r="CM149" s="2198"/>
      <c r="CN149" s="2198"/>
      <c r="CO149" s="2198"/>
      <c r="CP149" s="2198"/>
      <c r="CQ149" s="2198"/>
      <c r="CR149" s="2198"/>
      <c r="CS149" s="2198"/>
      <c r="CT149" s="2198"/>
      <c r="CU149" s="2198"/>
      <c r="CV149" s="2198"/>
      <c r="CW149" s="2198"/>
      <c r="CX149" s="2198"/>
      <c r="CY149" s="2198"/>
      <c r="CZ149" s="2198"/>
    </row>
    <row r="150" s="130" customFormat="true" ht="15" customHeight="true" x14ac:dyDescent="0.2">
      <c r="A150" s="2505"/>
      <c r="B150" s="252" t="s">
        <v>110</v>
      </c>
      <c r="C150" s="783">
        <v>13.893846053576391</v>
      </c>
      <c r="D150" s="784">
        <v>11.469692394935311</v>
      </c>
      <c r="E150" s="784">
        <v>9.1447813330456977</v>
      </c>
      <c r="F150" s="784">
        <v>3.4288370798540635</v>
      </c>
      <c r="G150" s="855">
        <v>0.53309906510683991</v>
      </c>
      <c r="H150" s="839">
        <v>4.5138534971496425</v>
      </c>
      <c r="I150" s="784">
        <v>0.93125400829628213</v>
      </c>
      <c r="J150" s="784">
        <v>0.28998077375937581</v>
      </c>
      <c r="K150" s="784">
        <v>0.12355830116257462</v>
      </c>
      <c r="L150" s="807">
        <v>0</v>
      </c>
      <c r="M150" s="822">
        <v>20.923512706861764</v>
      </c>
      <c r="N150" s="784">
        <v>15.750577415249875</v>
      </c>
      <c r="O150" s="784">
        <v>20.835573982510098</v>
      </c>
      <c r="P150" s="784">
        <v>21.926126784569078</v>
      </c>
      <c r="Q150" s="855">
        <v>12.832657174253884</v>
      </c>
      <c r="R150" s="839">
        <v>2.9110627719914199</v>
      </c>
      <c r="S150" s="784">
        <v>42.826451699680199</v>
      </c>
      <c r="T150" s="784">
        <v>18.74271239404419</v>
      </c>
      <c r="U150" s="784">
        <v>0.98454634581683886</v>
      </c>
      <c r="V150" s="784">
        <v>5.5416052194556169</v>
      </c>
      <c r="W150" s="784">
        <v>3.8866617586883638</v>
      </c>
      <c r="X150" s="784">
        <v>14.910034518492161</v>
      </c>
      <c r="Y150" s="785">
        <v>0.41719368142721908</v>
      </c>
      <c r="Z150" s="785">
        <v>0.38020666522707441</v>
      </c>
      <c r="AA150" s="785">
        <v>1.9295154331711428</v>
      </c>
      <c r="AB150" s="2147">
        <v>0.39803723599963264</v>
      </c>
      <c r="AC150" s="2179"/>
      <c r="AD150" s="2179"/>
      <c r="AE150" s="2179"/>
      <c r="AF150" s="2179"/>
      <c r="AG150" s="2179"/>
      <c r="AH150" s="2179"/>
      <c r="AI150" s="2179"/>
      <c r="AJ150" s="2179"/>
      <c r="AK150" s="2179"/>
      <c r="AL150" s="2179"/>
      <c r="AM150" s="2179"/>
      <c r="AN150" s="2179"/>
      <c r="AO150" s="2179"/>
      <c r="AP150" s="2179"/>
      <c r="AQ150" s="2179"/>
      <c r="AR150" s="2179"/>
      <c r="AS150" s="2179"/>
      <c r="AT150" s="2179"/>
      <c r="AU150" s="2179"/>
      <c r="AV150" s="2179"/>
      <c r="AW150" s="2179"/>
      <c r="AX150" s="2179"/>
      <c r="AY150" s="2179"/>
      <c r="AZ150" s="215"/>
      <c r="BA150" s="2559"/>
      <c r="BB150" s="159" t="s">
        <v>110</v>
      </c>
      <c r="BC150" s="1219" t="s">
        <v>35</v>
      </c>
      <c r="BD150" s="1239" t="s">
        <v>35</v>
      </c>
      <c r="BE150" s="1239" t="s">
        <v>35</v>
      </c>
      <c r="BF150" s="1239" t="s">
        <v>35</v>
      </c>
      <c r="BG150" s="1260" t="s">
        <v>35</v>
      </c>
      <c r="BH150" s="1281" t="s">
        <v>35</v>
      </c>
      <c r="BI150" s="1239" t="s">
        <v>35</v>
      </c>
      <c r="BJ150" s="1239" t="s">
        <v>35</v>
      </c>
      <c r="BK150" s="1239" t="s">
        <v>35</v>
      </c>
      <c r="BL150" s="1260" t="s">
        <v>35</v>
      </c>
      <c r="BM150" s="1281" t="s">
        <v>35</v>
      </c>
      <c r="BN150" s="1239" t="s">
        <v>35</v>
      </c>
      <c r="BO150" s="1239" t="s">
        <v>35</v>
      </c>
      <c r="BP150" s="1239" t="s">
        <v>35</v>
      </c>
      <c r="BQ150" s="1260" t="s">
        <v>35</v>
      </c>
      <c r="BR150" s="1281" t="s">
        <v>35</v>
      </c>
      <c r="BS150" s="1239" t="s">
        <v>35</v>
      </c>
      <c r="BT150" s="1239" t="s">
        <v>35</v>
      </c>
      <c r="BU150" s="1239" t="s">
        <v>35</v>
      </c>
      <c r="BV150" s="1239" t="s">
        <v>35</v>
      </c>
      <c r="BW150" s="1239" t="s">
        <v>35</v>
      </c>
      <c r="BX150" s="1239" t="s">
        <v>35</v>
      </c>
      <c r="BY150" s="1300" t="s">
        <v>35</v>
      </c>
      <c r="BZ150" s="1300" t="s">
        <v>35</v>
      </c>
      <c r="CA150" s="1300" t="s">
        <v>35</v>
      </c>
      <c r="CB150" s="1300" t="s">
        <v>35</v>
      </c>
      <c r="CC150" s="2198"/>
      <c r="CD150" s="2198"/>
      <c r="CE150" s="2198"/>
      <c r="CF150" s="2198"/>
      <c r="CG150" s="2198"/>
      <c r="CH150" s="2198"/>
      <c r="CI150" s="2198"/>
      <c r="CJ150" s="2198"/>
      <c r="CK150" s="2198"/>
      <c r="CL150" s="2198"/>
      <c r="CM150" s="2198"/>
      <c r="CN150" s="2198"/>
      <c r="CO150" s="2198"/>
      <c r="CP150" s="2198"/>
      <c r="CQ150" s="2198"/>
      <c r="CR150" s="2198"/>
      <c r="CS150" s="2198"/>
      <c r="CT150" s="2198"/>
      <c r="CU150" s="2198"/>
      <c r="CV150" s="2198"/>
      <c r="CW150" s="2198"/>
      <c r="CX150" s="2198"/>
      <c r="CY150" s="2198"/>
      <c r="CZ150" s="2198"/>
    </row>
    <row r="151" s="130" customFormat="true" ht="15" customHeight="true" x14ac:dyDescent="0.2">
      <c r="A151" s="2505" t="s">
        <v>109</v>
      </c>
      <c r="B151" s="252" t="s">
        <v>49</v>
      </c>
      <c r="C151" s="783">
        <v>5.9132435922932345</v>
      </c>
      <c r="D151" s="784">
        <v>2.1260378259139441</v>
      </c>
      <c r="E151" s="784">
        <v>1.0880911562285565</v>
      </c>
      <c r="F151" s="784">
        <v>0.61064565192892939</v>
      </c>
      <c r="G151" s="855">
        <v>0.16494904719059683</v>
      </c>
      <c r="H151" s="839">
        <v>5.0997288730355299</v>
      </c>
      <c r="I151" s="784">
        <v>1.0876856282557965</v>
      </c>
      <c r="J151" s="784">
        <v>0.5288888499745612</v>
      </c>
      <c r="K151" s="784">
        <v>0.63960328165330327</v>
      </c>
      <c r="L151" s="807">
        <v>0</v>
      </c>
      <c r="M151" s="822">
        <v>5.8118466114750591</v>
      </c>
      <c r="N151" s="784">
        <v>4.017152765424969</v>
      </c>
      <c r="O151" s="784">
        <v>1.6648735083750013</v>
      </c>
      <c r="P151" s="784">
        <v>2.4775893452098678</v>
      </c>
      <c r="Q151" s="855">
        <v>0.12935450164507978</v>
      </c>
      <c r="R151" s="839">
        <v>2.9962811242267708</v>
      </c>
      <c r="S151" s="784">
        <v>4.4819510204433231</v>
      </c>
      <c r="T151" s="784">
        <v>0.79446014471615356</v>
      </c>
      <c r="U151" s="784">
        <v>2.0514857369528983</v>
      </c>
      <c r="V151" s="784">
        <v>1.7461411067629871</v>
      </c>
      <c r="W151" s="784">
        <v>2.5702408118512636</v>
      </c>
      <c r="X151" s="784">
        <v>1.1712060535345392</v>
      </c>
      <c r="Y151" s="785">
        <v>0.5678411393359758</v>
      </c>
      <c r="Z151" s="785">
        <v>1.6211563359848045</v>
      </c>
      <c r="AA151" s="785">
        <v>0.40713745015307251</v>
      </c>
      <c r="AB151" s="2147">
        <v>1.9480761169965819</v>
      </c>
      <c r="AC151" s="2179"/>
      <c r="AD151" s="2179"/>
      <c r="AE151" s="2179"/>
      <c r="AF151" s="2179"/>
      <c r="AG151" s="2179"/>
      <c r="AH151" s="2179"/>
      <c r="AI151" s="2179"/>
      <c r="AJ151" s="2179"/>
      <c r="AK151" s="2179"/>
      <c r="AL151" s="2179"/>
      <c r="AM151" s="2179"/>
      <c r="AN151" s="2179"/>
      <c r="AO151" s="2179"/>
      <c r="AP151" s="2179"/>
      <c r="AQ151" s="2179"/>
      <c r="AR151" s="2179"/>
      <c r="AS151" s="2179"/>
      <c r="AT151" s="2179"/>
      <c r="AU151" s="2179"/>
      <c r="AV151" s="2179"/>
      <c r="AW151" s="2179"/>
      <c r="AX151" s="2179"/>
      <c r="AY151" s="2179"/>
      <c r="AZ151" s="215"/>
      <c r="BA151" s="2559" t="s">
        <v>109</v>
      </c>
      <c r="BB151" s="159" t="s">
        <v>49</v>
      </c>
      <c r="BC151" s="1219" t="s">
        <v>35</v>
      </c>
      <c r="BD151" s="1239" t="s">
        <v>35</v>
      </c>
      <c r="BE151" s="1239" t="s">
        <v>35</v>
      </c>
      <c r="BF151" s="1239" t="s">
        <v>35</v>
      </c>
      <c r="BG151" s="1260" t="s">
        <v>35</v>
      </c>
      <c r="BH151" s="1281" t="s">
        <v>35</v>
      </c>
      <c r="BI151" s="1239" t="s">
        <v>35</v>
      </c>
      <c r="BJ151" s="1239" t="s">
        <v>35</v>
      </c>
      <c r="BK151" s="1239" t="s">
        <v>35</v>
      </c>
      <c r="BL151" s="1260" t="s">
        <v>35</v>
      </c>
      <c r="BM151" s="1281" t="s">
        <v>35</v>
      </c>
      <c r="BN151" s="1239" t="s">
        <v>35</v>
      </c>
      <c r="BO151" s="1239" t="s">
        <v>35</v>
      </c>
      <c r="BP151" s="1239" t="s">
        <v>35</v>
      </c>
      <c r="BQ151" s="1260" t="s">
        <v>35</v>
      </c>
      <c r="BR151" s="1281" t="s">
        <v>35</v>
      </c>
      <c r="BS151" s="1239" t="s">
        <v>35</v>
      </c>
      <c r="BT151" s="1239" t="s">
        <v>35</v>
      </c>
      <c r="BU151" s="1239" t="s">
        <v>35</v>
      </c>
      <c r="BV151" s="1239" t="s">
        <v>35</v>
      </c>
      <c r="BW151" s="1239" t="s">
        <v>35</v>
      </c>
      <c r="BX151" s="1239" t="s">
        <v>35</v>
      </c>
      <c r="BY151" s="1300" t="s">
        <v>35</v>
      </c>
      <c r="BZ151" s="1300" t="s">
        <v>35</v>
      </c>
      <c r="CA151" s="1300" t="s">
        <v>35</v>
      </c>
      <c r="CB151" s="1300" t="s">
        <v>35</v>
      </c>
      <c r="CC151" s="2198"/>
      <c r="CD151" s="2198"/>
      <c r="CE151" s="2198"/>
      <c r="CF151" s="2198"/>
      <c r="CG151" s="2198"/>
      <c r="CH151" s="2198"/>
      <c r="CI151" s="2198"/>
      <c r="CJ151" s="2198"/>
      <c r="CK151" s="2198"/>
      <c r="CL151" s="2198"/>
      <c r="CM151" s="2198"/>
      <c r="CN151" s="2198"/>
      <c r="CO151" s="2198"/>
      <c r="CP151" s="2198"/>
      <c r="CQ151" s="2198"/>
      <c r="CR151" s="2198"/>
      <c r="CS151" s="2198"/>
      <c r="CT151" s="2198"/>
      <c r="CU151" s="2198"/>
      <c r="CV151" s="2198"/>
      <c r="CW151" s="2198"/>
      <c r="CX151" s="2198"/>
      <c r="CY151" s="2198"/>
      <c r="CZ151" s="2198"/>
    </row>
    <row r="152" s="130" customFormat="true" ht="15" customHeight="true" x14ac:dyDescent="0.2">
      <c r="A152" s="2716"/>
      <c r="B152" s="1388" t="s">
        <v>48</v>
      </c>
      <c r="C152" s="786">
        <v>93.559453673757545</v>
      </c>
      <c r="D152" s="787">
        <v>97.540766618812597</v>
      </c>
      <c r="E152" s="787">
        <v>98.630126855284303</v>
      </c>
      <c r="F152" s="787">
        <v>99.387102831047471</v>
      </c>
      <c r="G152" s="856">
        <v>99.835050952809397</v>
      </c>
      <c r="H152" s="840">
        <v>94.437984000636689</v>
      </c>
      <c r="I152" s="787">
        <v>98.690741758089914</v>
      </c>
      <c r="J152" s="787">
        <v>99.411815278055442</v>
      </c>
      <c r="K152" s="787">
        <v>99.360396718346706</v>
      </c>
      <c r="L152" s="808">
        <v>100</v>
      </c>
      <c r="M152" s="823">
        <v>93.737871673505538</v>
      </c>
      <c r="N152" s="787">
        <v>95.766092901014176</v>
      </c>
      <c r="O152" s="787">
        <v>97.486450782326159</v>
      </c>
      <c r="P152" s="787">
        <v>97.232064738027418</v>
      </c>
      <c r="Q152" s="856">
        <v>99.870645498354918</v>
      </c>
      <c r="R152" s="840">
        <v>96.48629716132568</v>
      </c>
      <c r="S152" s="787">
        <v>94.971734317205417</v>
      </c>
      <c r="T152" s="787">
        <v>99.20553985528386</v>
      </c>
      <c r="U152" s="787">
        <v>97.948514263047116</v>
      </c>
      <c r="V152" s="787">
        <v>98.168572216587762</v>
      </c>
      <c r="W152" s="787">
        <v>96.58864115115027</v>
      </c>
      <c r="X152" s="787">
        <v>98.715966014627682</v>
      </c>
      <c r="Y152" s="788">
        <v>99.432158860664018</v>
      </c>
      <c r="Z152" s="788">
        <v>98.378843664015207</v>
      </c>
      <c r="AA152" s="788">
        <v>97.949234369227142</v>
      </c>
      <c r="AB152" s="2148">
        <v>97.938276697495013</v>
      </c>
      <c r="AC152" s="2180"/>
      <c r="AD152" s="2180"/>
      <c r="AE152" s="2180"/>
      <c r="AF152" s="2180"/>
      <c r="AG152" s="2180"/>
      <c r="AH152" s="2180"/>
      <c r="AI152" s="2180"/>
      <c r="AJ152" s="2180"/>
      <c r="AK152" s="2180"/>
      <c r="AL152" s="2180"/>
      <c r="AM152" s="2180"/>
      <c r="AN152" s="2180"/>
      <c r="AO152" s="2180"/>
      <c r="AP152" s="2180"/>
      <c r="AQ152" s="2180"/>
      <c r="AR152" s="2180"/>
      <c r="AS152" s="2180"/>
      <c r="AT152" s="2180"/>
      <c r="AU152" s="2180"/>
      <c r="AV152" s="2180"/>
      <c r="AW152" s="2180"/>
      <c r="AX152" s="2180"/>
      <c r="AY152" s="2180"/>
      <c r="AZ152" s="215"/>
      <c r="BA152" s="2561"/>
      <c r="BB152" s="235" t="s">
        <v>48</v>
      </c>
      <c r="BC152" s="1220" t="s">
        <v>35</v>
      </c>
      <c r="BD152" s="1240" t="s">
        <v>35</v>
      </c>
      <c r="BE152" s="1240" t="s">
        <v>35</v>
      </c>
      <c r="BF152" s="1240" t="s">
        <v>35</v>
      </c>
      <c r="BG152" s="1261" t="s">
        <v>35</v>
      </c>
      <c r="BH152" s="1282" t="s">
        <v>35</v>
      </c>
      <c r="BI152" s="1240" t="s">
        <v>35</v>
      </c>
      <c r="BJ152" s="1240" t="s">
        <v>35</v>
      </c>
      <c r="BK152" s="1240" t="s">
        <v>35</v>
      </c>
      <c r="BL152" s="1261" t="s">
        <v>35</v>
      </c>
      <c r="BM152" s="1282" t="s">
        <v>35</v>
      </c>
      <c r="BN152" s="1240" t="s">
        <v>35</v>
      </c>
      <c r="BO152" s="1240" t="s">
        <v>35</v>
      </c>
      <c r="BP152" s="1240" t="s">
        <v>35</v>
      </c>
      <c r="BQ152" s="1261" t="s">
        <v>35</v>
      </c>
      <c r="BR152" s="1282" t="s">
        <v>35</v>
      </c>
      <c r="BS152" s="1240" t="s">
        <v>35</v>
      </c>
      <c r="BT152" s="1240" t="s">
        <v>35</v>
      </c>
      <c r="BU152" s="1240" t="s">
        <v>35</v>
      </c>
      <c r="BV152" s="1240" t="s">
        <v>35</v>
      </c>
      <c r="BW152" s="1240" t="s">
        <v>35</v>
      </c>
      <c r="BX152" s="1240" t="s">
        <v>35</v>
      </c>
      <c r="BY152" s="1301" t="s">
        <v>35</v>
      </c>
      <c r="BZ152" s="1301" t="s">
        <v>35</v>
      </c>
      <c r="CA152" s="1301" t="s">
        <v>35</v>
      </c>
      <c r="CB152" s="1301" t="s">
        <v>35</v>
      </c>
      <c r="CC152" s="2199"/>
      <c r="CD152" s="2199"/>
      <c r="CE152" s="2199"/>
      <c r="CF152" s="2199"/>
      <c r="CG152" s="2199"/>
      <c r="CH152" s="2199"/>
      <c r="CI152" s="2199"/>
      <c r="CJ152" s="2199"/>
      <c r="CK152" s="2199"/>
      <c r="CL152" s="2199"/>
      <c r="CM152" s="2199"/>
      <c r="CN152" s="2199"/>
      <c r="CO152" s="2199"/>
      <c r="CP152" s="2199"/>
      <c r="CQ152" s="2199"/>
      <c r="CR152" s="2199"/>
      <c r="CS152" s="2199"/>
      <c r="CT152" s="2199"/>
      <c r="CU152" s="2199"/>
      <c r="CV152" s="2199"/>
      <c r="CW152" s="2199"/>
      <c r="CX152" s="2199"/>
      <c r="CY152" s="2199"/>
      <c r="CZ152" s="2199"/>
    </row>
    <row r="153" s="399" customFormat="true" ht="15" customHeight="true" x14ac:dyDescent="0.2">
      <c r="A153" s="2667" t="s">
        <v>62</v>
      </c>
      <c r="B153" s="1541" t="s">
        <v>248</v>
      </c>
      <c r="C153" s="1482">
        <v>33.452938804456458</v>
      </c>
      <c r="D153" s="1483">
        <v>51.455927445302152</v>
      </c>
      <c r="E153" s="1483">
        <v>64.064492730187368</v>
      </c>
      <c r="F153" s="1483">
        <v>84.382642275342235</v>
      </c>
      <c r="G153" s="1484">
        <v>93.394805517170468</v>
      </c>
      <c r="H153" s="1485">
        <v>81.930410177364962</v>
      </c>
      <c r="I153" s="1483">
        <v>93.039818953606741</v>
      </c>
      <c r="J153" s="1483">
        <v>97.040393807850066</v>
      </c>
      <c r="K153" s="1483">
        <v>98.716393224509531</v>
      </c>
      <c r="L153" s="1486">
        <v>99.234773120204324</v>
      </c>
      <c r="M153" s="1487">
        <v>9.9302376266426187</v>
      </c>
      <c r="N153" s="1483">
        <v>12.553997613659124</v>
      </c>
      <c r="O153" s="1483">
        <v>14.024827144339753</v>
      </c>
      <c r="P153" s="1483">
        <v>20.443999317817969</v>
      </c>
      <c r="Q153" s="1484">
        <v>33.706659838696289</v>
      </c>
      <c r="R153" s="1485">
        <v>24.411483876264775</v>
      </c>
      <c r="S153" s="1483">
        <v>30.738975981529592</v>
      </c>
      <c r="T153" s="1483">
        <v>34.463023087369443</v>
      </c>
      <c r="U153" s="1483">
        <v>27.516609658569831</v>
      </c>
      <c r="V153" s="1483">
        <v>73.38212209405394</v>
      </c>
      <c r="W153" s="1483">
        <v>59.624618819198552</v>
      </c>
      <c r="X153" s="1483">
        <v>51.970823952237467</v>
      </c>
      <c r="Y153" s="1483">
        <v>72.679165787992133</v>
      </c>
      <c r="Z153" s="1483">
        <v>38.168804818292571</v>
      </c>
      <c r="AA153" s="1483">
        <v>36.961279426671425</v>
      </c>
      <c r="AB153" s="2250">
        <v>98.867454434237487</v>
      </c>
      <c r="AC153" s="667"/>
      <c r="AD153" s="667"/>
      <c r="AE153" s="667"/>
      <c r="AF153" s="667"/>
      <c r="AG153" s="667"/>
      <c r="AH153" s="667"/>
      <c r="AI153" s="667"/>
      <c r="AJ153" s="667"/>
      <c r="AK153" s="667"/>
      <c r="AL153" s="667"/>
      <c r="AM153" s="667"/>
      <c r="AN153" s="667"/>
      <c r="AO153" s="667"/>
      <c r="AP153" s="667"/>
      <c r="AQ153" s="667"/>
      <c r="AR153" s="667"/>
      <c r="AS153" s="667"/>
      <c r="AT153" s="667"/>
      <c r="AU153" s="667"/>
      <c r="AV153" s="667"/>
      <c r="AW153" s="667"/>
      <c r="AX153" s="667"/>
      <c r="AY153" s="667"/>
      <c r="AZ153" s="216"/>
      <c r="BA153" s="2717" t="s">
        <v>62</v>
      </c>
      <c r="BB153" s="234" t="s">
        <v>248</v>
      </c>
      <c r="BC153" s="339">
        <v>1694.4263739999983</v>
      </c>
      <c r="BD153" s="305">
        <v>2616.2173280000043</v>
      </c>
      <c r="BE153" s="305">
        <v>3255.0944049999998</v>
      </c>
      <c r="BF153" s="305">
        <v>4286.1507439999978</v>
      </c>
      <c r="BG153" s="340">
        <v>4745.0134929999849</v>
      </c>
      <c r="BH153" s="351">
        <v>2585.9243600000045</v>
      </c>
      <c r="BI153" s="305">
        <v>2939.4306899999956</v>
      </c>
      <c r="BJ153" s="305">
        <v>3073.1166389999989</v>
      </c>
      <c r="BK153" s="305">
        <v>3112.0151009999968</v>
      </c>
      <c r="BL153" s="340">
        <v>3148.0363389999939</v>
      </c>
      <c r="BM153" s="351">
        <v>189.85518600000012</v>
      </c>
      <c r="BN153" s="305">
        <v>240.78242399999999</v>
      </c>
      <c r="BO153" s="305">
        <v>269.25082500000008</v>
      </c>
      <c r="BP153" s="305">
        <v>391.04629199999999</v>
      </c>
      <c r="BQ153" s="340">
        <v>647.44448799999998</v>
      </c>
      <c r="BR153" s="351">
        <v>267.41346899999996</v>
      </c>
      <c r="BS153" s="305">
        <v>654.85900499999991</v>
      </c>
      <c r="BT153" s="305">
        <v>759.62846700000023</v>
      </c>
      <c r="BU153" s="305">
        <v>435.34884099999977</v>
      </c>
      <c r="BV153" s="305">
        <v>1517.2596610000032</v>
      </c>
      <c r="BW153" s="305">
        <v>1305.9956699999991</v>
      </c>
      <c r="BX153" s="305">
        <v>1139.8366520000009</v>
      </c>
      <c r="BY153" s="306">
        <v>828.93760299999883</v>
      </c>
      <c r="BZ153" s="306">
        <v>434.24355799999984</v>
      </c>
      <c r="CA153" s="306">
        <v>170.89744300000004</v>
      </c>
      <c r="CB153" s="306">
        <v>9082.4819749999897</v>
      </c>
      <c r="CC153" s="2200"/>
      <c r="CD153" s="2200"/>
      <c r="CE153" s="2200"/>
      <c r="CF153" s="2200"/>
      <c r="CG153" s="2200"/>
      <c r="CH153" s="2200"/>
      <c r="CI153" s="2200"/>
      <c r="CJ153" s="2200"/>
      <c r="CK153" s="2200"/>
      <c r="CL153" s="2200"/>
      <c r="CM153" s="2200"/>
      <c r="CN153" s="2200"/>
      <c r="CO153" s="2200"/>
      <c r="CP153" s="2200"/>
      <c r="CQ153" s="2200"/>
      <c r="CR153" s="2200"/>
      <c r="CS153" s="2200"/>
      <c r="CT153" s="2200"/>
      <c r="CU153" s="2200"/>
      <c r="CV153" s="2200"/>
      <c r="CW153" s="2200"/>
      <c r="CX153" s="2200"/>
      <c r="CY153" s="2200"/>
      <c r="CZ153" s="2200"/>
    </row>
    <row r="154" s="399" customFormat="true" ht="15" customHeight="true" x14ac:dyDescent="0.2">
      <c r="A154" s="2668"/>
      <c r="B154" s="1540" t="s">
        <v>249</v>
      </c>
      <c r="C154" s="1482">
        <v>0.51775172635400057</v>
      </c>
      <c r="D154" s="1483">
        <v>0.17355828549363836</v>
      </c>
      <c r="E154" s="1483">
        <v>0.49169849366751844</v>
      </c>
      <c r="F154" s="1483">
        <v>3.3264885299965997E-2</v>
      </c>
      <c r="G154" s="1484">
        <v>0.48255098768326121</v>
      </c>
      <c r="H154" s="1485">
        <v>1.0445341366829164</v>
      </c>
      <c r="I154" s="1483">
        <v>0.2902214447445875</v>
      </c>
      <c r="J154" s="1483">
        <v>0</v>
      </c>
      <c r="K154" s="1483">
        <v>0</v>
      </c>
      <c r="L154" s="1486">
        <v>0.31284189174421984</v>
      </c>
      <c r="M154" s="1487">
        <v>0</v>
      </c>
      <c r="N154" s="1483">
        <v>0</v>
      </c>
      <c r="O154" s="1483">
        <v>0</v>
      </c>
      <c r="P154" s="1483">
        <v>0.93555362216904081</v>
      </c>
      <c r="Q154" s="1484">
        <v>0.84764883511514733</v>
      </c>
      <c r="R154" s="1485">
        <v>5.0996800586123638E-2</v>
      </c>
      <c r="S154" s="1483">
        <v>0.59403191852882875</v>
      </c>
      <c r="T154" s="1483">
        <v>0.27828229351567119</v>
      </c>
      <c r="U154" s="1483">
        <v>1.9347184860072413</v>
      </c>
      <c r="V154" s="1483">
        <v>0</v>
      </c>
      <c r="W154" s="1483">
        <v>0.5078113223449584</v>
      </c>
      <c r="X154" s="1483">
        <v>0</v>
      </c>
      <c r="Y154" s="1483">
        <v>4.1117497266479064E-2</v>
      </c>
      <c r="Z154" s="1483">
        <v>0</v>
      </c>
      <c r="AA154" s="1483">
        <v>0</v>
      </c>
      <c r="AB154" s="2250">
        <v>0.26875097954628469</v>
      </c>
      <c r="AC154" s="667"/>
      <c r="AD154" s="667"/>
      <c r="AE154" s="667"/>
      <c r="AF154" s="667"/>
      <c r="AG154" s="667"/>
      <c r="AH154" s="667"/>
      <c r="AI154" s="667"/>
      <c r="AJ154" s="667"/>
      <c r="AK154" s="667"/>
      <c r="AL154" s="667"/>
      <c r="AM154" s="667"/>
      <c r="AN154" s="667"/>
      <c r="AO154" s="667"/>
      <c r="AP154" s="667"/>
      <c r="AQ154" s="667"/>
      <c r="AR154" s="667"/>
      <c r="AS154" s="667"/>
      <c r="AT154" s="667"/>
      <c r="AU154" s="667"/>
      <c r="AV154" s="667"/>
      <c r="AW154" s="667"/>
      <c r="AX154" s="667"/>
      <c r="AY154" s="667"/>
      <c r="AZ154" s="216"/>
      <c r="BA154" s="2717"/>
      <c r="BB154" s="159" t="s">
        <v>249</v>
      </c>
      <c r="BC154" s="341">
        <v>26.224666999999997</v>
      </c>
      <c r="BD154" s="307">
        <v>8.8243710000000011</v>
      </c>
      <c r="BE154" s="307">
        <v>24.983028000000001</v>
      </c>
      <c r="BF154" s="307">
        <v>1.6896640000000001</v>
      </c>
      <c r="BG154" s="342">
        <v>24.516469999999998</v>
      </c>
      <c r="BH154" s="352">
        <v>32.968055</v>
      </c>
      <c r="BI154" s="307">
        <v>9.1690400000000007</v>
      </c>
      <c r="BJ154" s="307">
        <v>0</v>
      </c>
      <c r="BK154" s="307">
        <v>0</v>
      </c>
      <c r="BL154" s="342">
        <v>9.9243200000000016</v>
      </c>
      <c r="BM154" s="352">
        <v>0</v>
      </c>
      <c r="BN154" s="307">
        <v>0</v>
      </c>
      <c r="BO154" s="307">
        <v>0</v>
      </c>
      <c r="BP154" s="307">
        <v>17.894971000000002</v>
      </c>
      <c r="BQ154" s="342">
        <v>16.281814000000001</v>
      </c>
      <c r="BR154" s="352">
        <v>0.55864000000000003</v>
      </c>
      <c r="BS154" s="307">
        <v>12.655176000000001</v>
      </c>
      <c r="BT154" s="307">
        <v>6.1338540000000004</v>
      </c>
      <c r="BU154" s="307">
        <v>30.609783000000007</v>
      </c>
      <c r="BV154" s="307">
        <v>0</v>
      </c>
      <c r="BW154" s="307">
        <v>11.122911999999999</v>
      </c>
      <c r="BX154" s="307">
        <v>0</v>
      </c>
      <c r="BY154" s="308">
        <v>0.46896300000000002</v>
      </c>
      <c r="BZ154" s="308">
        <v>0</v>
      </c>
      <c r="CA154" s="308">
        <v>0</v>
      </c>
      <c r="CB154" s="308">
        <v>24.688872</v>
      </c>
      <c r="CC154" s="2200"/>
      <c r="CD154" s="2200"/>
      <c r="CE154" s="2200"/>
      <c r="CF154" s="2200"/>
      <c r="CG154" s="2200"/>
      <c r="CH154" s="2200"/>
      <c r="CI154" s="2200"/>
      <c r="CJ154" s="2200"/>
      <c r="CK154" s="2200"/>
      <c r="CL154" s="2200"/>
      <c r="CM154" s="2200"/>
      <c r="CN154" s="2200"/>
      <c r="CO154" s="2200"/>
      <c r="CP154" s="2200"/>
      <c r="CQ154" s="2200"/>
      <c r="CR154" s="2200"/>
      <c r="CS154" s="2200"/>
      <c r="CT154" s="2200"/>
      <c r="CU154" s="2200"/>
      <c r="CV154" s="2200"/>
      <c r="CW154" s="2200"/>
      <c r="CX154" s="2200"/>
      <c r="CY154" s="2200"/>
      <c r="CZ154" s="2200"/>
    </row>
    <row r="155" s="399" customFormat="true" ht="15" customHeight="true" x14ac:dyDescent="0.2">
      <c r="A155" s="2668"/>
      <c r="B155" s="1540" t="s">
        <v>250</v>
      </c>
      <c r="C155" s="1482">
        <v>6.5887179257999602</v>
      </c>
      <c r="D155" s="1483">
        <v>5.4035616403735078</v>
      </c>
      <c r="E155" s="1483">
        <v>3.0559496924690883</v>
      </c>
      <c r="F155" s="1483">
        <v>2.5253072411702919</v>
      </c>
      <c r="G155" s="1484">
        <v>1.0004358952482719</v>
      </c>
      <c r="H155" s="1485">
        <v>3.0201742966165104</v>
      </c>
      <c r="I155" s="1483">
        <v>1.4184381615318384</v>
      </c>
      <c r="J155" s="1483">
        <v>0.91635845664317284</v>
      </c>
      <c r="K155" s="1483">
        <v>0.59738836358976433</v>
      </c>
      <c r="L155" s="1486">
        <v>4.1668540681220216E-2</v>
      </c>
      <c r="M155" s="1487">
        <v>8.0291611766531759</v>
      </c>
      <c r="N155" s="1483">
        <v>8.5674287855741653</v>
      </c>
      <c r="O155" s="1483">
        <v>9.2478130347974421</v>
      </c>
      <c r="P155" s="1483">
        <v>5.2768628550415659</v>
      </c>
      <c r="Q155" s="1484">
        <v>8.1849442159219326</v>
      </c>
      <c r="R155" s="1485">
        <v>6.4097544909915651</v>
      </c>
      <c r="S155" s="1483">
        <v>2.2251740819537149</v>
      </c>
      <c r="T155" s="1483">
        <v>0.3820464493728612</v>
      </c>
      <c r="U155" s="1483">
        <v>23.293672020570426</v>
      </c>
      <c r="V155" s="1483">
        <v>2.1009259432387704</v>
      </c>
      <c r="W155" s="1483">
        <v>3.9774866828189142</v>
      </c>
      <c r="X155" s="1483">
        <v>8.2361429206799066</v>
      </c>
      <c r="Y155" s="1483">
        <v>1.1200880485379781</v>
      </c>
      <c r="Z155" s="1483">
        <v>3.3742914138634013</v>
      </c>
      <c r="AA155" s="1483">
        <v>9.4275619790832312</v>
      </c>
      <c r="AB155" s="2250">
        <v>0.46051214929995216</v>
      </c>
      <c r="AC155" s="667"/>
      <c r="AD155" s="667"/>
      <c r="AE155" s="667"/>
      <c r="AF155" s="667"/>
      <c r="AG155" s="667"/>
      <c r="AH155" s="667"/>
      <c r="AI155" s="667"/>
      <c r="AJ155" s="667"/>
      <c r="AK155" s="667"/>
      <c r="AL155" s="667"/>
      <c r="AM155" s="667"/>
      <c r="AN155" s="667"/>
      <c r="AO155" s="667"/>
      <c r="AP155" s="667"/>
      <c r="AQ155" s="667"/>
      <c r="AR155" s="667"/>
      <c r="AS155" s="667"/>
      <c r="AT155" s="667"/>
      <c r="AU155" s="667"/>
      <c r="AV155" s="667"/>
      <c r="AW155" s="667"/>
      <c r="AX155" s="667"/>
      <c r="AY155" s="667"/>
      <c r="AZ155" s="216"/>
      <c r="BA155" s="2717"/>
      <c r="BB155" s="159" t="s">
        <v>250</v>
      </c>
      <c r="BC155" s="341">
        <v>333.72546099999988</v>
      </c>
      <c r="BD155" s="307">
        <v>274.73786400000012</v>
      </c>
      <c r="BE155" s="307">
        <v>155.27173200000001</v>
      </c>
      <c r="BF155" s="307">
        <v>128.27101900000002</v>
      </c>
      <c r="BG155" s="342">
        <v>50.828114000000006</v>
      </c>
      <c r="BH155" s="352">
        <v>95.324095999999969</v>
      </c>
      <c r="BI155" s="307">
        <v>44.813077999999997</v>
      </c>
      <c r="BJ155" s="307">
        <v>29.019630999999997</v>
      </c>
      <c r="BK155" s="307">
        <v>18.832552</v>
      </c>
      <c r="BL155" s="342">
        <v>1.3218559999999999</v>
      </c>
      <c r="BM155" s="352">
        <v>153.50870199999997</v>
      </c>
      <c r="BN155" s="307">
        <v>164.32106600000003</v>
      </c>
      <c r="BO155" s="307">
        <v>177.54096100000001</v>
      </c>
      <c r="BP155" s="307">
        <v>100.93414799999999</v>
      </c>
      <c r="BQ155" s="342">
        <v>157.21809999999999</v>
      </c>
      <c r="BR155" s="352">
        <v>70.215096000000003</v>
      </c>
      <c r="BS155" s="307">
        <v>47.404809</v>
      </c>
      <c r="BT155" s="307">
        <v>8.4210070000000012</v>
      </c>
      <c r="BU155" s="307">
        <v>368.53643100000016</v>
      </c>
      <c r="BV155" s="307">
        <v>43.439057000000005</v>
      </c>
      <c r="BW155" s="307">
        <v>87.121401999999989</v>
      </c>
      <c r="BX155" s="307">
        <v>180.63707400000004</v>
      </c>
      <c r="BY155" s="308">
        <v>12.775093</v>
      </c>
      <c r="BZ155" s="308">
        <v>38.389053999999994</v>
      </c>
      <c r="CA155" s="308">
        <v>43.590109999999996</v>
      </c>
      <c r="CB155" s="308">
        <v>42.305056999999998</v>
      </c>
      <c r="CC155" s="2200"/>
      <c r="CD155" s="2200"/>
      <c r="CE155" s="2200"/>
      <c r="CF155" s="2200"/>
      <c r="CG155" s="2200"/>
      <c r="CH155" s="2200"/>
      <c r="CI155" s="2200"/>
      <c r="CJ155" s="2200"/>
      <c r="CK155" s="2200"/>
      <c r="CL155" s="2200"/>
      <c r="CM155" s="2200"/>
      <c r="CN155" s="2200"/>
      <c r="CO155" s="2200"/>
      <c r="CP155" s="2200"/>
      <c r="CQ155" s="2200"/>
      <c r="CR155" s="2200"/>
      <c r="CS155" s="2200"/>
      <c r="CT155" s="2200"/>
      <c r="CU155" s="2200"/>
      <c r="CV155" s="2200"/>
      <c r="CW155" s="2200"/>
      <c r="CX155" s="2200"/>
      <c r="CY155" s="2200"/>
      <c r="CZ155" s="2200"/>
    </row>
    <row r="156" s="399" customFormat="true" ht="15" customHeight="true" x14ac:dyDescent="0.2">
      <c r="A156" s="2668"/>
      <c r="B156" s="1540" t="s">
        <v>251</v>
      </c>
      <c r="C156" s="1482">
        <v>0.5865700077103746</v>
      </c>
      <c r="D156" s="1483">
        <v>0.65291793662940323</v>
      </c>
      <c r="E156" s="1483">
        <v>0.11411556831402433</v>
      </c>
      <c r="F156" s="1483">
        <v>6.9718164685442549E-2</v>
      </c>
      <c r="G156" s="1484">
        <v>0</v>
      </c>
      <c r="H156" s="1485">
        <v>1.4380420725659382</v>
      </c>
      <c r="I156" s="1483">
        <v>4.8268942796245599E-2</v>
      </c>
      <c r="J156" s="1483">
        <v>0.11182367809367856</v>
      </c>
      <c r="K156" s="1483">
        <v>0</v>
      </c>
      <c r="L156" s="1486">
        <v>0</v>
      </c>
      <c r="M156" s="1487">
        <v>0</v>
      </c>
      <c r="N156" s="1483">
        <v>0</v>
      </c>
      <c r="O156" s="1483">
        <v>0.91254158133642416</v>
      </c>
      <c r="P156" s="1483">
        <v>0.22340392743297111</v>
      </c>
      <c r="Q156" s="1484">
        <v>0</v>
      </c>
      <c r="R156" s="1485">
        <v>0</v>
      </c>
      <c r="S156" s="1483">
        <v>0</v>
      </c>
      <c r="T156" s="1483">
        <v>0.51112101401462118</v>
      </c>
      <c r="U156" s="1483">
        <v>0.42718684754360248</v>
      </c>
      <c r="V156" s="1483">
        <v>0</v>
      </c>
      <c r="W156" s="1483">
        <v>0.25394364574164513</v>
      </c>
      <c r="X156" s="1483">
        <v>0.99079299251062181</v>
      </c>
      <c r="Y156" s="1483">
        <v>0.41719368142721908</v>
      </c>
      <c r="Z156" s="1483">
        <v>0.38020666522707441</v>
      </c>
      <c r="AA156" s="1483">
        <v>0</v>
      </c>
      <c r="AB156" s="2250">
        <v>0.19425777251097121</v>
      </c>
      <c r="AC156" s="667"/>
      <c r="AD156" s="667"/>
      <c r="AE156" s="667"/>
      <c r="AF156" s="667"/>
      <c r="AG156" s="667"/>
      <c r="AH156" s="667"/>
      <c r="AI156" s="667"/>
      <c r="AJ156" s="667"/>
      <c r="AK156" s="667"/>
      <c r="AL156" s="667"/>
      <c r="AM156" s="667"/>
      <c r="AN156" s="667"/>
      <c r="AO156" s="667"/>
      <c r="AP156" s="667"/>
      <c r="AQ156" s="667"/>
      <c r="AR156" s="667"/>
      <c r="AS156" s="667"/>
      <c r="AT156" s="667"/>
      <c r="AU156" s="667"/>
      <c r="AV156" s="667"/>
      <c r="AW156" s="667"/>
      <c r="AX156" s="667"/>
      <c r="AY156" s="667"/>
      <c r="AZ156" s="216"/>
      <c r="BA156" s="2717"/>
      <c r="BB156" s="159" t="s">
        <v>251</v>
      </c>
      <c r="BC156" s="341">
        <v>29.710385000000002</v>
      </c>
      <c r="BD156" s="307">
        <v>33.196860000000001</v>
      </c>
      <c r="BE156" s="307">
        <v>5.7981720000000001</v>
      </c>
      <c r="BF156" s="307">
        <v>3.54128</v>
      </c>
      <c r="BG156" s="342">
        <v>0</v>
      </c>
      <c r="BH156" s="352">
        <v>45.388128999999999</v>
      </c>
      <c r="BI156" s="307">
        <v>1.5249729999999999</v>
      </c>
      <c r="BJ156" s="307">
        <v>3.54128</v>
      </c>
      <c r="BK156" s="307">
        <v>0</v>
      </c>
      <c r="BL156" s="342">
        <v>0</v>
      </c>
      <c r="BM156" s="352">
        <v>0</v>
      </c>
      <c r="BN156" s="307">
        <v>0</v>
      </c>
      <c r="BO156" s="307">
        <v>17.519116</v>
      </c>
      <c r="BP156" s="307">
        <v>4.273199</v>
      </c>
      <c r="BQ156" s="342">
        <v>0</v>
      </c>
      <c r="BR156" s="352">
        <v>0</v>
      </c>
      <c r="BS156" s="307">
        <v>0</v>
      </c>
      <c r="BT156" s="307">
        <v>11.266048</v>
      </c>
      <c r="BU156" s="307">
        <v>6.7586560000000002</v>
      </c>
      <c r="BV156" s="307">
        <v>0</v>
      </c>
      <c r="BW156" s="307">
        <v>5.5622879999999997</v>
      </c>
      <c r="BX156" s="307">
        <v>21.730310999999997</v>
      </c>
      <c r="BY156" s="308">
        <v>4.7582760000000004</v>
      </c>
      <c r="BZ156" s="308">
        <v>4.3255819999999998</v>
      </c>
      <c r="CA156" s="308">
        <v>0</v>
      </c>
      <c r="CB156" s="308">
        <v>17.845535999999999</v>
      </c>
      <c r="CC156" s="2200"/>
      <c r="CD156" s="2200"/>
      <c r="CE156" s="2200"/>
      <c r="CF156" s="2200"/>
      <c r="CG156" s="2200"/>
      <c r="CH156" s="2200"/>
      <c r="CI156" s="2200"/>
      <c r="CJ156" s="2200"/>
      <c r="CK156" s="2200"/>
      <c r="CL156" s="2200"/>
      <c r="CM156" s="2200"/>
      <c r="CN156" s="2200"/>
      <c r="CO156" s="2200"/>
      <c r="CP156" s="2200"/>
      <c r="CQ156" s="2200"/>
      <c r="CR156" s="2200"/>
      <c r="CS156" s="2200"/>
      <c r="CT156" s="2200"/>
      <c r="CU156" s="2200"/>
      <c r="CV156" s="2200"/>
      <c r="CW156" s="2200"/>
      <c r="CX156" s="2200"/>
      <c r="CY156" s="2200"/>
      <c r="CZ156" s="2200"/>
    </row>
    <row r="157" s="399" customFormat="true" ht="15" customHeight="true" x14ac:dyDescent="0.2">
      <c r="A157" s="2668"/>
      <c r="B157" s="1540" t="s">
        <v>252</v>
      </c>
      <c r="C157" s="1482">
        <v>2.030433844763798E-2</v>
      </c>
      <c r="D157" s="1483">
        <v>0</v>
      </c>
      <c r="E157" s="1483">
        <v>0</v>
      </c>
      <c r="F157" s="1483">
        <v>0</v>
      </c>
      <c r="G157" s="1484">
        <v>0</v>
      </c>
      <c r="H157" s="1485">
        <v>3.2584163954883956E-2</v>
      </c>
      <c r="I157" s="1483">
        <v>0</v>
      </c>
      <c r="J157" s="1483">
        <v>0</v>
      </c>
      <c r="K157" s="1483">
        <v>0</v>
      </c>
      <c r="L157" s="1486">
        <v>0</v>
      </c>
      <c r="M157" s="1487">
        <v>0</v>
      </c>
      <c r="N157" s="1483">
        <v>0</v>
      </c>
      <c r="O157" s="1483">
        <v>0</v>
      </c>
      <c r="P157" s="1483">
        <v>0</v>
      </c>
      <c r="Q157" s="1484">
        <v>0</v>
      </c>
      <c r="R157" s="1485">
        <v>0</v>
      </c>
      <c r="S157" s="1483">
        <v>0</v>
      </c>
      <c r="T157" s="1483">
        <v>0</v>
      </c>
      <c r="U157" s="1483">
        <v>0</v>
      </c>
      <c r="V157" s="1483">
        <v>0</v>
      </c>
      <c r="W157" s="1483">
        <v>0</v>
      </c>
      <c r="X157" s="1483">
        <v>0</v>
      </c>
      <c r="Y157" s="1483">
        <v>0</v>
      </c>
      <c r="Z157" s="1483">
        <v>9.0396673085719206E-2</v>
      </c>
      <c r="AA157" s="1483">
        <v>0</v>
      </c>
      <c r="AB157" s="2250">
        <v>0</v>
      </c>
      <c r="AC157" s="667"/>
      <c r="AD157" s="667"/>
      <c r="AE157" s="667"/>
      <c r="AF157" s="667"/>
      <c r="AG157" s="667"/>
      <c r="AH157" s="667"/>
      <c r="AI157" s="667"/>
      <c r="AJ157" s="667"/>
      <c r="AK157" s="667"/>
      <c r="AL157" s="667"/>
      <c r="AM157" s="667"/>
      <c r="AN157" s="667"/>
      <c r="AO157" s="667"/>
      <c r="AP157" s="667"/>
      <c r="AQ157" s="667"/>
      <c r="AR157" s="667"/>
      <c r="AS157" s="667"/>
      <c r="AT157" s="667"/>
      <c r="AU157" s="667"/>
      <c r="AV157" s="667"/>
      <c r="AW157" s="667"/>
      <c r="AX157" s="667"/>
      <c r="AY157" s="667"/>
      <c r="AZ157" s="216"/>
      <c r="BA157" s="2717"/>
      <c r="BB157" s="159" t="s">
        <v>252</v>
      </c>
      <c r="BC157" s="341">
        <v>1.0284359999999999</v>
      </c>
      <c r="BD157" s="307">
        <v>0</v>
      </c>
      <c r="BE157" s="307">
        <v>0</v>
      </c>
      <c r="BF157" s="307">
        <v>0</v>
      </c>
      <c r="BG157" s="342">
        <v>0</v>
      </c>
      <c r="BH157" s="352">
        <v>1.0284359999999999</v>
      </c>
      <c r="BI157" s="307">
        <v>0</v>
      </c>
      <c r="BJ157" s="307">
        <v>0</v>
      </c>
      <c r="BK157" s="307">
        <v>0</v>
      </c>
      <c r="BL157" s="342">
        <v>0</v>
      </c>
      <c r="BM157" s="352">
        <v>0</v>
      </c>
      <c r="BN157" s="307">
        <v>0</v>
      </c>
      <c r="BO157" s="307">
        <v>0</v>
      </c>
      <c r="BP157" s="307">
        <v>0</v>
      </c>
      <c r="BQ157" s="342">
        <v>0</v>
      </c>
      <c r="BR157" s="352">
        <v>0</v>
      </c>
      <c r="BS157" s="307">
        <v>0</v>
      </c>
      <c r="BT157" s="307">
        <v>0</v>
      </c>
      <c r="BU157" s="307">
        <v>0</v>
      </c>
      <c r="BV157" s="307">
        <v>0</v>
      </c>
      <c r="BW157" s="307">
        <v>0</v>
      </c>
      <c r="BX157" s="307">
        <v>0</v>
      </c>
      <c r="BY157" s="308">
        <v>0</v>
      </c>
      <c r="BZ157" s="308">
        <v>1.0284359999999999</v>
      </c>
      <c r="CA157" s="308">
        <v>0</v>
      </c>
      <c r="CB157" s="308">
        <v>0</v>
      </c>
      <c r="CC157" s="2200"/>
      <c r="CD157" s="2200"/>
      <c r="CE157" s="2200"/>
      <c r="CF157" s="2200"/>
      <c r="CG157" s="2200"/>
      <c r="CH157" s="2200"/>
      <c r="CI157" s="2200"/>
      <c r="CJ157" s="2200"/>
      <c r="CK157" s="2200"/>
      <c r="CL157" s="2200"/>
      <c r="CM157" s="2200"/>
      <c r="CN157" s="2200"/>
      <c r="CO157" s="2200"/>
      <c r="CP157" s="2200"/>
      <c r="CQ157" s="2200"/>
      <c r="CR157" s="2200"/>
      <c r="CS157" s="2200"/>
      <c r="CT157" s="2200"/>
      <c r="CU157" s="2200"/>
      <c r="CV157" s="2200"/>
      <c r="CW157" s="2200"/>
      <c r="CX157" s="2200"/>
      <c r="CY157" s="2200"/>
      <c r="CZ157" s="2200"/>
    </row>
    <row r="158" s="399" customFormat="true" ht="15" customHeight="true" x14ac:dyDescent="0.2">
      <c r="A158" s="2668"/>
      <c r="B158" s="1540" t="s">
        <v>253</v>
      </c>
      <c r="C158" s="1482">
        <v>41.238780573715331</v>
      </c>
      <c r="D158" s="1483">
        <v>28.334975455978302</v>
      </c>
      <c r="E158" s="1483">
        <v>19.272692145183392</v>
      </c>
      <c r="F158" s="1483">
        <v>7.3488865739895948</v>
      </c>
      <c r="G158" s="1484">
        <v>3.3834560788346186</v>
      </c>
      <c r="H158" s="1485">
        <v>8.4360456114928795</v>
      </c>
      <c r="I158" s="1483">
        <v>3.6063263937319587</v>
      </c>
      <c r="J158" s="1483">
        <v>1.3075678448788079</v>
      </c>
      <c r="K158" s="1483">
        <v>0.411365106738938</v>
      </c>
      <c r="L158" s="1486">
        <v>0.34797844508547332</v>
      </c>
      <c r="M158" s="1487">
        <v>55.571656432456805</v>
      </c>
      <c r="N158" s="1483">
        <v>57.188776390730247</v>
      </c>
      <c r="O158" s="1483">
        <v>50.837030632795575</v>
      </c>
      <c r="P158" s="1483">
        <v>41.811670472287453</v>
      </c>
      <c r="Q158" s="1484">
        <v>35.046488926103656</v>
      </c>
      <c r="R158" s="1485">
        <v>61.05668430768543</v>
      </c>
      <c r="S158" s="1483">
        <v>22.762060370777789</v>
      </c>
      <c r="T158" s="1483">
        <v>35.371897451272595</v>
      </c>
      <c r="U158" s="1483">
        <v>25.310283909359992</v>
      </c>
      <c r="V158" s="1483">
        <v>17.316422218014043</v>
      </c>
      <c r="W158" s="1483">
        <v>28.688497581018659</v>
      </c>
      <c r="X158" s="1483">
        <v>24.764042458002649</v>
      </c>
      <c r="Y158" s="1483">
        <v>24.183077028074141</v>
      </c>
      <c r="Z158" s="1483">
        <v>57.986300429531312</v>
      </c>
      <c r="AA158" s="1483">
        <v>53.14155840485023</v>
      </c>
      <c r="AB158" s="2250">
        <v>0.10034339932687977</v>
      </c>
      <c r="AC158" s="667"/>
      <c r="AD158" s="667"/>
      <c r="AE158" s="667"/>
      <c r="AF158" s="667"/>
      <c r="AG158" s="667"/>
      <c r="AH158" s="667"/>
      <c r="AI158" s="667"/>
      <c r="AJ158" s="667"/>
      <c r="AK158" s="667"/>
      <c r="AL158" s="667"/>
      <c r="AM158" s="667"/>
      <c r="AN158" s="667"/>
      <c r="AO158" s="667"/>
      <c r="AP158" s="667"/>
      <c r="AQ158" s="667"/>
      <c r="AR158" s="667"/>
      <c r="AS158" s="667"/>
      <c r="AT158" s="667"/>
      <c r="AU158" s="667"/>
      <c r="AV158" s="667"/>
      <c r="AW158" s="667"/>
      <c r="AX158" s="667"/>
      <c r="AY158" s="667"/>
      <c r="AZ158" s="216"/>
      <c r="BA158" s="2717"/>
      <c r="BB158" s="159" t="s">
        <v>253</v>
      </c>
      <c r="BC158" s="341">
        <v>2088.7874110000002</v>
      </c>
      <c r="BD158" s="307">
        <v>1440.6591710000018</v>
      </c>
      <c r="BE158" s="307">
        <v>979.23872799999992</v>
      </c>
      <c r="BF158" s="307">
        <v>373.28098299999988</v>
      </c>
      <c r="BG158" s="342">
        <v>171.89976100000001</v>
      </c>
      <c r="BH158" s="352">
        <v>266.26225600000015</v>
      </c>
      <c r="BI158" s="307">
        <v>113.93558799999998</v>
      </c>
      <c r="BJ158" s="307">
        <v>41.408616999999992</v>
      </c>
      <c r="BK158" s="307">
        <v>12.968205000000001</v>
      </c>
      <c r="BL158" s="342">
        <v>11.038961</v>
      </c>
      <c r="BM158" s="352">
        <v>1062.4687510000003</v>
      </c>
      <c r="BN158" s="307">
        <v>1096.8659249999994</v>
      </c>
      <c r="BO158" s="307">
        <v>975.9772650000009</v>
      </c>
      <c r="BP158" s="307">
        <v>799.76028399999961</v>
      </c>
      <c r="BQ158" s="342">
        <v>673.18020199999978</v>
      </c>
      <c r="BR158" s="352">
        <v>668.84011799999973</v>
      </c>
      <c r="BS158" s="307">
        <v>484.91986899999984</v>
      </c>
      <c r="BT158" s="307">
        <v>779.66173099999969</v>
      </c>
      <c r="BU158" s="307">
        <v>400.4418750000001</v>
      </c>
      <c r="BV158" s="307">
        <v>358.03691900000013</v>
      </c>
      <c r="BW158" s="307">
        <v>628.38227500000028</v>
      </c>
      <c r="BX158" s="307">
        <v>543.13095500000009</v>
      </c>
      <c r="BY158" s="308">
        <v>275.81854700000014</v>
      </c>
      <c r="BZ158" s="308">
        <v>659.70568200000025</v>
      </c>
      <c r="CA158" s="308">
        <v>245.71001299999995</v>
      </c>
      <c r="CB158" s="308">
        <v>9.2180700000000009</v>
      </c>
      <c r="CC158" s="2200"/>
      <c r="CD158" s="2200"/>
      <c r="CE158" s="2200"/>
      <c r="CF158" s="2200"/>
      <c r="CG158" s="2200"/>
      <c r="CH158" s="2200"/>
      <c r="CI158" s="2200"/>
      <c r="CJ158" s="2200"/>
      <c r="CK158" s="2200"/>
      <c r="CL158" s="2200"/>
      <c r="CM158" s="2200"/>
      <c r="CN158" s="2200"/>
      <c r="CO158" s="2200"/>
      <c r="CP158" s="2200"/>
      <c r="CQ158" s="2200"/>
      <c r="CR158" s="2200"/>
      <c r="CS158" s="2200"/>
      <c r="CT158" s="2200"/>
      <c r="CU158" s="2200"/>
      <c r="CV158" s="2200"/>
      <c r="CW158" s="2200"/>
      <c r="CX158" s="2200"/>
      <c r="CY158" s="2200"/>
      <c r="CZ158" s="2200"/>
    </row>
    <row r="159" s="399" customFormat="true" ht="15" customHeight="true" x14ac:dyDescent="0.2">
      <c r="A159" s="2668"/>
      <c r="B159" s="1540" t="s">
        <v>254</v>
      </c>
      <c r="C159" s="1482">
        <v>4.7280021523819729</v>
      </c>
      <c r="D159" s="1483">
        <v>3.2665713388429185</v>
      </c>
      <c r="E159" s="1483">
        <v>4.2521675939339341</v>
      </c>
      <c r="F159" s="1483">
        <v>2.3195756363705899</v>
      </c>
      <c r="G159" s="1484">
        <v>1.2056524559565998</v>
      </c>
      <c r="H159" s="1485">
        <v>1.3958557385183323</v>
      </c>
      <c r="I159" s="1483">
        <v>0.93551365174291878</v>
      </c>
      <c r="J159" s="1483">
        <v>0.50499498883858684</v>
      </c>
      <c r="K159" s="1483">
        <v>0.21172063978044134</v>
      </c>
      <c r="L159" s="1486">
        <v>6.2738002284738373E-2</v>
      </c>
      <c r="M159" s="1487">
        <v>5.9187533467151088</v>
      </c>
      <c r="N159" s="1483">
        <v>6.155974128347327</v>
      </c>
      <c r="O159" s="1483">
        <v>5.2971948910677682</v>
      </c>
      <c r="P159" s="1483">
        <v>9.8961328648775808</v>
      </c>
      <c r="Q159" s="1484">
        <v>9.3816010099091773</v>
      </c>
      <c r="R159" s="1485">
        <v>5.6774394669282469</v>
      </c>
      <c r="S159" s="1483">
        <v>0.85330594752999067</v>
      </c>
      <c r="T159" s="1483">
        <v>10.762038324425324</v>
      </c>
      <c r="U159" s="1483">
        <v>20.960169579675682</v>
      </c>
      <c r="V159" s="1483">
        <v>1.7442112018869889</v>
      </c>
      <c r="W159" s="1483">
        <v>4.1350658962765952</v>
      </c>
      <c r="X159" s="1483">
        <v>0.11895615058778496</v>
      </c>
      <c r="Y159" s="1483">
        <v>1.5593579567021241</v>
      </c>
      <c r="Z159" s="1483">
        <v>0</v>
      </c>
      <c r="AA159" s="1483">
        <v>0.18364212860870249</v>
      </c>
      <c r="AB159" s="2250">
        <v>3.9251475101537751E-2</v>
      </c>
      <c r="AC159" s="667"/>
      <c r="AD159" s="667"/>
      <c r="AE159" s="667"/>
      <c r="AF159" s="667"/>
      <c r="AG159" s="667"/>
      <c r="AH159" s="667"/>
      <c r="AI159" s="667"/>
      <c r="AJ159" s="667"/>
      <c r="AK159" s="667"/>
      <c r="AL159" s="667"/>
      <c r="AM159" s="667"/>
      <c r="AN159" s="667"/>
      <c r="AO159" s="667"/>
      <c r="AP159" s="667"/>
      <c r="AQ159" s="667"/>
      <c r="AR159" s="667"/>
      <c r="AS159" s="667"/>
      <c r="AT159" s="667"/>
      <c r="AU159" s="667"/>
      <c r="AV159" s="667"/>
      <c r="AW159" s="667"/>
      <c r="AX159" s="667"/>
      <c r="AY159" s="667"/>
      <c r="AZ159" s="216"/>
      <c r="BA159" s="2717"/>
      <c r="BB159" s="159" t="s">
        <v>254</v>
      </c>
      <c r="BC159" s="341">
        <v>239.47825900000001</v>
      </c>
      <c r="BD159" s="307">
        <v>166.08505499999998</v>
      </c>
      <c r="BE159" s="307">
        <v>216.05114399999999</v>
      </c>
      <c r="BF159" s="307">
        <v>117.82104199999999</v>
      </c>
      <c r="BG159" s="342">
        <v>61.254340000000006</v>
      </c>
      <c r="BH159" s="352">
        <v>44.056625000000004</v>
      </c>
      <c r="BI159" s="307">
        <v>29.555920999999998</v>
      </c>
      <c r="BJ159" s="307">
        <v>15.992397</v>
      </c>
      <c r="BK159" s="307">
        <v>6.6744520000000005</v>
      </c>
      <c r="BL159" s="342">
        <v>1.990245</v>
      </c>
      <c r="BM159" s="352">
        <v>113.16003299999998</v>
      </c>
      <c r="BN159" s="307">
        <v>118.06998999999999</v>
      </c>
      <c r="BO159" s="307">
        <v>101.69637600000003</v>
      </c>
      <c r="BP159" s="307">
        <v>189.29006999999996</v>
      </c>
      <c r="BQ159" s="342">
        <v>180.203731</v>
      </c>
      <c r="BR159" s="352">
        <v>62.193014999999995</v>
      </c>
      <c r="BS159" s="307">
        <v>18.178715</v>
      </c>
      <c r="BT159" s="307">
        <v>237.21513500000003</v>
      </c>
      <c r="BU159" s="307">
        <v>331.61736300000013</v>
      </c>
      <c r="BV159" s="307">
        <v>36.063569999999999</v>
      </c>
      <c r="BW159" s="307">
        <v>90.572958999999997</v>
      </c>
      <c r="BX159" s="307">
        <v>2.608975</v>
      </c>
      <c r="BY159" s="308">
        <v>17.785157999999999</v>
      </c>
      <c r="BZ159" s="308">
        <v>0</v>
      </c>
      <c r="CA159" s="308">
        <v>0.84910399999999997</v>
      </c>
      <c r="CB159" s="308">
        <v>3.6058460000000001</v>
      </c>
      <c r="CC159" s="2200"/>
      <c r="CD159" s="2200"/>
      <c r="CE159" s="2200"/>
      <c r="CF159" s="2200"/>
      <c r="CG159" s="2200"/>
      <c r="CH159" s="2200"/>
      <c r="CI159" s="2200"/>
      <c r="CJ159" s="2200"/>
      <c r="CK159" s="2200"/>
      <c r="CL159" s="2200"/>
      <c r="CM159" s="2200"/>
      <c r="CN159" s="2200"/>
      <c r="CO159" s="2200"/>
      <c r="CP159" s="2200"/>
      <c r="CQ159" s="2200"/>
      <c r="CR159" s="2200"/>
      <c r="CS159" s="2200"/>
      <c r="CT159" s="2200"/>
      <c r="CU159" s="2200"/>
      <c r="CV159" s="2200"/>
      <c r="CW159" s="2200"/>
      <c r="CX159" s="2200"/>
      <c r="CY159" s="2200"/>
      <c r="CZ159" s="2200"/>
    </row>
    <row r="160" s="399" customFormat="true" ht="15" customHeight="true" x14ac:dyDescent="0.2">
      <c r="A160" s="2668"/>
      <c r="B160" s="1540" t="s">
        <v>255</v>
      </c>
      <c r="C160" s="1482">
        <v>12.018982107140843</v>
      </c>
      <c r="D160" s="1483">
        <v>10.712487897380317</v>
      </c>
      <c r="E160" s="1483">
        <v>8.7488837762445169</v>
      </c>
      <c r="F160" s="1483">
        <v>3.3206052231419405</v>
      </c>
      <c r="G160" s="1484">
        <v>0.53309906510683991</v>
      </c>
      <c r="H160" s="1485">
        <v>1.4593786300851164</v>
      </c>
      <c r="I160" s="1483">
        <v>0.66141245184571074</v>
      </c>
      <c r="J160" s="1483">
        <v>0.11886122369565921</v>
      </c>
      <c r="K160" s="1483">
        <v>6.3132665381341338E-2</v>
      </c>
      <c r="L160" s="1486">
        <v>0</v>
      </c>
      <c r="M160" s="1487">
        <v>20.480022043698945</v>
      </c>
      <c r="N160" s="1483">
        <v>15.409902013745105</v>
      </c>
      <c r="O160" s="1483">
        <v>19.680592715663039</v>
      </c>
      <c r="P160" s="1483">
        <v>21.412376940373385</v>
      </c>
      <c r="Q160" s="1484">
        <v>12.832657174253884</v>
      </c>
      <c r="R160" s="1485">
        <v>2.3325150055739647</v>
      </c>
      <c r="S160" s="1483">
        <v>42.826451699680199</v>
      </c>
      <c r="T160" s="1483">
        <v>18.23159138002957</v>
      </c>
      <c r="U160" s="1483">
        <v>0.55735949827323639</v>
      </c>
      <c r="V160" s="1483">
        <v>5.4563185428063692</v>
      </c>
      <c r="W160" s="1483">
        <v>2.5466671306079998</v>
      </c>
      <c r="X160" s="1483">
        <v>12.547857745597629</v>
      </c>
      <c r="Y160" s="1483">
        <v>0</v>
      </c>
      <c r="Z160" s="1483">
        <v>0</v>
      </c>
      <c r="AA160" s="1483">
        <v>0.28595806078640879</v>
      </c>
      <c r="AB160" s="2250">
        <v>0</v>
      </c>
      <c r="AC160" s="667"/>
      <c r="AD160" s="667"/>
      <c r="AE160" s="667"/>
      <c r="AF160" s="667"/>
      <c r="AG160" s="667"/>
      <c r="AH160" s="667"/>
      <c r="AI160" s="667"/>
      <c r="AJ160" s="667"/>
      <c r="AK160" s="667"/>
      <c r="AL160" s="667"/>
      <c r="AM160" s="667"/>
      <c r="AN160" s="667"/>
      <c r="AO160" s="667"/>
      <c r="AP160" s="667"/>
      <c r="AQ160" s="667"/>
      <c r="AR160" s="667"/>
      <c r="AS160" s="667"/>
      <c r="AT160" s="667"/>
      <c r="AU160" s="667"/>
      <c r="AV160" s="667"/>
      <c r="AW160" s="667"/>
      <c r="AX160" s="667"/>
      <c r="AY160" s="667"/>
      <c r="AZ160" s="216"/>
      <c r="BA160" s="2717"/>
      <c r="BB160" s="159" t="s">
        <v>255</v>
      </c>
      <c r="BC160" s="341">
        <v>608.77402699999993</v>
      </c>
      <c r="BD160" s="307">
        <v>544.66410099999985</v>
      </c>
      <c r="BE160" s="307">
        <v>444.52771600000011</v>
      </c>
      <c r="BF160" s="307">
        <v>168.667562</v>
      </c>
      <c r="BG160" s="342">
        <v>27.084614000000002</v>
      </c>
      <c r="BH160" s="352">
        <v>46.061563</v>
      </c>
      <c r="BI160" s="307">
        <v>20.896172</v>
      </c>
      <c r="BJ160" s="307">
        <v>3.764148</v>
      </c>
      <c r="BK160" s="307">
        <v>1.990245</v>
      </c>
      <c r="BL160" s="342">
        <v>0</v>
      </c>
      <c r="BM160" s="352">
        <v>391.55542299999996</v>
      </c>
      <c r="BN160" s="307">
        <v>295.557931</v>
      </c>
      <c r="BO160" s="307">
        <v>377.83109699999994</v>
      </c>
      <c r="BP160" s="307">
        <v>409.56911000000019</v>
      </c>
      <c r="BQ160" s="342">
        <v>246.49233100000001</v>
      </c>
      <c r="BR160" s="352">
        <v>25.551332000000002</v>
      </c>
      <c r="BS160" s="307">
        <v>912.36895999999979</v>
      </c>
      <c r="BT160" s="307">
        <v>401.85783400000008</v>
      </c>
      <c r="BU160" s="307">
        <v>8.8181580000000004</v>
      </c>
      <c r="BV160" s="307">
        <v>112.81565300000001</v>
      </c>
      <c r="BW160" s="307">
        <v>55.781258000000001</v>
      </c>
      <c r="BX160" s="307">
        <v>275.20264400000002</v>
      </c>
      <c r="BY160" s="308">
        <v>0</v>
      </c>
      <c r="BZ160" s="308">
        <v>0</v>
      </c>
      <c r="CA160" s="308">
        <v>1.3221810000000001</v>
      </c>
      <c r="CB160" s="308">
        <v>0</v>
      </c>
      <c r="CC160" s="2200"/>
      <c r="CD160" s="2200"/>
      <c r="CE160" s="2200"/>
      <c r="CF160" s="2200"/>
      <c r="CG160" s="2200"/>
      <c r="CH160" s="2200"/>
      <c r="CI160" s="2200"/>
      <c r="CJ160" s="2200"/>
      <c r="CK160" s="2200"/>
      <c r="CL160" s="2200"/>
      <c r="CM160" s="2200"/>
      <c r="CN160" s="2200"/>
      <c r="CO160" s="2200"/>
      <c r="CP160" s="2200"/>
      <c r="CQ160" s="2200"/>
      <c r="CR160" s="2200"/>
      <c r="CS160" s="2200"/>
      <c r="CT160" s="2200"/>
      <c r="CU160" s="2200"/>
      <c r="CV160" s="2200"/>
      <c r="CW160" s="2200"/>
      <c r="CX160" s="2200"/>
      <c r="CY160" s="2200"/>
      <c r="CZ160" s="2200"/>
    </row>
    <row r="161" s="399" customFormat="true" ht="15" customHeight="true" x14ac:dyDescent="0.2">
      <c r="A161" s="2668"/>
      <c r="B161" s="1540" t="s">
        <v>256</v>
      </c>
      <c r="C161" s="1482">
        <v>0.27985478787818069</v>
      </c>
      <c r="D161" s="1483">
        <v>0</v>
      </c>
      <c r="E161" s="1483">
        <v>0</v>
      </c>
      <c r="F161" s="1483">
        <v>0</v>
      </c>
      <c r="G161" s="1484">
        <v>0</v>
      </c>
      <c r="H161" s="1485">
        <v>0.44910767791317591</v>
      </c>
      <c r="I161" s="1483">
        <v>0</v>
      </c>
      <c r="J161" s="1483">
        <v>0</v>
      </c>
      <c r="K161" s="1483">
        <v>0</v>
      </c>
      <c r="L161" s="1486">
        <v>0</v>
      </c>
      <c r="M161" s="1487">
        <v>0</v>
      </c>
      <c r="N161" s="1483">
        <v>0</v>
      </c>
      <c r="O161" s="1483">
        <v>0</v>
      </c>
      <c r="P161" s="1483">
        <v>0</v>
      </c>
      <c r="Q161" s="1484">
        <v>0</v>
      </c>
      <c r="R161" s="1485">
        <v>0</v>
      </c>
      <c r="S161" s="1483">
        <v>0</v>
      </c>
      <c r="T161" s="1483">
        <v>0</v>
      </c>
      <c r="U161" s="1483">
        <v>0</v>
      </c>
      <c r="V161" s="1483">
        <v>0</v>
      </c>
      <c r="W161" s="1483">
        <v>0.20466058473906859</v>
      </c>
      <c r="X161" s="1483">
        <v>0.44191233640954281</v>
      </c>
      <c r="Y161" s="1483">
        <v>0</v>
      </c>
      <c r="Z161" s="1483">
        <v>0</v>
      </c>
      <c r="AA161" s="1483">
        <v>0</v>
      </c>
      <c r="AB161" s="2250">
        <v>0</v>
      </c>
      <c r="AC161" s="667"/>
      <c r="AD161" s="667"/>
      <c r="AE161" s="667"/>
      <c r="AF161" s="667"/>
      <c r="AG161" s="667"/>
      <c r="AH161" s="667"/>
      <c r="AI161" s="667"/>
      <c r="AJ161" s="667"/>
      <c r="AK161" s="667"/>
      <c r="AL161" s="667"/>
      <c r="AM161" s="667"/>
      <c r="AN161" s="667"/>
      <c r="AO161" s="667"/>
      <c r="AP161" s="667"/>
      <c r="AQ161" s="667"/>
      <c r="AR161" s="667"/>
      <c r="AS161" s="667"/>
      <c r="AT161" s="667"/>
      <c r="AU161" s="667"/>
      <c r="AV161" s="667"/>
      <c r="AW161" s="667"/>
      <c r="AX161" s="667"/>
      <c r="AY161" s="667"/>
      <c r="AZ161" s="216"/>
      <c r="BA161" s="2717"/>
      <c r="BB161" s="159" t="s">
        <v>256</v>
      </c>
      <c r="BC161" s="341">
        <v>14.174938000000001</v>
      </c>
      <c r="BD161" s="307">
        <v>0</v>
      </c>
      <c r="BE161" s="307">
        <v>0</v>
      </c>
      <c r="BF161" s="307">
        <v>0</v>
      </c>
      <c r="BG161" s="342">
        <v>0</v>
      </c>
      <c r="BH161" s="352">
        <v>14.174938000000001</v>
      </c>
      <c r="BI161" s="307">
        <v>0</v>
      </c>
      <c r="BJ161" s="307">
        <v>0</v>
      </c>
      <c r="BK161" s="307">
        <v>0</v>
      </c>
      <c r="BL161" s="342">
        <v>0</v>
      </c>
      <c r="BM161" s="352">
        <v>0</v>
      </c>
      <c r="BN161" s="307">
        <v>0</v>
      </c>
      <c r="BO161" s="307">
        <v>0</v>
      </c>
      <c r="BP161" s="307">
        <v>0</v>
      </c>
      <c r="BQ161" s="342">
        <v>0</v>
      </c>
      <c r="BR161" s="352">
        <v>0</v>
      </c>
      <c r="BS161" s="307">
        <v>0</v>
      </c>
      <c r="BT161" s="307">
        <v>0</v>
      </c>
      <c r="BU161" s="307">
        <v>0</v>
      </c>
      <c r="BV161" s="307">
        <v>0</v>
      </c>
      <c r="BW161" s="307">
        <v>4.4828099999999997</v>
      </c>
      <c r="BX161" s="307">
        <v>9.6921279999999985</v>
      </c>
      <c r="BY161" s="308">
        <v>0</v>
      </c>
      <c r="BZ161" s="308">
        <v>0</v>
      </c>
      <c r="CA161" s="308">
        <v>0</v>
      </c>
      <c r="CB161" s="308">
        <v>0</v>
      </c>
      <c r="CC161" s="2200"/>
      <c r="CD161" s="2200"/>
      <c r="CE161" s="2200"/>
      <c r="CF161" s="2200"/>
      <c r="CG161" s="2200"/>
      <c r="CH161" s="2200"/>
      <c r="CI161" s="2200"/>
      <c r="CJ161" s="2200"/>
      <c r="CK161" s="2200"/>
      <c r="CL161" s="2200"/>
      <c r="CM161" s="2200"/>
      <c r="CN161" s="2200"/>
      <c r="CO161" s="2200"/>
      <c r="CP161" s="2200"/>
      <c r="CQ161" s="2200"/>
      <c r="CR161" s="2200"/>
      <c r="CS161" s="2200"/>
      <c r="CT161" s="2200"/>
      <c r="CU161" s="2200"/>
      <c r="CV161" s="2200"/>
      <c r="CW161" s="2200"/>
      <c r="CX161" s="2200"/>
      <c r="CY161" s="2200"/>
      <c r="CZ161" s="2200"/>
    </row>
    <row r="162" s="399" customFormat="true" ht="15" customHeight="true" x14ac:dyDescent="0.2">
      <c r="A162" s="2668"/>
      <c r="B162" s="1540" t="s">
        <v>257</v>
      </c>
      <c r="C162" s="1482">
        <v>0.38157385017290402</v>
      </c>
      <c r="D162" s="1483">
        <v>0</v>
      </c>
      <c r="E162" s="1483">
        <v>0</v>
      </c>
      <c r="F162" s="1483">
        <v>0</v>
      </c>
      <c r="G162" s="1484">
        <v>0</v>
      </c>
      <c r="H162" s="1485">
        <v>0.56984026264679477</v>
      </c>
      <c r="I162" s="1483">
        <v>0</v>
      </c>
      <c r="J162" s="1483">
        <v>0</v>
      </c>
      <c r="K162" s="1483">
        <v>0</v>
      </c>
      <c r="L162" s="1486">
        <v>0</v>
      </c>
      <c r="M162" s="1487">
        <v>7.0169373833361012E-2</v>
      </c>
      <c r="N162" s="1483">
        <v>0</v>
      </c>
      <c r="O162" s="1483">
        <v>0</v>
      </c>
      <c r="P162" s="1483">
        <v>0</v>
      </c>
      <c r="Q162" s="1484">
        <v>0</v>
      </c>
      <c r="R162" s="1485">
        <v>6.1126051969906177E-2</v>
      </c>
      <c r="S162" s="1483">
        <v>0</v>
      </c>
      <c r="T162" s="1483">
        <v>0</v>
      </c>
      <c r="U162" s="1483">
        <v>0</v>
      </c>
      <c r="V162" s="1483">
        <v>0</v>
      </c>
      <c r="W162" s="1483">
        <v>6.1248337253448082E-2</v>
      </c>
      <c r="X162" s="1483">
        <v>0.78952049429187976</v>
      </c>
      <c r="Y162" s="1483">
        <v>0</v>
      </c>
      <c r="Z162" s="1483">
        <v>0</v>
      </c>
      <c r="AA162" s="1483">
        <v>0</v>
      </c>
      <c r="AB162" s="2250">
        <v>0</v>
      </c>
      <c r="AC162" s="667"/>
      <c r="AD162" s="667"/>
      <c r="AE162" s="667"/>
      <c r="AF162" s="667"/>
      <c r="AG162" s="667"/>
      <c r="AH162" s="667"/>
      <c r="AI162" s="667"/>
      <c r="AJ162" s="667"/>
      <c r="AK162" s="667"/>
      <c r="AL162" s="667"/>
      <c r="AM162" s="667"/>
      <c r="AN162" s="667"/>
      <c r="AO162" s="667"/>
      <c r="AP162" s="667"/>
      <c r="AQ162" s="667"/>
      <c r="AR162" s="667"/>
      <c r="AS162" s="667"/>
      <c r="AT162" s="667"/>
      <c r="AU162" s="667"/>
      <c r="AV162" s="667"/>
      <c r="AW162" s="667"/>
      <c r="AX162" s="667"/>
      <c r="AY162" s="667"/>
      <c r="AZ162" s="216"/>
      <c r="BA162" s="2717"/>
      <c r="BB162" s="159" t="s">
        <v>257</v>
      </c>
      <c r="BC162" s="341">
        <v>19.327114999999999</v>
      </c>
      <c r="BD162" s="307">
        <v>0</v>
      </c>
      <c r="BE162" s="307">
        <v>0</v>
      </c>
      <c r="BF162" s="307">
        <v>0</v>
      </c>
      <c r="BG162" s="342">
        <v>0</v>
      </c>
      <c r="BH162" s="352">
        <v>17.985554</v>
      </c>
      <c r="BI162" s="307">
        <v>0</v>
      </c>
      <c r="BJ162" s="307">
        <v>0</v>
      </c>
      <c r="BK162" s="307">
        <v>0</v>
      </c>
      <c r="BL162" s="342">
        <v>0</v>
      </c>
      <c r="BM162" s="352">
        <v>1.341561</v>
      </c>
      <c r="BN162" s="307">
        <v>0</v>
      </c>
      <c r="BO162" s="307">
        <v>0</v>
      </c>
      <c r="BP162" s="307">
        <v>0</v>
      </c>
      <c r="BQ162" s="342">
        <v>0</v>
      </c>
      <c r="BR162" s="352">
        <v>0.66959999999999997</v>
      </c>
      <c r="BS162" s="307">
        <v>0</v>
      </c>
      <c r="BT162" s="307">
        <v>0</v>
      </c>
      <c r="BU162" s="307">
        <v>0</v>
      </c>
      <c r="BV162" s="307">
        <v>0</v>
      </c>
      <c r="BW162" s="307">
        <v>1.341561</v>
      </c>
      <c r="BX162" s="307">
        <v>17.315953999999998</v>
      </c>
      <c r="BY162" s="308">
        <v>0</v>
      </c>
      <c r="BZ162" s="308">
        <v>0</v>
      </c>
      <c r="CA162" s="308">
        <v>0</v>
      </c>
      <c r="CB162" s="308">
        <v>0</v>
      </c>
      <c r="CC162" s="2200"/>
      <c r="CD162" s="2200"/>
      <c r="CE162" s="2200"/>
      <c r="CF162" s="2200"/>
      <c r="CG162" s="2200"/>
      <c r="CH162" s="2200"/>
      <c r="CI162" s="2200"/>
      <c r="CJ162" s="2200"/>
      <c r="CK162" s="2200"/>
      <c r="CL162" s="2200"/>
      <c r="CM162" s="2200"/>
      <c r="CN162" s="2200"/>
      <c r="CO162" s="2200"/>
      <c r="CP162" s="2200"/>
      <c r="CQ162" s="2200"/>
      <c r="CR162" s="2200"/>
      <c r="CS162" s="2200"/>
      <c r="CT162" s="2200"/>
      <c r="CU162" s="2200"/>
      <c r="CV162" s="2200"/>
      <c r="CW162" s="2200"/>
      <c r="CX162" s="2200"/>
      <c r="CY162" s="2200"/>
      <c r="CZ162" s="2200"/>
    </row>
    <row r="163" s="399" customFormat="true" ht="15" customHeight="true" x14ac:dyDescent="0.2">
      <c r="A163" s="2669"/>
      <c r="B163" s="1542" t="s">
        <v>185</v>
      </c>
      <c r="C163" s="1482">
        <v>0.1865237259424509</v>
      </c>
      <c r="D163" s="1483">
        <v>0</v>
      </c>
      <c r="E163" s="1483">
        <v>0</v>
      </c>
      <c r="F163" s="1483">
        <v>0</v>
      </c>
      <c r="G163" s="1484">
        <v>0</v>
      </c>
      <c r="H163" s="1485">
        <v>0.22402723215840686</v>
      </c>
      <c r="I163" s="1483">
        <v>0</v>
      </c>
      <c r="J163" s="1483">
        <v>0</v>
      </c>
      <c r="K163" s="1483">
        <v>0</v>
      </c>
      <c r="L163" s="1486">
        <v>0</v>
      </c>
      <c r="M163" s="1487">
        <v>0</v>
      </c>
      <c r="N163" s="1483">
        <v>0.12392106794392539</v>
      </c>
      <c r="O163" s="1483">
        <v>0</v>
      </c>
      <c r="P163" s="1483">
        <v>0</v>
      </c>
      <c r="Q163" s="1484">
        <v>0</v>
      </c>
      <c r="R163" s="1485">
        <v>0</v>
      </c>
      <c r="S163" s="1483">
        <v>0</v>
      </c>
      <c r="T163" s="1483">
        <v>0</v>
      </c>
      <c r="U163" s="1483">
        <v>0</v>
      </c>
      <c r="V163" s="1483">
        <v>0</v>
      </c>
      <c r="W163" s="1483">
        <v>0</v>
      </c>
      <c r="X163" s="1483">
        <v>0.13995094968248814</v>
      </c>
      <c r="Y163" s="1483">
        <v>0</v>
      </c>
      <c r="Z163" s="1483">
        <v>0</v>
      </c>
      <c r="AA163" s="1483">
        <v>0</v>
      </c>
      <c r="AB163" s="2250">
        <v>6.9429789976894862E-2</v>
      </c>
      <c r="AC163" s="667"/>
      <c r="AD163" s="667"/>
      <c r="AE163" s="667"/>
      <c r="AF163" s="667"/>
      <c r="AG163" s="667"/>
      <c r="AH163" s="667"/>
      <c r="AI163" s="667"/>
      <c r="AJ163" s="667"/>
      <c r="AK163" s="667"/>
      <c r="AL163" s="667"/>
      <c r="AM163" s="667"/>
      <c r="AN163" s="667"/>
      <c r="AO163" s="667"/>
      <c r="AP163" s="667"/>
      <c r="AQ163" s="667"/>
      <c r="AR163" s="667"/>
      <c r="AS163" s="667"/>
      <c r="AT163" s="667"/>
      <c r="AU163" s="667"/>
      <c r="AV163" s="667"/>
      <c r="AW163" s="667"/>
      <c r="AX163" s="667"/>
      <c r="AY163" s="667"/>
      <c r="AZ163" s="216"/>
      <c r="BA163" s="2717"/>
      <c r="BB163" s="159" t="s">
        <v>185</v>
      </c>
      <c r="BC163" s="341">
        <v>9.4476219999999991</v>
      </c>
      <c r="BD163" s="307">
        <v>0</v>
      </c>
      <c r="BE163" s="307">
        <v>0</v>
      </c>
      <c r="BF163" s="307">
        <v>0</v>
      </c>
      <c r="BG163" s="342">
        <v>0</v>
      </c>
      <c r="BH163" s="352">
        <v>7.0708479999999998</v>
      </c>
      <c r="BI163" s="307">
        <v>0</v>
      </c>
      <c r="BJ163" s="307">
        <v>0</v>
      </c>
      <c r="BK163" s="307">
        <v>0</v>
      </c>
      <c r="BL163" s="342">
        <v>0</v>
      </c>
      <c r="BM163" s="352">
        <v>0</v>
      </c>
      <c r="BN163" s="307">
        <v>2.3767740000000002</v>
      </c>
      <c r="BO163" s="307">
        <v>0</v>
      </c>
      <c r="BP163" s="307">
        <v>0</v>
      </c>
      <c r="BQ163" s="342">
        <v>0</v>
      </c>
      <c r="BR163" s="352">
        <v>0</v>
      </c>
      <c r="BS163" s="307">
        <v>0</v>
      </c>
      <c r="BT163" s="307">
        <v>0</v>
      </c>
      <c r="BU163" s="307">
        <v>0</v>
      </c>
      <c r="BV163" s="307">
        <v>0</v>
      </c>
      <c r="BW163" s="307">
        <v>0</v>
      </c>
      <c r="BX163" s="307">
        <v>3.0694379999999999</v>
      </c>
      <c r="BY163" s="308">
        <v>0</v>
      </c>
      <c r="BZ163" s="308">
        <v>0</v>
      </c>
      <c r="CA163" s="308">
        <v>0</v>
      </c>
      <c r="CB163" s="308">
        <v>6.3781840000000001</v>
      </c>
      <c r="CC163" s="2200"/>
      <c r="CD163" s="2200"/>
      <c r="CE163" s="2200"/>
      <c r="CF163" s="2200"/>
      <c r="CG163" s="2200"/>
      <c r="CH163" s="2200"/>
      <c r="CI163" s="2200"/>
      <c r="CJ163" s="2200"/>
      <c r="CK163" s="2200"/>
      <c r="CL163" s="2200"/>
      <c r="CM163" s="2200"/>
      <c r="CN163" s="2200"/>
      <c r="CO163" s="2200"/>
      <c r="CP163" s="2200"/>
      <c r="CQ163" s="2200"/>
      <c r="CR163" s="2200"/>
      <c r="CS163" s="2200"/>
      <c r="CT163" s="2200"/>
      <c r="CU163" s="2200"/>
      <c r="CV163" s="2200"/>
      <c r="CW163" s="2200"/>
      <c r="CX163" s="2200"/>
      <c r="CY163" s="2200"/>
      <c r="CZ163" s="2200"/>
    </row>
    <row r="164" s="239" customFormat="true" ht="15" customHeight="true" x14ac:dyDescent="0.2">
      <c r="A164" s="1386"/>
      <c r="B164" s="1543"/>
      <c r="C164" s="979"/>
      <c r="D164" s="941"/>
      <c r="E164" s="941"/>
      <c r="F164" s="941"/>
      <c r="G164" s="942"/>
      <c r="H164" s="980"/>
      <c r="I164" s="941"/>
      <c r="J164" s="941"/>
      <c r="K164" s="941"/>
      <c r="L164" s="981"/>
      <c r="M164" s="979"/>
      <c r="N164" s="941"/>
      <c r="O164" s="941"/>
      <c r="P164" s="941"/>
      <c r="Q164" s="942"/>
      <c r="R164" s="980"/>
      <c r="S164" s="941"/>
      <c r="T164" s="941"/>
      <c r="U164" s="941"/>
      <c r="V164" s="941"/>
      <c r="W164" s="941"/>
      <c r="X164" s="941"/>
      <c r="Y164" s="941"/>
      <c r="Z164" s="941"/>
      <c r="AA164" s="941"/>
      <c r="AB164" s="981"/>
      <c r="AC164" s="667"/>
      <c r="AD164" s="667"/>
      <c r="AE164" s="667"/>
      <c r="AF164" s="667"/>
      <c r="AG164" s="667"/>
      <c r="AH164" s="667"/>
      <c r="AI164" s="667"/>
      <c r="AJ164" s="667"/>
      <c r="AK164" s="667"/>
      <c r="AL164" s="667"/>
      <c r="AM164" s="667"/>
      <c r="AN164" s="667"/>
      <c r="AO164" s="667"/>
      <c r="AP164" s="667"/>
      <c r="AQ164" s="667"/>
      <c r="AR164" s="667"/>
      <c r="AS164" s="667"/>
      <c r="AT164" s="667"/>
      <c r="AU164" s="667"/>
      <c r="AV164" s="667"/>
      <c r="AW164" s="667"/>
      <c r="AX164" s="667"/>
      <c r="AY164" s="667"/>
      <c r="AZ164" s="216"/>
      <c r="BA164" s="2718"/>
      <c r="BB164" s="159" t="s">
        <v>186</v>
      </c>
      <c r="BC164" s="341">
        <v>5065.1046949999927</v>
      </c>
      <c r="BD164" s="307">
        <v>5084.3847499999938</v>
      </c>
      <c r="BE164" s="307">
        <v>5080.9649250000084</v>
      </c>
      <c r="BF164" s="307">
        <v>5079.4222939999945</v>
      </c>
      <c r="BG164" s="342">
        <v>5080.5967919999821</v>
      </c>
      <c r="BH164" s="352">
        <v>3156.2448600000071</v>
      </c>
      <c r="BI164" s="307">
        <v>3159.3254619999957</v>
      </c>
      <c r="BJ164" s="307">
        <v>3166.8427119999997</v>
      </c>
      <c r="BK164" s="307">
        <v>3152.4805549999965</v>
      </c>
      <c r="BL164" s="342">
        <v>3172.3117209999946</v>
      </c>
      <c r="BM164" s="352">
        <v>1911.8896560000001</v>
      </c>
      <c r="BN164" s="307">
        <v>1917.9741100000015</v>
      </c>
      <c r="BO164" s="307">
        <v>1919.8156400000009</v>
      </c>
      <c r="BP164" s="307">
        <v>1912.7680740000003</v>
      </c>
      <c r="BQ164" s="342">
        <v>1920.8206659999983</v>
      </c>
      <c r="BR164" s="352">
        <v>1095.4412699999996</v>
      </c>
      <c r="BS164" s="307">
        <v>2130.386533999997</v>
      </c>
      <c r="BT164" s="307">
        <v>2204.1840759999982</v>
      </c>
      <c r="BU164" s="307">
        <v>1582.1311069999999</v>
      </c>
      <c r="BV164" s="307">
        <v>2067.614860000001</v>
      </c>
      <c r="BW164" s="307">
        <v>2190.3631350000028</v>
      </c>
      <c r="BX164" s="307">
        <v>2193.2241310000018</v>
      </c>
      <c r="BY164" s="308">
        <v>1140.543639999998</v>
      </c>
      <c r="BZ164" s="308">
        <v>1137.6923119999992</v>
      </c>
      <c r="CA164" s="308">
        <v>462.36885100000001</v>
      </c>
      <c r="CB164" s="308">
        <v>9186.5235399999892</v>
      </c>
      <c r="CC164" s="2200"/>
      <c r="CD164" s="2200"/>
      <c r="CE164" s="2200"/>
      <c r="CF164" s="2200"/>
      <c r="CG164" s="2200"/>
      <c r="CH164" s="2200"/>
      <c r="CI164" s="2200"/>
      <c r="CJ164" s="2200"/>
      <c r="CK164" s="2200"/>
      <c r="CL164" s="2200"/>
      <c r="CM164" s="2200"/>
      <c r="CN164" s="2200"/>
      <c r="CO164" s="2200"/>
      <c r="CP164" s="2200"/>
      <c r="CQ164" s="2200"/>
      <c r="CR164" s="2200"/>
      <c r="CS164" s="2200"/>
      <c r="CT164" s="2200"/>
      <c r="CU164" s="2200"/>
      <c r="CV164" s="2200"/>
      <c r="CW164" s="2200"/>
      <c r="CX164" s="2200"/>
      <c r="CY164" s="2200"/>
      <c r="CZ164" s="2200"/>
    </row>
    <row r="165" s="239" customFormat="true" ht="15" customHeight="true" x14ac:dyDescent="0.2">
      <c r="A165" s="775"/>
      <c r="B165" s="1544"/>
      <c r="C165" s="979"/>
      <c r="D165" s="941"/>
      <c r="E165" s="941"/>
      <c r="F165" s="941"/>
      <c r="G165" s="942"/>
      <c r="H165" s="980"/>
      <c r="I165" s="941"/>
      <c r="J165" s="941"/>
      <c r="K165" s="941"/>
      <c r="L165" s="981"/>
      <c r="M165" s="979"/>
      <c r="N165" s="941"/>
      <c r="O165" s="941"/>
      <c r="P165" s="941"/>
      <c r="Q165" s="942"/>
      <c r="R165" s="980"/>
      <c r="S165" s="941"/>
      <c r="T165" s="941"/>
      <c r="U165" s="941"/>
      <c r="V165" s="941"/>
      <c r="W165" s="941"/>
      <c r="X165" s="941"/>
      <c r="Y165" s="941"/>
      <c r="Z165" s="941"/>
      <c r="AA165" s="941"/>
      <c r="AB165" s="981"/>
      <c r="AC165" s="667"/>
      <c r="AD165" s="667"/>
      <c r="AE165" s="667"/>
      <c r="AF165" s="667"/>
      <c r="AG165" s="667"/>
      <c r="AH165" s="667"/>
      <c r="AI165" s="667"/>
      <c r="AJ165" s="667"/>
      <c r="AK165" s="667"/>
      <c r="AL165" s="667"/>
      <c r="AM165" s="667"/>
      <c r="AN165" s="667"/>
      <c r="AO165" s="667"/>
      <c r="AP165" s="667"/>
      <c r="AQ165" s="667"/>
      <c r="AR165" s="667"/>
      <c r="AS165" s="667"/>
      <c r="AT165" s="667"/>
      <c r="AU165" s="667"/>
      <c r="AV165" s="667"/>
      <c r="AW165" s="667"/>
      <c r="AX165" s="667"/>
      <c r="AY165" s="667"/>
      <c r="AZ165" s="216"/>
      <c r="BA165" s="393"/>
      <c r="BB165" s="159"/>
      <c r="BC165" s="341"/>
      <c r="BD165" s="307"/>
      <c r="BE165" s="307"/>
      <c r="BF165" s="307"/>
      <c r="BG165" s="342"/>
      <c r="BH165" s="352"/>
      <c r="BI165" s="307"/>
      <c r="BJ165" s="307"/>
      <c r="BK165" s="307"/>
      <c r="BL165" s="342"/>
      <c r="BM165" s="352"/>
      <c r="BN165" s="307"/>
      <c r="BO165" s="307"/>
      <c r="BP165" s="307"/>
      <c r="BQ165" s="342"/>
      <c r="BR165" s="352"/>
      <c r="BS165" s="307"/>
      <c r="BT165" s="307"/>
      <c r="BU165" s="307"/>
      <c r="BV165" s="307"/>
      <c r="BW165" s="307"/>
      <c r="BX165" s="307"/>
      <c r="BY165" s="308"/>
      <c r="BZ165" s="308"/>
      <c r="CA165" s="308"/>
      <c r="CB165" s="308"/>
      <c r="CC165" s="2200"/>
      <c r="CD165" s="2200"/>
      <c r="CE165" s="2200"/>
      <c r="CF165" s="2200"/>
      <c r="CG165" s="2200"/>
      <c r="CH165" s="2200"/>
      <c r="CI165" s="2200"/>
      <c r="CJ165" s="2200"/>
      <c r="CK165" s="2200"/>
      <c r="CL165" s="2200"/>
      <c r="CM165" s="2200"/>
      <c r="CN165" s="2200"/>
      <c r="CO165" s="2200"/>
      <c r="CP165" s="2200"/>
      <c r="CQ165" s="2200"/>
      <c r="CR165" s="2200"/>
      <c r="CS165" s="2200"/>
      <c r="CT165" s="2200"/>
      <c r="CU165" s="2200"/>
      <c r="CV165" s="2200"/>
      <c r="CW165" s="2200"/>
      <c r="CX165" s="2200"/>
      <c r="CY165" s="2200"/>
      <c r="CZ165" s="2200"/>
    </row>
    <row r="166" s="239" customFormat="true" ht="15" customHeight="true" x14ac:dyDescent="0.2">
      <c r="A166" s="775"/>
      <c r="B166" s="1544"/>
      <c r="C166" s="979"/>
      <c r="D166" s="941"/>
      <c r="E166" s="941"/>
      <c r="F166" s="941"/>
      <c r="G166" s="942"/>
      <c r="H166" s="980"/>
      <c r="I166" s="941"/>
      <c r="J166" s="941"/>
      <c r="K166" s="941"/>
      <c r="L166" s="981"/>
      <c r="M166" s="979"/>
      <c r="N166" s="941"/>
      <c r="O166" s="941"/>
      <c r="P166" s="941"/>
      <c r="Q166" s="942"/>
      <c r="R166" s="980"/>
      <c r="S166" s="941"/>
      <c r="T166" s="941"/>
      <c r="U166" s="941"/>
      <c r="V166" s="941"/>
      <c r="W166" s="941"/>
      <c r="X166" s="941"/>
      <c r="Y166" s="941"/>
      <c r="Z166" s="941"/>
      <c r="AA166" s="941"/>
      <c r="AB166" s="981"/>
      <c r="AC166" s="667"/>
      <c r="AD166" s="667"/>
      <c r="AE166" s="667"/>
      <c r="AF166" s="667"/>
      <c r="AG166" s="667"/>
      <c r="AH166" s="667"/>
      <c r="AI166" s="667"/>
      <c r="AJ166" s="667"/>
      <c r="AK166" s="667"/>
      <c r="AL166" s="667"/>
      <c r="AM166" s="667"/>
      <c r="AN166" s="667"/>
      <c r="AO166" s="667"/>
      <c r="AP166" s="667"/>
      <c r="AQ166" s="667"/>
      <c r="AR166" s="667"/>
      <c r="AS166" s="667"/>
      <c r="AT166" s="667"/>
      <c r="AU166" s="667"/>
      <c r="AV166" s="667"/>
      <c r="AW166" s="667"/>
      <c r="AX166" s="667"/>
      <c r="AY166" s="667"/>
      <c r="AZ166" s="216"/>
      <c r="BA166" s="393"/>
      <c r="BB166" s="159"/>
      <c r="BC166" s="341"/>
      <c r="BD166" s="307"/>
      <c r="BE166" s="307"/>
      <c r="BF166" s="307"/>
      <c r="BG166" s="342"/>
      <c r="BH166" s="352"/>
      <c r="BI166" s="307"/>
      <c r="BJ166" s="307"/>
      <c r="BK166" s="307"/>
      <c r="BL166" s="342"/>
      <c r="BM166" s="352"/>
      <c r="BN166" s="307"/>
      <c r="BO166" s="307"/>
      <c r="BP166" s="307"/>
      <c r="BQ166" s="342"/>
      <c r="BR166" s="352"/>
      <c r="BS166" s="307"/>
      <c r="BT166" s="307"/>
      <c r="BU166" s="307"/>
      <c r="BV166" s="307"/>
      <c r="BW166" s="307"/>
      <c r="BX166" s="307"/>
      <c r="BY166" s="308"/>
      <c r="BZ166" s="308"/>
      <c r="CA166" s="308"/>
      <c r="CB166" s="308"/>
      <c r="CC166" s="2200"/>
      <c r="CD166" s="2200"/>
      <c r="CE166" s="2200"/>
      <c r="CF166" s="2200"/>
      <c r="CG166" s="2200"/>
      <c r="CH166" s="2200"/>
      <c r="CI166" s="2200"/>
      <c r="CJ166" s="2200"/>
      <c r="CK166" s="2200"/>
      <c r="CL166" s="2200"/>
      <c r="CM166" s="2200"/>
      <c r="CN166" s="2200"/>
      <c r="CO166" s="2200"/>
      <c r="CP166" s="2200"/>
      <c r="CQ166" s="2200"/>
      <c r="CR166" s="2200"/>
      <c r="CS166" s="2200"/>
      <c r="CT166" s="2200"/>
      <c r="CU166" s="2200"/>
      <c r="CV166" s="2200"/>
      <c r="CW166" s="2200"/>
      <c r="CX166" s="2200"/>
      <c r="CY166" s="2200"/>
      <c r="CZ166" s="2200"/>
    </row>
    <row r="167" s="239" customFormat="true" ht="15" customHeight="true" x14ac:dyDescent="0.2">
      <c r="A167" s="775"/>
      <c r="B167" s="1544"/>
      <c r="C167" s="979"/>
      <c r="D167" s="941"/>
      <c r="E167" s="941"/>
      <c r="F167" s="941"/>
      <c r="G167" s="942"/>
      <c r="H167" s="980"/>
      <c r="I167" s="941"/>
      <c r="J167" s="941"/>
      <c r="K167" s="941"/>
      <c r="L167" s="981"/>
      <c r="M167" s="979"/>
      <c r="N167" s="941"/>
      <c r="O167" s="941"/>
      <c r="P167" s="941"/>
      <c r="Q167" s="942"/>
      <c r="R167" s="980"/>
      <c r="S167" s="941"/>
      <c r="T167" s="941"/>
      <c r="U167" s="941"/>
      <c r="V167" s="941"/>
      <c r="W167" s="941"/>
      <c r="X167" s="941"/>
      <c r="Y167" s="941"/>
      <c r="Z167" s="941"/>
      <c r="AA167" s="941"/>
      <c r="AB167" s="981"/>
      <c r="AC167" s="667"/>
      <c r="AD167" s="667"/>
      <c r="AE167" s="667"/>
      <c r="AF167" s="667"/>
      <c r="AG167" s="667"/>
      <c r="AH167" s="667"/>
      <c r="AI167" s="667"/>
      <c r="AJ167" s="667"/>
      <c r="AK167" s="667"/>
      <c r="AL167" s="667"/>
      <c r="AM167" s="667"/>
      <c r="AN167" s="667"/>
      <c r="AO167" s="667"/>
      <c r="AP167" s="667"/>
      <c r="AQ167" s="667"/>
      <c r="AR167" s="667"/>
      <c r="AS167" s="667"/>
      <c r="AT167" s="667"/>
      <c r="AU167" s="667"/>
      <c r="AV167" s="667"/>
      <c r="AW167" s="667"/>
      <c r="AX167" s="667"/>
      <c r="AY167" s="667"/>
      <c r="AZ167" s="216"/>
      <c r="BA167" s="39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2200"/>
      <c r="CD167" s="2200"/>
      <c r="CE167" s="2200"/>
      <c r="CF167" s="2200"/>
      <c r="CG167" s="2200"/>
      <c r="CH167" s="2200"/>
      <c r="CI167" s="2200"/>
      <c r="CJ167" s="2200"/>
      <c r="CK167" s="2200"/>
      <c r="CL167" s="2200"/>
      <c r="CM167" s="2200"/>
      <c r="CN167" s="2200"/>
      <c r="CO167" s="2200"/>
      <c r="CP167" s="2200"/>
      <c r="CQ167" s="2200"/>
      <c r="CR167" s="2200"/>
      <c r="CS167" s="2200"/>
      <c r="CT167" s="2200"/>
      <c r="CU167" s="2200"/>
      <c r="CV167" s="2200"/>
      <c r="CW167" s="2200"/>
      <c r="CX167" s="2200"/>
      <c r="CY167" s="2200"/>
      <c r="CZ167" s="2200"/>
    </row>
    <row r="168" s="239" customFormat="true" ht="15" customHeight="true" x14ac:dyDescent="0.2">
      <c r="A168" s="775"/>
      <c r="B168" s="1544"/>
      <c r="C168" s="979"/>
      <c r="D168" s="941"/>
      <c r="E168" s="941"/>
      <c r="F168" s="941"/>
      <c r="G168" s="942"/>
      <c r="H168" s="980"/>
      <c r="I168" s="941"/>
      <c r="J168" s="941"/>
      <c r="K168" s="941"/>
      <c r="L168" s="981"/>
      <c r="M168" s="979"/>
      <c r="N168" s="941"/>
      <c r="O168" s="941"/>
      <c r="P168" s="941"/>
      <c r="Q168" s="942"/>
      <c r="R168" s="980"/>
      <c r="S168" s="941"/>
      <c r="T168" s="941"/>
      <c r="U168" s="941"/>
      <c r="V168" s="941"/>
      <c r="W168" s="941"/>
      <c r="X168" s="941"/>
      <c r="Y168" s="941"/>
      <c r="Z168" s="941"/>
      <c r="AA168" s="941"/>
      <c r="AB168" s="981"/>
      <c r="AC168" s="667"/>
      <c r="AD168" s="667"/>
      <c r="AE168" s="667"/>
      <c r="AF168" s="667"/>
      <c r="AG168" s="667"/>
      <c r="AH168" s="667"/>
      <c r="AI168" s="667"/>
      <c r="AJ168" s="667"/>
      <c r="AK168" s="667"/>
      <c r="AL168" s="667"/>
      <c r="AM168" s="667"/>
      <c r="AN168" s="667"/>
      <c r="AO168" s="667"/>
      <c r="AP168" s="667"/>
      <c r="AQ168" s="667"/>
      <c r="AR168" s="667"/>
      <c r="AS168" s="667"/>
      <c r="AT168" s="667"/>
      <c r="AU168" s="667"/>
      <c r="AV168" s="667"/>
      <c r="AW168" s="667"/>
      <c r="AX168" s="667"/>
      <c r="AY168" s="667"/>
      <c r="AZ168" s="216"/>
      <c r="BA168" s="39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2200"/>
      <c r="CD168" s="2200"/>
      <c r="CE168" s="2200"/>
      <c r="CF168" s="2200"/>
      <c r="CG168" s="2200"/>
      <c r="CH168" s="2200"/>
      <c r="CI168" s="2200"/>
      <c r="CJ168" s="2200"/>
      <c r="CK168" s="2200"/>
      <c r="CL168" s="2200"/>
      <c r="CM168" s="2200"/>
      <c r="CN168" s="2200"/>
      <c r="CO168" s="2200"/>
      <c r="CP168" s="2200"/>
      <c r="CQ168" s="2200"/>
      <c r="CR168" s="2200"/>
      <c r="CS168" s="2200"/>
      <c r="CT168" s="2200"/>
      <c r="CU168" s="2200"/>
      <c r="CV168" s="2200"/>
      <c r="CW168" s="2200"/>
      <c r="CX168" s="2200"/>
      <c r="CY168" s="2200"/>
      <c r="CZ168" s="2200"/>
    </row>
    <row r="169" s="239" customFormat="true" ht="15" customHeight="true" x14ac:dyDescent="0.2">
      <c r="A169" s="775"/>
      <c r="B169" s="1544"/>
      <c r="C169" s="979"/>
      <c r="D169" s="941"/>
      <c r="E169" s="941"/>
      <c r="F169" s="941"/>
      <c r="G169" s="942"/>
      <c r="H169" s="980"/>
      <c r="I169" s="941"/>
      <c r="J169" s="941"/>
      <c r="K169" s="941"/>
      <c r="L169" s="981"/>
      <c r="M169" s="979"/>
      <c r="N169" s="941"/>
      <c r="O169" s="941"/>
      <c r="P169" s="941"/>
      <c r="Q169" s="942"/>
      <c r="R169" s="980"/>
      <c r="S169" s="941"/>
      <c r="T169" s="941"/>
      <c r="U169" s="941"/>
      <c r="V169" s="941"/>
      <c r="W169" s="941"/>
      <c r="X169" s="941"/>
      <c r="Y169" s="941"/>
      <c r="Z169" s="941"/>
      <c r="AA169" s="941"/>
      <c r="AB169" s="981"/>
      <c r="AC169" s="667"/>
      <c r="AD169" s="667"/>
      <c r="AE169" s="667"/>
      <c r="AF169" s="667"/>
      <c r="AG169" s="667"/>
      <c r="AH169" s="667"/>
      <c r="AI169" s="667"/>
      <c r="AJ169" s="667"/>
      <c r="AK169" s="667"/>
      <c r="AL169" s="667"/>
      <c r="AM169" s="667"/>
      <c r="AN169" s="667"/>
      <c r="AO169" s="667"/>
      <c r="AP169" s="667"/>
      <c r="AQ169" s="667"/>
      <c r="AR169" s="667"/>
      <c r="AS169" s="667"/>
      <c r="AT169" s="667"/>
      <c r="AU169" s="667"/>
      <c r="AV169" s="667"/>
      <c r="AW169" s="667"/>
      <c r="AX169" s="667"/>
      <c r="AY169" s="667"/>
      <c r="AZ169" s="216"/>
      <c r="BA169" s="39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2200"/>
      <c r="CD169" s="2200"/>
      <c r="CE169" s="2200"/>
      <c r="CF169" s="2200"/>
      <c r="CG169" s="2200"/>
      <c r="CH169" s="2200"/>
      <c r="CI169" s="2200"/>
      <c r="CJ169" s="2200"/>
      <c r="CK169" s="2200"/>
      <c r="CL169" s="2200"/>
      <c r="CM169" s="2200"/>
      <c r="CN169" s="2200"/>
      <c r="CO169" s="2200"/>
      <c r="CP169" s="2200"/>
      <c r="CQ169" s="2200"/>
      <c r="CR169" s="2200"/>
      <c r="CS169" s="2200"/>
      <c r="CT169" s="2200"/>
      <c r="CU169" s="2200"/>
      <c r="CV169" s="2200"/>
      <c r="CW169" s="2200"/>
      <c r="CX169" s="2200"/>
      <c r="CY169" s="2200"/>
      <c r="CZ169" s="2200"/>
    </row>
    <row r="170" s="399" customFormat="true" ht="15" customHeight="true" x14ac:dyDescent="0.2">
      <c r="A170" s="876"/>
      <c r="B170" s="902"/>
      <c r="C170" s="793"/>
      <c r="D170" s="794"/>
      <c r="E170" s="794"/>
      <c r="F170" s="794"/>
      <c r="G170" s="859"/>
      <c r="H170" s="843"/>
      <c r="I170" s="794"/>
      <c r="J170" s="794"/>
      <c r="K170" s="794"/>
      <c r="L170" s="811"/>
      <c r="M170" s="826"/>
      <c r="N170" s="794"/>
      <c r="O170" s="794"/>
      <c r="P170" s="794"/>
      <c r="Q170" s="859"/>
      <c r="R170" s="843"/>
      <c r="S170" s="794"/>
      <c r="T170" s="794"/>
      <c r="U170" s="794"/>
      <c r="V170" s="794"/>
      <c r="W170" s="794"/>
      <c r="X170" s="794"/>
      <c r="Y170" s="794"/>
      <c r="Z170" s="794"/>
      <c r="AA170" s="794"/>
      <c r="AB170" s="2156"/>
      <c r="AC170" s="667"/>
      <c r="AD170" s="667"/>
      <c r="AE170" s="667"/>
      <c r="AF170" s="667"/>
      <c r="AG170" s="667"/>
      <c r="AH170" s="667"/>
      <c r="AI170" s="667"/>
      <c r="AJ170" s="667"/>
      <c r="AK170" s="667"/>
      <c r="AL170" s="667"/>
      <c r="AM170" s="667"/>
      <c r="AN170" s="667"/>
      <c r="AO170" s="667"/>
      <c r="AP170" s="667"/>
      <c r="AQ170" s="667"/>
      <c r="AR170" s="667"/>
      <c r="AS170" s="667"/>
      <c r="AT170" s="667"/>
      <c r="AU170" s="667"/>
      <c r="AV170" s="667"/>
      <c r="AW170" s="667"/>
      <c r="AX170" s="667"/>
      <c r="AY170" s="667"/>
      <c r="AZ170" s="216"/>
      <c r="BA170" s="39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2200"/>
      <c r="CD170" s="2200"/>
      <c r="CE170" s="2200"/>
      <c r="CF170" s="2200"/>
      <c r="CG170" s="2200"/>
      <c r="CH170" s="2200"/>
      <c r="CI170" s="2200"/>
      <c r="CJ170" s="2200"/>
      <c r="CK170" s="2200"/>
      <c r="CL170" s="2200"/>
      <c r="CM170" s="2200"/>
      <c r="CN170" s="2200"/>
      <c r="CO170" s="2200"/>
      <c r="CP170" s="2200"/>
      <c r="CQ170" s="2200"/>
      <c r="CR170" s="2200"/>
      <c r="CS170" s="2200"/>
      <c r="CT170" s="2200"/>
      <c r="CU170" s="2200"/>
      <c r="CV170" s="2200"/>
      <c r="CW170" s="2200"/>
      <c r="CX170" s="2200"/>
      <c r="CY170" s="2200"/>
      <c r="CZ170" s="2200"/>
    </row>
    <row r="171" s="399" customFormat="true" ht="15" customHeight="true" x14ac:dyDescent="0.2">
      <c r="A171" s="1374"/>
      <c r="B171" s="1545"/>
      <c r="C171" s="1330"/>
      <c r="D171" s="1331"/>
      <c r="E171" s="1331"/>
      <c r="F171" s="1331"/>
      <c r="G171" s="1365"/>
      <c r="H171" s="1357"/>
      <c r="I171" s="1331"/>
      <c r="J171" s="1331"/>
      <c r="K171" s="1331"/>
      <c r="L171" s="1338"/>
      <c r="M171" s="1347"/>
      <c r="N171" s="1331"/>
      <c r="O171" s="1331"/>
      <c r="P171" s="1331"/>
      <c r="Q171" s="1365"/>
      <c r="R171" s="1357"/>
      <c r="S171" s="1331"/>
      <c r="T171" s="1331"/>
      <c r="U171" s="1331"/>
      <c r="V171" s="1331"/>
      <c r="W171" s="1331"/>
      <c r="X171" s="1331"/>
      <c r="Y171" s="1331"/>
      <c r="Z171" s="1331"/>
      <c r="AA171" s="1331"/>
      <c r="AB171" s="2251"/>
      <c r="AC171" s="667"/>
      <c r="AD171" s="667"/>
      <c r="AE171" s="667"/>
      <c r="AF171" s="667"/>
      <c r="AG171" s="667"/>
      <c r="AH171" s="667"/>
      <c r="AI171" s="667"/>
      <c r="AJ171" s="667"/>
      <c r="AK171" s="667"/>
      <c r="AL171" s="667"/>
      <c r="AM171" s="667"/>
      <c r="AN171" s="667"/>
      <c r="AO171" s="667"/>
      <c r="AP171" s="667"/>
      <c r="AQ171" s="667"/>
      <c r="AR171" s="667"/>
      <c r="AS171" s="667"/>
      <c r="AT171" s="667"/>
      <c r="AU171" s="667"/>
      <c r="AV171" s="667"/>
      <c r="AW171" s="667"/>
      <c r="AX171" s="667"/>
      <c r="AY171" s="667"/>
      <c r="AZ171" s="216"/>
      <c r="BA171" s="39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2200"/>
      <c r="CD171" s="2200"/>
      <c r="CE171" s="2200"/>
      <c r="CF171" s="2200"/>
      <c r="CG171" s="2200"/>
      <c r="CH171" s="2200"/>
      <c r="CI171" s="2200"/>
      <c r="CJ171" s="2200"/>
      <c r="CK171" s="2200"/>
      <c r="CL171" s="2200"/>
      <c r="CM171" s="2200"/>
      <c r="CN171" s="2200"/>
      <c r="CO171" s="2200"/>
      <c r="CP171" s="2200"/>
      <c r="CQ171" s="2200"/>
      <c r="CR171" s="2200"/>
      <c r="CS171" s="2200"/>
      <c r="CT171" s="2200"/>
      <c r="CU171" s="2200"/>
      <c r="CV171" s="2200"/>
      <c r="CW171" s="2200"/>
      <c r="CX171" s="2200"/>
      <c r="CY171" s="2200"/>
      <c r="CZ171" s="2200"/>
    </row>
    <row r="172" s="399" customFormat="true" ht="15" customHeight="true" x14ac:dyDescent="0.2">
      <c r="A172" s="1375"/>
      <c r="B172" s="1546"/>
      <c r="C172" s="1332"/>
      <c r="D172" s="1333"/>
      <c r="E172" s="1333"/>
      <c r="F172" s="1333"/>
      <c r="G172" s="1366"/>
      <c r="H172" s="1358"/>
      <c r="I172" s="1333"/>
      <c r="J172" s="1333"/>
      <c r="K172" s="1333"/>
      <c r="L172" s="1339"/>
      <c r="M172" s="1348"/>
      <c r="N172" s="1333"/>
      <c r="O172" s="1333"/>
      <c r="P172" s="1333"/>
      <c r="Q172" s="1366"/>
      <c r="R172" s="1358"/>
      <c r="S172" s="1333"/>
      <c r="T172" s="1333"/>
      <c r="U172" s="1333"/>
      <c r="V172" s="1333"/>
      <c r="W172" s="1333"/>
      <c r="X172" s="1333"/>
      <c r="Y172" s="1333"/>
      <c r="Z172" s="1333"/>
      <c r="AA172" s="1333"/>
      <c r="AB172" s="2252"/>
      <c r="AC172" s="667"/>
      <c r="AD172" s="667"/>
      <c r="AE172" s="667"/>
      <c r="AF172" s="667"/>
      <c r="AG172" s="667"/>
      <c r="AH172" s="667"/>
      <c r="AI172" s="667"/>
      <c r="AJ172" s="667"/>
      <c r="AK172" s="667"/>
      <c r="AL172" s="667"/>
      <c r="AM172" s="667"/>
      <c r="AN172" s="667"/>
      <c r="AO172" s="667"/>
      <c r="AP172" s="667"/>
      <c r="AQ172" s="667"/>
      <c r="AR172" s="667"/>
      <c r="AS172" s="667"/>
      <c r="AT172" s="667"/>
      <c r="AU172" s="667"/>
      <c r="AV172" s="667"/>
      <c r="AW172" s="667"/>
      <c r="AX172" s="667"/>
      <c r="AY172" s="667"/>
      <c r="AZ172" s="216"/>
      <c r="BA172" s="39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2200"/>
      <c r="CD172" s="2200"/>
      <c r="CE172" s="2200"/>
      <c r="CF172" s="2200"/>
      <c r="CG172" s="2200"/>
      <c r="CH172" s="2200"/>
      <c r="CI172" s="2200"/>
      <c r="CJ172" s="2200"/>
      <c r="CK172" s="2200"/>
      <c r="CL172" s="2200"/>
      <c r="CM172" s="2200"/>
      <c r="CN172" s="2200"/>
      <c r="CO172" s="2200"/>
      <c r="CP172" s="2200"/>
      <c r="CQ172" s="2200"/>
      <c r="CR172" s="2200"/>
      <c r="CS172" s="2200"/>
      <c r="CT172" s="2200"/>
      <c r="CU172" s="2200"/>
      <c r="CV172" s="2200"/>
      <c r="CW172" s="2200"/>
      <c r="CX172" s="2200"/>
      <c r="CY172" s="2200"/>
      <c r="CZ172" s="2200"/>
    </row>
    <row r="173" s="399" customFormat="true" ht="15" customHeight="true" x14ac:dyDescent="0.2">
      <c r="A173" s="1376"/>
      <c r="B173" s="1547"/>
      <c r="C173" s="1488"/>
      <c r="D173" s="1489"/>
      <c r="E173" s="1489"/>
      <c r="F173" s="1489"/>
      <c r="G173" s="1490"/>
      <c r="H173" s="1491"/>
      <c r="I173" s="1489"/>
      <c r="J173" s="1489"/>
      <c r="K173" s="1489"/>
      <c r="L173" s="1492"/>
      <c r="M173" s="1493"/>
      <c r="N173" s="1489"/>
      <c r="O173" s="1489"/>
      <c r="P173" s="1489"/>
      <c r="Q173" s="1490"/>
      <c r="R173" s="1491"/>
      <c r="S173" s="1489"/>
      <c r="T173" s="1489"/>
      <c r="U173" s="1489"/>
      <c r="V173" s="1489"/>
      <c r="W173" s="1489"/>
      <c r="X173" s="1489"/>
      <c r="Y173" s="1489"/>
      <c r="Z173" s="1489"/>
      <c r="AA173" s="1489"/>
      <c r="AB173" s="2253"/>
      <c r="AC173" s="667"/>
      <c r="AD173" s="667"/>
      <c r="AE173" s="667"/>
      <c r="AF173" s="667"/>
      <c r="AG173" s="667"/>
      <c r="AH173" s="667"/>
      <c r="AI173" s="667"/>
      <c r="AJ173" s="667"/>
      <c r="AK173" s="667"/>
      <c r="AL173" s="667"/>
      <c r="AM173" s="667"/>
      <c r="AN173" s="667"/>
      <c r="AO173" s="667"/>
      <c r="AP173" s="667"/>
      <c r="AQ173" s="667"/>
      <c r="AR173" s="667"/>
      <c r="AS173" s="667"/>
      <c r="AT173" s="667"/>
      <c r="AU173" s="667"/>
      <c r="AV173" s="667"/>
      <c r="AW173" s="667"/>
      <c r="AX173" s="667"/>
      <c r="AY173" s="667"/>
      <c r="AZ173" s="216"/>
      <c r="BA173" s="39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2200"/>
      <c r="CD173" s="2200"/>
      <c r="CE173" s="2200"/>
      <c r="CF173" s="2200"/>
      <c r="CG173" s="2200"/>
      <c r="CH173" s="2200"/>
      <c r="CI173" s="2200"/>
      <c r="CJ173" s="2200"/>
      <c r="CK173" s="2200"/>
      <c r="CL173" s="2200"/>
      <c r="CM173" s="2200"/>
      <c r="CN173" s="2200"/>
      <c r="CO173" s="2200"/>
      <c r="CP173" s="2200"/>
      <c r="CQ173" s="2200"/>
      <c r="CR173" s="2200"/>
      <c r="CS173" s="2200"/>
      <c r="CT173" s="2200"/>
      <c r="CU173" s="2200"/>
      <c r="CV173" s="2200"/>
      <c r="CW173" s="2200"/>
      <c r="CX173" s="2200"/>
      <c r="CY173" s="2200"/>
      <c r="CZ173" s="2200"/>
    </row>
    <row r="174" s="399" customFormat="true" ht="15" customHeight="true" x14ac:dyDescent="0.2">
      <c r="A174" s="1377"/>
      <c r="B174" s="1548"/>
      <c r="C174" s="1494"/>
      <c r="D174" s="1495"/>
      <c r="E174" s="1495"/>
      <c r="F174" s="1495"/>
      <c r="G174" s="1496"/>
      <c r="H174" s="1497"/>
      <c r="I174" s="1495"/>
      <c r="J174" s="1495"/>
      <c r="K174" s="1495"/>
      <c r="L174" s="1498"/>
      <c r="M174" s="1499"/>
      <c r="N174" s="1495"/>
      <c r="O174" s="1495"/>
      <c r="P174" s="1495"/>
      <c r="Q174" s="1496"/>
      <c r="R174" s="1497"/>
      <c r="S174" s="1495"/>
      <c r="T174" s="1495"/>
      <c r="U174" s="1495"/>
      <c r="V174" s="1495"/>
      <c r="W174" s="1495"/>
      <c r="X174" s="1495"/>
      <c r="Y174" s="1495"/>
      <c r="Z174" s="1495"/>
      <c r="AA174" s="1495"/>
      <c r="AB174" s="2254"/>
      <c r="AC174" s="667"/>
      <c r="AD174" s="667"/>
      <c r="AE174" s="667"/>
      <c r="AF174" s="667"/>
      <c r="AG174" s="667"/>
      <c r="AH174" s="667"/>
      <c r="AI174" s="667"/>
      <c r="AJ174" s="667"/>
      <c r="AK174" s="667"/>
      <c r="AL174" s="667"/>
      <c r="AM174" s="667"/>
      <c r="AN174" s="667"/>
      <c r="AO174" s="667"/>
      <c r="AP174" s="667"/>
      <c r="AQ174" s="667"/>
      <c r="AR174" s="667"/>
      <c r="AS174" s="667"/>
      <c r="AT174" s="667"/>
      <c r="AU174" s="667"/>
      <c r="AV174" s="667"/>
      <c r="AW174" s="667"/>
      <c r="AX174" s="667"/>
      <c r="AY174" s="667"/>
      <c r="AZ174" s="216"/>
      <c r="BA174" s="39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2200"/>
      <c r="CD174" s="2200"/>
      <c r="CE174" s="2200"/>
      <c r="CF174" s="2200"/>
      <c r="CG174" s="2200"/>
      <c r="CH174" s="2200"/>
      <c r="CI174" s="2200"/>
      <c r="CJ174" s="2200"/>
      <c r="CK174" s="2200"/>
      <c r="CL174" s="2200"/>
      <c r="CM174" s="2200"/>
      <c r="CN174" s="2200"/>
      <c r="CO174" s="2200"/>
      <c r="CP174" s="2200"/>
      <c r="CQ174" s="2200"/>
      <c r="CR174" s="2200"/>
      <c r="CS174" s="2200"/>
      <c r="CT174" s="2200"/>
      <c r="CU174" s="2200"/>
      <c r="CV174" s="2200"/>
      <c r="CW174" s="2200"/>
      <c r="CX174" s="2200"/>
      <c r="CY174" s="2200"/>
      <c r="CZ174" s="2200"/>
    </row>
    <row r="175" s="399" customFormat="true" ht="15" customHeight="true" x14ac:dyDescent="0.2">
      <c r="A175" s="1377"/>
      <c r="B175" s="1548"/>
      <c r="C175" s="1494"/>
      <c r="D175" s="1495"/>
      <c r="E175" s="1495"/>
      <c r="F175" s="1495"/>
      <c r="G175" s="1496"/>
      <c r="H175" s="1497"/>
      <c r="I175" s="1495"/>
      <c r="J175" s="1495"/>
      <c r="K175" s="1495"/>
      <c r="L175" s="1498"/>
      <c r="M175" s="1499"/>
      <c r="N175" s="1495"/>
      <c r="O175" s="1495"/>
      <c r="P175" s="1495"/>
      <c r="Q175" s="1496"/>
      <c r="R175" s="1497"/>
      <c r="S175" s="1495"/>
      <c r="T175" s="1495"/>
      <c r="U175" s="1495"/>
      <c r="V175" s="1495"/>
      <c r="W175" s="1495"/>
      <c r="X175" s="1495"/>
      <c r="Y175" s="1495"/>
      <c r="Z175" s="1495"/>
      <c r="AA175" s="1495"/>
      <c r="AB175" s="2254"/>
      <c r="AC175" s="667"/>
      <c r="AD175" s="667"/>
      <c r="AE175" s="667"/>
      <c r="AF175" s="667"/>
      <c r="AG175" s="667"/>
      <c r="AH175" s="667"/>
      <c r="AI175" s="667"/>
      <c r="AJ175" s="667"/>
      <c r="AK175" s="667"/>
      <c r="AL175" s="667"/>
      <c r="AM175" s="667"/>
      <c r="AN175" s="667"/>
      <c r="AO175" s="667"/>
      <c r="AP175" s="667"/>
      <c r="AQ175" s="667"/>
      <c r="AR175" s="667"/>
      <c r="AS175" s="667"/>
      <c r="AT175" s="667"/>
      <c r="AU175" s="667"/>
      <c r="AV175" s="667"/>
      <c r="AW175" s="667"/>
      <c r="AX175" s="667"/>
      <c r="AY175" s="667"/>
      <c r="AZ175" s="216"/>
      <c r="BA175" s="39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2200"/>
      <c r="CD175" s="2200"/>
      <c r="CE175" s="2200"/>
      <c r="CF175" s="2200"/>
      <c r="CG175" s="2200"/>
      <c r="CH175" s="2200"/>
      <c r="CI175" s="2200"/>
      <c r="CJ175" s="2200"/>
      <c r="CK175" s="2200"/>
      <c r="CL175" s="2200"/>
      <c r="CM175" s="2200"/>
      <c r="CN175" s="2200"/>
      <c r="CO175" s="2200"/>
      <c r="CP175" s="2200"/>
      <c r="CQ175" s="2200"/>
      <c r="CR175" s="2200"/>
      <c r="CS175" s="2200"/>
      <c r="CT175" s="2200"/>
      <c r="CU175" s="2200"/>
      <c r="CV175" s="2200"/>
      <c r="CW175" s="2200"/>
      <c r="CX175" s="2200"/>
      <c r="CY175" s="2200"/>
      <c r="CZ175" s="2200"/>
    </row>
    <row r="176" s="399" customFormat="true" ht="15" customHeight="true" x14ac:dyDescent="0.2">
      <c r="A176" s="1377"/>
      <c r="B176" s="1548"/>
      <c r="C176" s="1494"/>
      <c r="D176" s="1495"/>
      <c r="E176" s="1495"/>
      <c r="F176" s="1495"/>
      <c r="G176" s="1496"/>
      <c r="H176" s="1497"/>
      <c r="I176" s="1495"/>
      <c r="J176" s="1495"/>
      <c r="K176" s="1495"/>
      <c r="L176" s="1498"/>
      <c r="M176" s="1499"/>
      <c r="N176" s="1495"/>
      <c r="O176" s="1495"/>
      <c r="P176" s="1495"/>
      <c r="Q176" s="1496"/>
      <c r="R176" s="1497"/>
      <c r="S176" s="1495"/>
      <c r="T176" s="1495"/>
      <c r="U176" s="1495"/>
      <c r="V176" s="1495"/>
      <c r="W176" s="1495"/>
      <c r="X176" s="1495"/>
      <c r="Y176" s="1495"/>
      <c r="Z176" s="1495"/>
      <c r="AA176" s="1495"/>
      <c r="AB176" s="2254"/>
      <c r="AC176" s="667"/>
      <c r="AD176" s="667"/>
      <c r="AE176" s="667"/>
      <c r="AF176" s="667"/>
      <c r="AG176" s="667"/>
      <c r="AH176" s="667"/>
      <c r="AI176" s="667"/>
      <c r="AJ176" s="667"/>
      <c r="AK176" s="667"/>
      <c r="AL176" s="667"/>
      <c r="AM176" s="667"/>
      <c r="AN176" s="667"/>
      <c r="AO176" s="667"/>
      <c r="AP176" s="667"/>
      <c r="AQ176" s="667"/>
      <c r="AR176" s="667"/>
      <c r="AS176" s="667"/>
      <c r="AT176" s="667"/>
      <c r="AU176" s="667"/>
      <c r="AV176" s="667"/>
      <c r="AW176" s="667"/>
      <c r="AX176" s="667"/>
      <c r="AY176" s="667"/>
      <c r="AZ176" s="216"/>
      <c r="BA176" s="39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2200"/>
      <c r="CD176" s="2200"/>
      <c r="CE176" s="2200"/>
      <c r="CF176" s="2200"/>
      <c r="CG176" s="2200"/>
      <c r="CH176" s="2200"/>
      <c r="CI176" s="2200"/>
      <c r="CJ176" s="2200"/>
      <c r="CK176" s="2200"/>
      <c r="CL176" s="2200"/>
      <c r="CM176" s="2200"/>
      <c r="CN176" s="2200"/>
      <c r="CO176" s="2200"/>
      <c r="CP176" s="2200"/>
      <c r="CQ176" s="2200"/>
      <c r="CR176" s="2200"/>
      <c r="CS176" s="2200"/>
      <c r="CT176" s="2200"/>
      <c r="CU176" s="2200"/>
      <c r="CV176" s="2200"/>
      <c r="CW176" s="2200"/>
      <c r="CX176" s="2200"/>
      <c r="CY176" s="2200"/>
      <c r="CZ176" s="2200"/>
    </row>
    <row r="177" s="399" customFormat="true" ht="15" customHeight="true" x14ac:dyDescent="0.2">
      <c r="A177" s="1377"/>
      <c r="B177" s="1548"/>
      <c r="C177" s="1494"/>
      <c r="D177" s="1495"/>
      <c r="E177" s="1495"/>
      <c r="F177" s="1495"/>
      <c r="G177" s="1496"/>
      <c r="H177" s="1497"/>
      <c r="I177" s="1495"/>
      <c r="J177" s="1495"/>
      <c r="K177" s="1495"/>
      <c r="L177" s="1498"/>
      <c r="M177" s="1499"/>
      <c r="N177" s="1495"/>
      <c r="O177" s="1495"/>
      <c r="P177" s="1495"/>
      <c r="Q177" s="1496"/>
      <c r="R177" s="1497"/>
      <c r="S177" s="1495"/>
      <c r="T177" s="1495"/>
      <c r="U177" s="1495"/>
      <c r="V177" s="1495"/>
      <c r="W177" s="1495"/>
      <c r="X177" s="1495"/>
      <c r="Y177" s="1495"/>
      <c r="Z177" s="1495"/>
      <c r="AA177" s="1495"/>
      <c r="AB177" s="2254"/>
      <c r="AC177" s="667"/>
      <c r="AD177" s="667"/>
      <c r="AE177" s="667"/>
      <c r="AF177" s="667"/>
      <c r="AG177" s="667"/>
      <c r="AH177" s="667"/>
      <c r="AI177" s="667"/>
      <c r="AJ177" s="667"/>
      <c r="AK177" s="667"/>
      <c r="AL177" s="667"/>
      <c r="AM177" s="667"/>
      <c r="AN177" s="667"/>
      <c r="AO177" s="667"/>
      <c r="AP177" s="667"/>
      <c r="AQ177" s="667"/>
      <c r="AR177" s="667"/>
      <c r="AS177" s="667"/>
      <c r="AT177" s="667"/>
      <c r="AU177" s="667"/>
      <c r="AV177" s="667"/>
      <c r="AW177" s="667"/>
      <c r="AX177" s="667"/>
      <c r="AY177" s="667"/>
      <c r="AZ177" s="216"/>
      <c r="BA177" s="39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2200"/>
      <c r="CD177" s="2200"/>
      <c r="CE177" s="2200"/>
      <c r="CF177" s="2200"/>
      <c r="CG177" s="2200"/>
      <c r="CH177" s="2200"/>
      <c r="CI177" s="2200"/>
      <c r="CJ177" s="2200"/>
      <c r="CK177" s="2200"/>
      <c r="CL177" s="2200"/>
      <c r="CM177" s="2200"/>
      <c r="CN177" s="2200"/>
      <c r="CO177" s="2200"/>
      <c r="CP177" s="2200"/>
      <c r="CQ177" s="2200"/>
      <c r="CR177" s="2200"/>
      <c r="CS177" s="2200"/>
      <c r="CT177" s="2200"/>
      <c r="CU177" s="2200"/>
      <c r="CV177" s="2200"/>
      <c r="CW177" s="2200"/>
      <c r="CX177" s="2200"/>
      <c r="CY177" s="2200"/>
      <c r="CZ177" s="2200"/>
    </row>
    <row r="178" s="399" customFormat="true" ht="15" customHeight="true" x14ac:dyDescent="0.2">
      <c r="A178" s="1377"/>
      <c r="B178" s="1548"/>
      <c r="C178" s="1494"/>
      <c r="D178" s="1495"/>
      <c r="E178" s="1495"/>
      <c r="F178" s="1495"/>
      <c r="G178" s="1496"/>
      <c r="H178" s="1497"/>
      <c r="I178" s="1495"/>
      <c r="J178" s="1495"/>
      <c r="K178" s="1495"/>
      <c r="L178" s="1498"/>
      <c r="M178" s="1499"/>
      <c r="N178" s="1495"/>
      <c r="O178" s="1495"/>
      <c r="P178" s="1495"/>
      <c r="Q178" s="1496"/>
      <c r="R178" s="1497"/>
      <c r="S178" s="1495"/>
      <c r="T178" s="1495"/>
      <c r="U178" s="1495"/>
      <c r="V178" s="1495"/>
      <c r="W178" s="1495"/>
      <c r="X178" s="1495"/>
      <c r="Y178" s="1495"/>
      <c r="Z178" s="1495"/>
      <c r="AA178" s="1495"/>
      <c r="AB178" s="2254"/>
      <c r="AC178" s="667"/>
      <c r="AD178" s="667"/>
      <c r="AE178" s="667"/>
      <c r="AF178" s="667"/>
      <c r="AG178" s="667"/>
      <c r="AH178" s="667"/>
      <c r="AI178" s="667"/>
      <c r="AJ178" s="667"/>
      <c r="AK178" s="667"/>
      <c r="AL178" s="667"/>
      <c r="AM178" s="667"/>
      <c r="AN178" s="667"/>
      <c r="AO178" s="667"/>
      <c r="AP178" s="667"/>
      <c r="AQ178" s="667"/>
      <c r="AR178" s="667"/>
      <c r="AS178" s="667"/>
      <c r="AT178" s="667"/>
      <c r="AU178" s="667"/>
      <c r="AV178" s="667"/>
      <c r="AW178" s="667"/>
      <c r="AX178" s="667"/>
      <c r="AY178" s="667"/>
      <c r="AZ178" s="216"/>
      <c r="BA178" s="39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2200"/>
      <c r="CD178" s="2200"/>
      <c r="CE178" s="2200"/>
      <c r="CF178" s="2200"/>
      <c r="CG178" s="2200"/>
      <c r="CH178" s="2200"/>
      <c r="CI178" s="2200"/>
      <c r="CJ178" s="2200"/>
      <c r="CK178" s="2200"/>
      <c r="CL178" s="2200"/>
      <c r="CM178" s="2200"/>
      <c r="CN178" s="2200"/>
      <c r="CO178" s="2200"/>
      <c r="CP178" s="2200"/>
      <c r="CQ178" s="2200"/>
      <c r="CR178" s="2200"/>
      <c r="CS178" s="2200"/>
      <c r="CT178" s="2200"/>
      <c r="CU178" s="2200"/>
      <c r="CV178" s="2200"/>
      <c r="CW178" s="2200"/>
      <c r="CX178" s="2200"/>
      <c r="CY178" s="2200"/>
      <c r="CZ178" s="2200"/>
    </row>
    <row r="179" s="399" customFormat="true" ht="15" customHeight="true" x14ac:dyDescent="0.2">
      <c r="A179" s="1377"/>
      <c r="B179" s="1548"/>
      <c r="C179" s="1494"/>
      <c r="D179" s="1495"/>
      <c r="E179" s="1495"/>
      <c r="F179" s="1495"/>
      <c r="G179" s="1496"/>
      <c r="H179" s="1497"/>
      <c r="I179" s="1495"/>
      <c r="J179" s="1495"/>
      <c r="K179" s="1495"/>
      <c r="L179" s="1498"/>
      <c r="M179" s="1499"/>
      <c r="N179" s="1495"/>
      <c r="O179" s="1495"/>
      <c r="P179" s="1495"/>
      <c r="Q179" s="1496"/>
      <c r="R179" s="1497"/>
      <c r="S179" s="1495"/>
      <c r="T179" s="1495"/>
      <c r="U179" s="1495"/>
      <c r="V179" s="1495"/>
      <c r="W179" s="1495"/>
      <c r="X179" s="1495"/>
      <c r="Y179" s="1495"/>
      <c r="Z179" s="1495"/>
      <c r="AA179" s="1495"/>
      <c r="AB179" s="2254"/>
      <c r="AC179" s="667"/>
      <c r="AD179" s="667"/>
      <c r="AE179" s="667"/>
      <c r="AF179" s="667"/>
      <c r="AG179" s="667"/>
      <c r="AH179" s="667"/>
      <c r="AI179" s="667"/>
      <c r="AJ179" s="667"/>
      <c r="AK179" s="667"/>
      <c r="AL179" s="667"/>
      <c r="AM179" s="667"/>
      <c r="AN179" s="667"/>
      <c r="AO179" s="667"/>
      <c r="AP179" s="667"/>
      <c r="AQ179" s="667"/>
      <c r="AR179" s="667"/>
      <c r="AS179" s="667"/>
      <c r="AT179" s="667"/>
      <c r="AU179" s="667"/>
      <c r="AV179" s="667"/>
      <c r="AW179" s="667"/>
      <c r="AX179" s="667"/>
      <c r="AY179" s="667"/>
      <c r="AZ179" s="216"/>
      <c r="BA179" s="39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2200"/>
      <c r="CD179" s="2200"/>
      <c r="CE179" s="2200"/>
      <c r="CF179" s="2200"/>
      <c r="CG179" s="2200"/>
      <c r="CH179" s="2200"/>
      <c r="CI179" s="2200"/>
      <c r="CJ179" s="2200"/>
      <c r="CK179" s="2200"/>
      <c r="CL179" s="2200"/>
      <c r="CM179" s="2200"/>
      <c r="CN179" s="2200"/>
      <c r="CO179" s="2200"/>
      <c r="CP179" s="2200"/>
      <c r="CQ179" s="2200"/>
      <c r="CR179" s="2200"/>
      <c r="CS179" s="2200"/>
      <c r="CT179" s="2200"/>
      <c r="CU179" s="2200"/>
      <c r="CV179" s="2200"/>
      <c r="CW179" s="2200"/>
      <c r="CX179" s="2200"/>
      <c r="CY179" s="2200"/>
      <c r="CZ179" s="2200"/>
    </row>
    <row r="180" s="399" customFormat="true" ht="15" customHeight="true" x14ac:dyDescent="0.2">
      <c r="A180" s="1377"/>
      <c r="B180" s="1548"/>
      <c r="C180" s="1494"/>
      <c r="D180" s="1495"/>
      <c r="E180" s="1495"/>
      <c r="F180" s="1495"/>
      <c r="G180" s="1496"/>
      <c r="H180" s="1497"/>
      <c r="I180" s="1495"/>
      <c r="J180" s="1495"/>
      <c r="K180" s="1495"/>
      <c r="L180" s="1498"/>
      <c r="M180" s="1499"/>
      <c r="N180" s="1495"/>
      <c r="O180" s="1495"/>
      <c r="P180" s="1495"/>
      <c r="Q180" s="1496"/>
      <c r="R180" s="1497"/>
      <c r="S180" s="1495"/>
      <c r="T180" s="1495"/>
      <c r="U180" s="1495"/>
      <c r="V180" s="1495"/>
      <c r="W180" s="1495"/>
      <c r="X180" s="1495"/>
      <c r="Y180" s="1495"/>
      <c r="Z180" s="1495"/>
      <c r="AA180" s="1495"/>
      <c r="AB180" s="2254"/>
      <c r="AC180" s="667"/>
      <c r="AD180" s="667"/>
      <c r="AE180" s="667"/>
      <c r="AF180" s="667"/>
      <c r="AG180" s="667"/>
      <c r="AH180" s="667"/>
      <c r="AI180" s="667"/>
      <c r="AJ180" s="667"/>
      <c r="AK180" s="667"/>
      <c r="AL180" s="667"/>
      <c r="AM180" s="667"/>
      <c r="AN180" s="667"/>
      <c r="AO180" s="667"/>
      <c r="AP180" s="667"/>
      <c r="AQ180" s="667"/>
      <c r="AR180" s="667"/>
      <c r="AS180" s="667"/>
      <c r="AT180" s="667"/>
      <c r="AU180" s="667"/>
      <c r="AV180" s="667"/>
      <c r="AW180" s="667"/>
      <c r="AX180" s="667"/>
      <c r="AY180" s="667"/>
      <c r="AZ180" s="216"/>
      <c r="BA180" s="39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2200"/>
      <c r="CD180" s="2200"/>
      <c r="CE180" s="2200"/>
      <c r="CF180" s="2200"/>
      <c r="CG180" s="2200"/>
      <c r="CH180" s="2200"/>
      <c r="CI180" s="2200"/>
      <c r="CJ180" s="2200"/>
      <c r="CK180" s="2200"/>
      <c r="CL180" s="2200"/>
      <c r="CM180" s="2200"/>
      <c r="CN180" s="2200"/>
      <c r="CO180" s="2200"/>
      <c r="CP180" s="2200"/>
      <c r="CQ180" s="2200"/>
      <c r="CR180" s="2200"/>
      <c r="CS180" s="2200"/>
      <c r="CT180" s="2200"/>
      <c r="CU180" s="2200"/>
      <c r="CV180" s="2200"/>
      <c r="CW180" s="2200"/>
      <c r="CX180" s="2200"/>
      <c r="CY180" s="2200"/>
      <c r="CZ180" s="2200"/>
    </row>
    <row r="181" s="399" customFormat="true" ht="15" customHeight="true" x14ac:dyDescent="0.2">
      <c r="A181" s="1377"/>
      <c r="B181" s="1548"/>
      <c r="C181" s="1494"/>
      <c r="D181" s="1495"/>
      <c r="E181" s="1495"/>
      <c r="F181" s="1495"/>
      <c r="G181" s="1496"/>
      <c r="H181" s="1497"/>
      <c r="I181" s="1495"/>
      <c r="J181" s="1495"/>
      <c r="K181" s="1495"/>
      <c r="L181" s="1498"/>
      <c r="M181" s="1499"/>
      <c r="N181" s="1495"/>
      <c r="O181" s="1495"/>
      <c r="P181" s="1495"/>
      <c r="Q181" s="1496"/>
      <c r="R181" s="1497"/>
      <c r="S181" s="1495"/>
      <c r="T181" s="1495"/>
      <c r="U181" s="1495"/>
      <c r="V181" s="1495"/>
      <c r="W181" s="1495"/>
      <c r="X181" s="1495"/>
      <c r="Y181" s="1495"/>
      <c r="Z181" s="1495"/>
      <c r="AA181" s="1495"/>
      <c r="AB181" s="2254"/>
      <c r="AC181" s="667"/>
      <c r="AD181" s="667"/>
      <c r="AE181" s="667"/>
      <c r="AF181" s="667"/>
      <c r="AG181" s="667"/>
      <c r="AH181" s="667"/>
      <c r="AI181" s="667"/>
      <c r="AJ181" s="667"/>
      <c r="AK181" s="667"/>
      <c r="AL181" s="667"/>
      <c r="AM181" s="667"/>
      <c r="AN181" s="667"/>
      <c r="AO181" s="667"/>
      <c r="AP181" s="667"/>
      <c r="AQ181" s="667"/>
      <c r="AR181" s="667"/>
      <c r="AS181" s="667"/>
      <c r="AT181" s="667"/>
      <c r="AU181" s="667"/>
      <c r="AV181" s="667"/>
      <c r="AW181" s="667"/>
      <c r="AX181" s="667"/>
      <c r="AY181" s="667"/>
      <c r="AZ181" s="216"/>
      <c r="BA181" s="39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2200"/>
      <c r="CD181" s="2200"/>
      <c r="CE181" s="2200"/>
      <c r="CF181" s="2200"/>
      <c r="CG181" s="2200"/>
      <c r="CH181" s="2200"/>
      <c r="CI181" s="2200"/>
      <c r="CJ181" s="2200"/>
      <c r="CK181" s="2200"/>
      <c r="CL181" s="2200"/>
      <c r="CM181" s="2200"/>
      <c r="CN181" s="2200"/>
      <c r="CO181" s="2200"/>
      <c r="CP181" s="2200"/>
      <c r="CQ181" s="2200"/>
      <c r="CR181" s="2200"/>
      <c r="CS181" s="2200"/>
      <c r="CT181" s="2200"/>
      <c r="CU181" s="2200"/>
      <c r="CV181" s="2200"/>
      <c r="CW181" s="2200"/>
      <c r="CX181" s="2200"/>
      <c r="CY181" s="2200"/>
      <c r="CZ181" s="2200"/>
    </row>
    <row r="182" s="399" customFormat="true" ht="15" customHeight="true" x14ac:dyDescent="0.2">
      <c r="A182" s="1377"/>
      <c r="B182" s="1548"/>
      <c r="C182" s="1494"/>
      <c r="D182" s="1495"/>
      <c r="E182" s="1495"/>
      <c r="F182" s="1495"/>
      <c r="G182" s="1496"/>
      <c r="H182" s="1497"/>
      <c r="I182" s="1495"/>
      <c r="J182" s="1495"/>
      <c r="K182" s="1495"/>
      <c r="L182" s="1498"/>
      <c r="M182" s="1499"/>
      <c r="N182" s="1495"/>
      <c r="O182" s="1495"/>
      <c r="P182" s="1495"/>
      <c r="Q182" s="1496"/>
      <c r="R182" s="1497"/>
      <c r="S182" s="1495"/>
      <c r="T182" s="1495"/>
      <c r="U182" s="1495"/>
      <c r="V182" s="1495"/>
      <c r="W182" s="1495"/>
      <c r="X182" s="1495"/>
      <c r="Y182" s="1495"/>
      <c r="Z182" s="1495"/>
      <c r="AA182" s="1495"/>
      <c r="AB182" s="2254"/>
      <c r="AC182" s="667"/>
      <c r="AD182" s="667"/>
      <c r="AE182" s="667"/>
      <c r="AF182" s="667"/>
      <c r="AG182" s="667"/>
      <c r="AH182" s="667"/>
      <c r="AI182" s="667"/>
      <c r="AJ182" s="667"/>
      <c r="AK182" s="667"/>
      <c r="AL182" s="667"/>
      <c r="AM182" s="667"/>
      <c r="AN182" s="667"/>
      <c r="AO182" s="667"/>
      <c r="AP182" s="667"/>
      <c r="AQ182" s="667"/>
      <c r="AR182" s="667"/>
      <c r="AS182" s="667"/>
      <c r="AT182" s="667"/>
      <c r="AU182" s="667"/>
      <c r="AV182" s="667"/>
      <c r="AW182" s="667"/>
      <c r="AX182" s="667"/>
      <c r="AY182" s="667"/>
      <c r="AZ182" s="216"/>
      <c r="BA182" s="39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2200"/>
      <c r="CD182" s="2200"/>
      <c r="CE182" s="2200"/>
      <c r="CF182" s="2200"/>
      <c r="CG182" s="2200"/>
      <c r="CH182" s="2200"/>
      <c r="CI182" s="2200"/>
      <c r="CJ182" s="2200"/>
      <c r="CK182" s="2200"/>
      <c r="CL182" s="2200"/>
      <c r="CM182" s="2200"/>
      <c r="CN182" s="2200"/>
      <c r="CO182" s="2200"/>
      <c r="CP182" s="2200"/>
      <c r="CQ182" s="2200"/>
      <c r="CR182" s="2200"/>
      <c r="CS182" s="2200"/>
      <c r="CT182" s="2200"/>
      <c r="CU182" s="2200"/>
      <c r="CV182" s="2200"/>
      <c r="CW182" s="2200"/>
      <c r="CX182" s="2200"/>
      <c r="CY182" s="2200"/>
      <c r="CZ182" s="2200"/>
    </row>
    <row r="183" s="399" customFormat="true" ht="15" customHeight="true" x14ac:dyDescent="0.2">
      <c r="A183" s="1377"/>
      <c r="B183" s="1548"/>
      <c r="C183" s="1494"/>
      <c r="D183" s="1495"/>
      <c r="E183" s="1495"/>
      <c r="F183" s="1495"/>
      <c r="G183" s="1496"/>
      <c r="H183" s="1497"/>
      <c r="I183" s="1495"/>
      <c r="J183" s="1495"/>
      <c r="K183" s="1495"/>
      <c r="L183" s="1498"/>
      <c r="M183" s="1499"/>
      <c r="N183" s="1495"/>
      <c r="O183" s="1495"/>
      <c r="P183" s="1495"/>
      <c r="Q183" s="1496"/>
      <c r="R183" s="1497"/>
      <c r="S183" s="1495"/>
      <c r="T183" s="1495"/>
      <c r="U183" s="1495"/>
      <c r="V183" s="1495"/>
      <c r="W183" s="1495"/>
      <c r="X183" s="1495"/>
      <c r="Y183" s="1495"/>
      <c r="Z183" s="1495"/>
      <c r="AA183" s="1495"/>
      <c r="AB183" s="2254"/>
      <c r="AC183" s="667"/>
      <c r="AD183" s="667"/>
      <c r="AE183" s="667"/>
      <c r="AF183" s="667"/>
      <c r="AG183" s="667"/>
      <c r="AH183" s="667"/>
      <c r="AI183" s="667"/>
      <c r="AJ183" s="667"/>
      <c r="AK183" s="667"/>
      <c r="AL183" s="667"/>
      <c r="AM183" s="667"/>
      <c r="AN183" s="667"/>
      <c r="AO183" s="667"/>
      <c r="AP183" s="667"/>
      <c r="AQ183" s="667"/>
      <c r="AR183" s="667"/>
      <c r="AS183" s="667"/>
      <c r="AT183" s="667"/>
      <c r="AU183" s="667"/>
      <c r="AV183" s="667"/>
      <c r="AW183" s="667"/>
      <c r="AX183" s="667"/>
      <c r="AY183" s="667"/>
      <c r="AZ183" s="216"/>
      <c r="BA183" s="39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2200"/>
      <c r="CD183" s="2200"/>
      <c r="CE183" s="2200"/>
      <c r="CF183" s="2200"/>
      <c r="CG183" s="2200"/>
      <c r="CH183" s="2200"/>
      <c r="CI183" s="2200"/>
      <c r="CJ183" s="2200"/>
      <c r="CK183" s="2200"/>
      <c r="CL183" s="2200"/>
      <c r="CM183" s="2200"/>
      <c r="CN183" s="2200"/>
      <c r="CO183" s="2200"/>
      <c r="CP183" s="2200"/>
      <c r="CQ183" s="2200"/>
      <c r="CR183" s="2200"/>
      <c r="CS183" s="2200"/>
      <c r="CT183" s="2200"/>
      <c r="CU183" s="2200"/>
      <c r="CV183" s="2200"/>
      <c r="CW183" s="2200"/>
      <c r="CX183" s="2200"/>
      <c r="CY183" s="2200"/>
      <c r="CZ183" s="2200"/>
    </row>
    <row r="184" s="399" customFormat="true" ht="15" customHeight="true" x14ac:dyDescent="0.2">
      <c r="A184" s="1377"/>
      <c r="B184" s="1548"/>
      <c r="C184" s="1494"/>
      <c r="D184" s="1495"/>
      <c r="E184" s="1495"/>
      <c r="F184" s="1495"/>
      <c r="G184" s="1496"/>
      <c r="H184" s="1497"/>
      <c r="I184" s="1495"/>
      <c r="J184" s="1495"/>
      <c r="K184" s="1495"/>
      <c r="L184" s="1498"/>
      <c r="M184" s="1499"/>
      <c r="N184" s="1495"/>
      <c r="O184" s="1495"/>
      <c r="P184" s="1495"/>
      <c r="Q184" s="1496"/>
      <c r="R184" s="1497"/>
      <c r="S184" s="1495"/>
      <c r="T184" s="1495"/>
      <c r="U184" s="1495"/>
      <c r="V184" s="1495"/>
      <c r="W184" s="1495"/>
      <c r="X184" s="1495"/>
      <c r="Y184" s="1495"/>
      <c r="Z184" s="1495"/>
      <c r="AA184" s="1495"/>
      <c r="AB184" s="2254"/>
      <c r="AC184" s="667"/>
      <c r="AD184" s="667"/>
      <c r="AE184" s="667"/>
      <c r="AF184" s="667"/>
      <c r="AG184" s="667"/>
      <c r="AH184" s="667"/>
      <c r="AI184" s="667"/>
      <c r="AJ184" s="667"/>
      <c r="AK184" s="667"/>
      <c r="AL184" s="667"/>
      <c r="AM184" s="667"/>
      <c r="AN184" s="667"/>
      <c r="AO184" s="667"/>
      <c r="AP184" s="667"/>
      <c r="AQ184" s="667"/>
      <c r="AR184" s="667"/>
      <c r="AS184" s="667"/>
      <c r="AT184" s="667"/>
      <c r="AU184" s="667"/>
      <c r="AV184" s="667"/>
      <c r="AW184" s="667"/>
      <c r="AX184" s="667"/>
      <c r="AY184" s="667"/>
      <c r="AZ184" s="216"/>
      <c r="BA184" s="39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2200"/>
      <c r="CD184" s="2200"/>
      <c r="CE184" s="2200"/>
      <c r="CF184" s="2200"/>
      <c r="CG184" s="2200"/>
      <c r="CH184" s="2200"/>
      <c r="CI184" s="2200"/>
      <c r="CJ184" s="2200"/>
      <c r="CK184" s="2200"/>
      <c r="CL184" s="2200"/>
      <c r="CM184" s="2200"/>
      <c r="CN184" s="2200"/>
      <c r="CO184" s="2200"/>
      <c r="CP184" s="2200"/>
      <c r="CQ184" s="2200"/>
      <c r="CR184" s="2200"/>
      <c r="CS184" s="2200"/>
      <c r="CT184" s="2200"/>
      <c r="CU184" s="2200"/>
      <c r="CV184" s="2200"/>
      <c r="CW184" s="2200"/>
      <c r="CX184" s="2200"/>
      <c r="CY184" s="2200"/>
      <c r="CZ184" s="2200"/>
    </row>
    <row r="185" s="399" customFormat="true" ht="15" customHeight="true" x14ac:dyDescent="0.2">
      <c r="A185" s="1377"/>
      <c r="B185" s="1548"/>
      <c r="C185" s="1494"/>
      <c r="D185" s="1495"/>
      <c r="E185" s="1495"/>
      <c r="F185" s="1495"/>
      <c r="G185" s="1496"/>
      <c r="H185" s="1497"/>
      <c r="I185" s="1495"/>
      <c r="J185" s="1495"/>
      <c r="K185" s="1495"/>
      <c r="L185" s="1498"/>
      <c r="M185" s="1499"/>
      <c r="N185" s="1495"/>
      <c r="O185" s="1495"/>
      <c r="P185" s="1495"/>
      <c r="Q185" s="1496"/>
      <c r="R185" s="1497"/>
      <c r="S185" s="1495"/>
      <c r="T185" s="1495"/>
      <c r="U185" s="1495"/>
      <c r="V185" s="1495"/>
      <c r="W185" s="1495"/>
      <c r="X185" s="1495"/>
      <c r="Y185" s="1495"/>
      <c r="Z185" s="1495"/>
      <c r="AA185" s="1495"/>
      <c r="AB185" s="2254"/>
      <c r="AC185" s="667"/>
      <c r="AD185" s="667"/>
      <c r="AE185" s="667"/>
      <c r="AF185" s="667"/>
      <c r="AG185" s="667"/>
      <c r="AH185" s="667"/>
      <c r="AI185" s="667"/>
      <c r="AJ185" s="667"/>
      <c r="AK185" s="667"/>
      <c r="AL185" s="667"/>
      <c r="AM185" s="667"/>
      <c r="AN185" s="667"/>
      <c r="AO185" s="667"/>
      <c r="AP185" s="667"/>
      <c r="AQ185" s="667"/>
      <c r="AR185" s="667"/>
      <c r="AS185" s="667"/>
      <c r="AT185" s="667"/>
      <c r="AU185" s="667"/>
      <c r="AV185" s="667"/>
      <c r="AW185" s="667"/>
      <c r="AX185" s="667"/>
      <c r="AY185" s="667"/>
      <c r="AZ185" s="216"/>
      <c r="BA185" s="39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2200"/>
      <c r="CD185" s="2200"/>
      <c r="CE185" s="2200"/>
      <c r="CF185" s="2200"/>
      <c r="CG185" s="2200"/>
      <c r="CH185" s="2200"/>
      <c r="CI185" s="2200"/>
      <c r="CJ185" s="2200"/>
      <c r="CK185" s="2200"/>
      <c r="CL185" s="2200"/>
      <c r="CM185" s="2200"/>
      <c r="CN185" s="2200"/>
      <c r="CO185" s="2200"/>
      <c r="CP185" s="2200"/>
      <c r="CQ185" s="2200"/>
      <c r="CR185" s="2200"/>
      <c r="CS185" s="2200"/>
      <c r="CT185" s="2200"/>
      <c r="CU185" s="2200"/>
      <c r="CV185" s="2200"/>
      <c r="CW185" s="2200"/>
      <c r="CX185" s="2200"/>
      <c r="CY185" s="2200"/>
      <c r="CZ185" s="2200"/>
    </row>
    <row r="186" s="399" customFormat="true" ht="15" customHeight="true" x14ac:dyDescent="0.2">
      <c r="A186" s="1377"/>
      <c r="B186" s="1548"/>
      <c r="C186" s="1494"/>
      <c r="D186" s="1495"/>
      <c r="E186" s="1495"/>
      <c r="F186" s="1495"/>
      <c r="G186" s="1496"/>
      <c r="H186" s="1497"/>
      <c r="I186" s="1495"/>
      <c r="J186" s="1495"/>
      <c r="K186" s="1495"/>
      <c r="L186" s="1498"/>
      <c r="M186" s="1499"/>
      <c r="N186" s="1495"/>
      <c r="O186" s="1495"/>
      <c r="P186" s="1495"/>
      <c r="Q186" s="1496"/>
      <c r="R186" s="1497"/>
      <c r="S186" s="1495"/>
      <c r="T186" s="1495"/>
      <c r="U186" s="1495"/>
      <c r="V186" s="1495"/>
      <c r="W186" s="1495"/>
      <c r="X186" s="1495"/>
      <c r="Y186" s="1495"/>
      <c r="Z186" s="1495"/>
      <c r="AA186" s="1495"/>
      <c r="AB186" s="2254"/>
      <c r="AC186" s="667"/>
      <c r="AD186" s="667"/>
      <c r="AE186" s="667"/>
      <c r="AF186" s="667"/>
      <c r="AG186" s="667"/>
      <c r="AH186" s="667"/>
      <c r="AI186" s="667"/>
      <c r="AJ186" s="667"/>
      <c r="AK186" s="667"/>
      <c r="AL186" s="667"/>
      <c r="AM186" s="667"/>
      <c r="AN186" s="667"/>
      <c r="AO186" s="667"/>
      <c r="AP186" s="667"/>
      <c r="AQ186" s="667"/>
      <c r="AR186" s="667"/>
      <c r="AS186" s="667"/>
      <c r="AT186" s="667"/>
      <c r="AU186" s="667"/>
      <c r="AV186" s="667"/>
      <c r="AW186" s="667"/>
      <c r="AX186" s="667"/>
      <c r="AY186" s="667"/>
      <c r="AZ186" s="216"/>
      <c r="BA186" s="39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2200"/>
      <c r="CD186" s="2200"/>
      <c r="CE186" s="2200"/>
      <c r="CF186" s="2200"/>
      <c r="CG186" s="2200"/>
      <c r="CH186" s="2200"/>
      <c r="CI186" s="2200"/>
      <c r="CJ186" s="2200"/>
      <c r="CK186" s="2200"/>
      <c r="CL186" s="2200"/>
      <c r="CM186" s="2200"/>
      <c r="CN186" s="2200"/>
      <c r="CO186" s="2200"/>
      <c r="CP186" s="2200"/>
      <c r="CQ186" s="2200"/>
      <c r="CR186" s="2200"/>
      <c r="CS186" s="2200"/>
      <c r="CT186" s="2200"/>
      <c r="CU186" s="2200"/>
      <c r="CV186" s="2200"/>
      <c r="CW186" s="2200"/>
      <c r="CX186" s="2200"/>
      <c r="CY186" s="2200"/>
      <c r="CZ186" s="2200"/>
    </row>
    <row r="187" s="399" customFormat="true" ht="15" customHeight="true" x14ac:dyDescent="0.2">
      <c r="A187" s="1377"/>
      <c r="B187" s="1548"/>
      <c r="C187" s="1494"/>
      <c r="D187" s="1495"/>
      <c r="E187" s="1495"/>
      <c r="F187" s="1495"/>
      <c r="G187" s="1496"/>
      <c r="H187" s="1497"/>
      <c r="I187" s="1495"/>
      <c r="J187" s="1495"/>
      <c r="K187" s="1495"/>
      <c r="L187" s="1498"/>
      <c r="M187" s="1499"/>
      <c r="N187" s="1495"/>
      <c r="O187" s="1495"/>
      <c r="P187" s="1495"/>
      <c r="Q187" s="1496"/>
      <c r="R187" s="1497"/>
      <c r="S187" s="1495"/>
      <c r="T187" s="1495"/>
      <c r="U187" s="1495"/>
      <c r="V187" s="1495"/>
      <c r="W187" s="1495"/>
      <c r="X187" s="1495"/>
      <c r="Y187" s="1495"/>
      <c r="Z187" s="1495"/>
      <c r="AA187" s="1495"/>
      <c r="AB187" s="2254"/>
      <c r="AC187" s="667"/>
      <c r="AD187" s="667"/>
      <c r="AE187" s="667"/>
      <c r="AF187" s="667"/>
      <c r="AG187" s="667"/>
      <c r="AH187" s="667"/>
      <c r="AI187" s="667"/>
      <c r="AJ187" s="667"/>
      <c r="AK187" s="667"/>
      <c r="AL187" s="667"/>
      <c r="AM187" s="667"/>
      <c r="AN187" s="667"/>
      <c r="AO187" s="667"/>
      <c r="AP187" s="667"/>
      <c r="AQ187" s="667"/>
      <c r="AR187" s="667"/>
      <c r="AS187" s="667"/>
      <c r="AT187" s="667"/>
      <c r="AU187" s="667"/>
      <c r="AV187" s="667"/>
      <c r="AW187" s="667"/>
      <c r="AX187" s="667"/>
      <c r="AY187" s="667"/>
      <c r="AZ187" s="216"/>
      <c r="BA187" s="39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2200"/>
      <c r="CD187" s="2200"/>
      <c r="CE187" s="2200"/>
      <c r="CF187" s="2200"/>
      <c r="CG187" s="2200"/>
      <c r="CH187" s="2200"/>
      <c r="CI187" s="2200"/>
      <c r="CJ187" s="2200"/>
      <c r="CK187" s="2200"/>
      <c r="CL187" s="2200"/>
      <c r="CM187" s="2200"/>
      <c r="CN187" s="2200"/>
      <c r="CO187" s="2200"/>
      <c r="CP187" s="2200"/>
      <c r="CQ187" s="2200"/>
      <c r="CR187" s="2200"/>
      <c r="CS187" s="2200"/>
      <c r="CT187" s="2200"/>
      <c r="CU187" s="2200"/>
      <c r="CV187" s="2200"/>
      <c r="CW187" s="2200"/>
      <c r="CX187" s="2200"/>
      <c r="CY187" s="2200"/>
      <c r="CZ187" s="2200"/>
    </row>
    <row r="188" s="399" customFormat="true" ht="15" customHeight="true" x14ac:dyDescent="0.2">
      <c r="A188" s="1377"/>
      <c r="B188" s="1548"/>
      <c r="C188" s="1494"/>
      <c r="D188" s="1495"/>
      <c r="E188" s="1495"/>
      <c r="F188" s="1495"/>
      <c r="G188" s="1496"/>
      <c r="H188" s="1497"/>
      <c r="I188" s="1495"/>
      <c r="J188" s="1495"/>
      <c r="K188" s="1495"/>
      <c r="L188" s="1498"/>
      <c r="M188" s="1499"/>
      <c r="N188" s="1495"/>
      <c r="O188" s="1495"/>
      <c r="P188" s="1495"/>
      <c r="Q188" s="1496"/>
      <c r="R188" s="1497"/>
      <c r="S188" s="1495"/>
      <c r="T188" s="1495"/>
      <c r="U188" s="1495"/>
      <c r="V188" s="1495"/>
      <c r="W188" s="1495"/>
      <c r="X188" s="1495"/>
      <c r="Y188" s="1495"/>
      <c r="Z188" s="1495"/>
      <c r="AA188" s="1495"/>
      <c r="AB188" s="2254"/>
      <c r="AC188" s="667"/>
      <c r="AD188" s="667"/>
      <c r="AE188" s="667"/>
      <c r="AF188" s="667"/>
      <c r="AG188" s="667"/>
      <c r="AH188" s="667"/>
      <c r="AI188" s="667"/>
      <c r="AJ188" s="667"/>
      <c r="AK188" s="667"/>
      <c r="AL188" s="667"/>
      <c r="AM188" s="667"/>
      <c r="AN188" s="667"/>
      <c r="AO188" s="667"/>
      <c r="AP188" s="667"/>
      <c r="AQ188" s="667"/>
      <c r="AR188" s="667"/>
      <c r="AS188" s="667"/>
      <c r="AT188" s="667"/>
      <c r="AU188" s="667"/>
      <c r="AV188" s="667"/>
      <c r="AW188" s="667"/>
      <c r="AX188" s="667"/>
      <c r="AY188" s="667"/>
      <c r="AZ188" s="216"/>
      <c r="BA188" s="39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2200"/>
      <c r="CD188" s="2200"/>
      <c r="CE188" s="2200"/>
      <c r="CF188" s="2200"/>
      <c r="CG188" s="2200"/>
      <c r="CH188" s="2200"/>
      <c r="CI188" s="2200"/>
      <c r="CJ188" s="2200"/>
      <c r="CK188" s="2200"/>
      <c r="CL188" s="2200"/>
      <c r="CM188" s="2200"/>
      <c r="CN188" s="2200"/>
      <c r="CO188" s="2200"/>
      <c r="CP188" s="2200"/>
      <c r="CQ188" s="2200"/>
      <c r="CR188" s="2200"/>
      <c r="CS188" s="2200"/>
      <c r="CT188" s="2200"/>
      <c r="CU188" s="2200"/>
      <c r="CV188" s="2200"/>
      <c r="CW188" s="2200"/>
      <c r="CX188" s="2200"/>
      <c r="CY188" s="2200"/>
      <c r="CZ188" s="2200"/>
    </row>
    <row r="189" s="399" customFormat="true" ht="15" customHeight="true" x14ac:dyDescent="0.2">
      <c r="A189" s="1377"/>
      <c r="B189" s="1548"/>
      <c r="C189" s="1494"/>
      <c r="D189" s="1495"/>
      <c r="E189" s="1495"/>
      <c r="F189" s="1495"/>
      <c r="G189" s="1496"/>
      <c r="H189" s="1497"/>
      <c r="I189" s="1495"/>
      <c r="J189" s="1495"/>
      <c r="K189" s="1495"/>
      <c r="L189" s="1498"/>
      <c r="M189" s="1499"/>
      <c r="N189" s="1495"/>
      <c r="O189" s="1495"/>
      <c r="P189" s="1495"/>
      <c r="Q189" s="1496"/>
      <c r="R189" s="1497"/>
      <c r="S189" s="1495"/>
      <c r="T189" s="1495"/>
      <c r="U189" s="1495"/>
      <c r="V189" s="1495"/>
      <c r="W189" s="1495"/>
      <c r="X189" s="1495"/>
      <c r="Y189" s="1495"/>
      <c r="Z189" s="1495"/>
      <c r="AA189" s="1495"/>
      <c r="AB189" s="2254"/>
      <c r="AC189" s="667"/>
      <c r="AD189" s="667"/>
      <c r="AE189" s="667"/>
      <c r="AF189" s="667"/>
      <c r="AG189" s="667"/>
      <c r="AH189" s="667"/>
      <c r="AI189" s="667"/>
      <c r="AJ189" s="667"/>
      <c r="AK189" s="667"/>
      <c r="AL189" s="667"/>
      <c r="AM189" s="667"/>
      <c r="AN189" s="667"/>
      <c r="AO189" s="667"/>
      <c r="AP189" s="667"/>
      <c r="AQ189" s="667"/>
      <c r="AR189" s="667"/>
      <c r="AS189" s="667"/>
      <c r="AT189" s="667"/>
      <c r="AU189" s="667"/>
      <c r="AV189" s="667"/>
      <c r="AW189" s="667"/>
      <c r="AX189" s="667"/>
      <c r="AY189" s="667"/>
      <c r="AZ189" s="216"/>
      <c r="BA189" s="39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2200"/>
      <c r="CD189" s="2200"/>
      <c r="CE189" s="2200"/>
      <c r="CF189" s="2200"/>
      <c r="CG189" s="2200"/>
      <c r="CH189" s="2200"/>
      <c r="CI189" s="2200"/>
      <c r="CJ189" s="2200"/>
      <c r="CK189" s="2200"/>
      <c r="CL189" s="2200"/>
      <c r="CM189" s="2200"/>
      <c r="CN189" s="2200"/>
      <c r="CO189" s="2200"/>
      <c r="CP189" s="2200"/>
      <c r="CQ189" s="2200"/>
      <c r="CR189" s="2200"/>
      <c r="CS189" s="2200"/>
      <c r="CT189" s="2200"/>
      <c r="CU189" s="2200"/>
      <c r="CV189" s="2200"/>
      <c r="CW189" s="2200"/>
      <c r="CX189" s="2200"/>
      <c r="CY189" s="2200"/>
      <c r="CZ189" s="2200"/>
    </row>
    <row r="190" s="399" customFormat="true" ht="15" customHeight="true" x14ac:dyDescent="0.2">
      <c r="A190" s="1378"/>
      <c r="B190" s="1549"/>
      <c r="C190" s="1500"/>
      <c r="D190" s="1501"/>
      <c r="E190" s="1501"/>
      <c r="F190" s="1501"/>
      <c r="G190" s="1502"/>
      <c r="H190" s="1503"/>
      <c r="I190" s="1501"/>
      <c r="J190" s="1501"/>
      <c r="K190" s="1501"/>
      <c r="L190" s="1504"/>
      <c r="M190" s="1505"/>
      <c r="N190" s="1501"/>
      <c r="O190" s="1501"/>
      <c r="P190" s="1501"/>
      <c r="Q190" s="1502"/>
      <c r="R190" s="1503"/>
      <c r="S190" s="1501"/>
      <c r="T190" s="1501"/>
      <c r="U190" s="1501"/>
      <c r="V190" s="1501"/>
      <c r="W190" s="1501"/>
      <c r="X190" s="1501"/>
      <c r="Y190" s="1501"/>
      <c r="Z190" s="1501"/>
      <c r="AA190" s="1501"/>
      <c r="AB190" s="2255"/>
      <c r="AC190" s="667"/>
      <c r="AD190" s="667"/>
      <c r="AE190" s="667"/>
      <c r="AF190" s="667"/>
      <c r="AG190" s="667"/>
      <c r="AH190" s="667"/>
      <c r="AI190" s="667"/>
      <c r="AJ190" s="667"/>
      <c r="AK190" s="667"/>
      <c r="AL190" s="667"/>
      <c r="AM190" s="667"/>
      <c r="AN190" s="667"/>
      <c r="AO190" s="667"/>
      <c r="AP190" s="667"/>
      <c r="AQ190" s="667"/>
      <c r="AR190" s="667"/>
      <c r="AS190" s="667"/>
      <c r="AT190" s="667"/>
      <c r="AU190" s="667"/>
      <c r="AV190" s="667"/>
      <c r="AW190" s="667"/>
      <c r="AX190" s="667"/>
      <c r="AY190" s="667"/>
      <c r="AZ190" s="216"/>
      <c r="BA190" s="39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2200"/>
      <c r="CD190" s="2200"/>
      <c r="CE190" s="2200"/>
      <c r="CF190" s="2200"/>
      <c r="CG190" s="2200"/>
      <c r="CH190" s="2200"/>
      <c r="CI190" s="2200"/>
      <c r="CJ190" s="2200"/>
      <c r="CK190" s="2200"/>
      <c r="CL190" s="2200"/>
      <c r="CM190" s="2200"/>
      <c r="CN190" s="2200"/>
      <c r="CO190" s="2200"/>
      <c r="CP190" s="2200"/>
      <c r="CQ190" s="2200"/>
      <c r="CR190" s="2200"/>
      <c r="CS190" s="2200"/>
      <c r="CT190" s="2200"/>
      <c r="CU190" s="2200"/>
      <c r="CV190" s="2200"/>
      <c r="CW190" s="2200"/>
      <c r="CX190" s="2200"/>
      <c r="CY190" s="2200"/>
      <c r="CZ190" s="2200"/>
    </row>
    <row r="191" s="399" customFormat="true" ht="15" customHeight="true" x14ac:dyDescent="0.2">
      <c r="A191" s="1379"/>
      <c r="B191" s="1389"/>
      <c r="C191" s="1049"/>
      <c r="D191" s="1050"/>
      <c r="E191" s="1050"/>
      <c r="F191" s="1050"/>
      <c r="G191" s="1051"/>
      <c r="H191" s="1052"/>
      <c r="I191" s="1050"/>
      <c r="J191" s="1050"/>
      <c r="K191" s="1050"/>
      <c r="L191" s="1053"/>
      <c r="M191" s="1054"/>
      <c r="N191" s="1050"/>
      <c r="O191" s="1050"/>
      <c r="P191" s="1050"/>
      <c r="Q191" s="1051"/>
      <c r="R191" s="1052"/>
      <c r="S191" s="1050"/>
      <c r="T191" s="1050"/>
      <c r="U191" s="1050"/>
      <c r="V191" s="1050"/>
      <c r="W191" s="1050"/>
      <c r="X191" s="1050"/>
      <c r="Y191" s="1050"/>
      <c r="Z191" s="1050"/>
      <c r="AA191" s="1050"/>
      <c r="AB191" s="2159"/>
      <c r="AC191" s="667"/>
      <c r="AD191" s="667"/>
      <c r="AE191" s="667"/>
      <c r="AF191" s="667"/>
      <c r="AG191" s="667"/>
      <c r="AH191" s="667"/>
      <c r="AI191" s="667"/>
      <c r="AJ191" s="667"/>
      <c r="AK191" s="667"/>
      <c r="AL191" s="667"/>
      <c r="AM191" s="667"/>
      <c r="AN191" s="667"/>
      <c r="AO191" s="667"/>
      <c r="AP191" s="667"/>
      <c r="AQ191" s="667"/>
      <c r="AR191" s="667"/>
      <c r="AS191" s="667"/>
      <c r="AT191" s="667"/>
      <c r="AU191" s="667"/>
      <c r="AV191" s="667"/>
      <c r="AW191" s="667"/>
      <c r="AX191" s="667"/>
      <c r="AY191" s="667"/>
      <c r="AZ191" s="216"/>
      <c r="BA191" s="39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2200"/>
      <c r="CD191" s="2200"/>
      <c r="CE191" s="2200"/>
      <c r="CF191" s="2200"/>
      <c r="CG191" s="2200"/>
      <c r="CH191" s="2200"/>
      <c r="CI191" s="2200"/>
      <c r="CJ191" s="2200"/>
      <c r="CK191" s="2200"/>
      <c r="CL191" s="2200"/>
      <c r="CM191" s="2200"/>
      <c r="CN191" s="2200"/>
      <c r="CO191" s="2200"/>
      <c r="CP191" s="2200"/>
      <c r="CQ191" s="2200"/>
      <c r="CR191" s="2200"/>
      <c r="CS191" s="2200"/>
      <c r="CT191" s="2200"/>
      <c r="CU191" s="2200"/>
      <c r="CV191" s="2200"/>
      <c r="CW191" s="2200"/>
      <c r="CX191" s="2200"/>
      <c r="CY191" s="2200"/>
      <c r="CZ191" s="2200"/>
    </row>
    <row r="192" s="399" customFormat="true" ht="15" customHeight="true" x14ac:dyDescent="0.2">
      <c r="A192" s="1379"/>
      <c r="B192" s="1389"/>
      <c r="C192" s="1049"/>
      <c r="D192" s="1050"/>
      <c r="E192" s="1050"/>
      <c r="F192" s="1050"/>
      <c r="G192" s="1051"/>
      <c r="H192" s="1052"/>
      <c r="I192" s="1050"/>
      <c r="J192" s="1050"/>
      <c r="K192" s="1050"/>
      <c r="L192" s="1053"/>
      <c r="M192" s="1054"/>
      <c r="N192" s="1050"/>
      <c r="O192" s="1050"/>
      <c r="P192" s="1050"/>
      <c r="Q192" s="1051"/>
      <c r="R192" s="1052"/>
      <c r="S192" s="1050"/>
      <c r="T192" s="1050"/>
      <c r="U192" s="1050"/>
      <c r="V192" s="1050"/>
      <c r="W192" s="1050"/>
      <c r="X192" s="1050"/>
      <c r="Y192" s="1050"/>
      <c r="Z192" s="1050"/>
      <c r="AA192" s="1050"/>
      <c r="AB192" s="2159"/>
      <c r="AC192" s="667"/>
      <c r="AD192" s="667"/>
      <c r="AE192" s="667"/>
      <c r="AF192" s="667"/>
      <c r="AG192" s="667"/>
      <c r="AH192" s="667"/>
      <c r="AI192" s="667"/>
      <c r="AJ192" s="667"/>
      <c r="AK192" s="667"/>
      <c r="AL192" s="667"/>
      <c r="AM192" s="667"/>
      <c r="AN192" s="667"/>
      <c r="AO192" s="667"/>
      <c r="AP192" s="667"/>
      <c r="AQ192" s="667"/>
      <c r="AR192" s="667"/>
      <c r="AS192" s="667"/>
      <c r="AT192" s="667"/>
      <c r="AU192" s="667"/>
      <c r="AV192" s="667"/>
      <c r="AW192" s="667"/>
      <c r="AX192" s="667"/>
      <c r="AY192" s="667"/>
      <c r="AZ192" s="216"/>
      <c r="BA192" s="39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2200"/>
      <c r="CD192" s="2200"/>
      <c r="CE192" s="2200"/>
      <c r="CF192" s="2200"/>
      <c r="CG192" s="2200"/>
      <c r="CH192" s="2200"/>
      <c r="CI192" s="2200"/>
      <c r="CJ192" s="2200"/>
      <c r="CK192" s="2200"/>
      <c r="CL192" s="2200"/>
      <c r="CM192" s="2200"/>
      <c r="CN192" s="2200"/>
      <c r="CO192" s="2200"/>
      <c r="CP192" s="2200"/>
      <c r="CQ192" s="2200"/>
      <c r="CR192" s="2200"/>
      <c r="CS192" s="2200"/>
      <c r="CT192" s="2200"/>
      <c r="CU192" s="2200"/>
      <c r="CV192" s="2200"/>
      <c r="CW192" s="2200"/>
      <c r="CX192" s="2200"/>
      <c r="CY192" s="2200"/>
      <c r="CZ192" s="2200"/>
    </row>
    <row r="193" s="399" customFormat="true" ht="15" customHeight="true" x14ac:dyDescent="0.2">
      <c r="A193" s="1380"/>
      <c r="B193" s="1390"/>
      <c r="C193" s="1055"/>
      <c r="D193" s="1056"/>
      <c r="E193" s="1056"/>
      <c r="F193" s="1056"/>
      <c r="G193" s="1057"/>
      <c r="H193" s="1058"/>
      <c r="I193" s="1056"/>
      <c r="J193" s="1056"/>
      <c r="K193" s="1056"/>
      <c r="L193" s="1059"/>
      <c r="M193" s="1060"/>
      <c r="N193" s="1056"/>
      <c r="O193" s="1056"/>
      <c r="P193" s="1056"/>
      <c r="Q193" s="1057"/>
      <c r="R193" s="1058"/>
      <c r="S193" s="1056"/>
      <c r="T193" s="1056"/>
      <c r="U193" s="1056"/>
      <c r="V193" s="1056"/>
      <c r="W193" s="1056"/>
      <c r="X193" s="1056"/>
      <c r="Y193" s="1056"/>
      <c r="Z193" s="1056"/>
      <c r="AA193" s="1056"/>
      <c r="AB193" s="2160"/>
      <c r="AC193" s="667"/>
      <c r="AD193" s="667"/>
      <c r="AE193" s="667"/>
      <c r="AF193" s="667"/>
      <c r="AG193" s="667"/>
      <c r="AH193" s="667"/>
      <c r="AI193" s="667"/>
      <c r="AJ193" s="667"/>
      <c r="AK193" s="667"/>
      <c r="AL193" s="667"/>
      <c r="AM193" s="667"/>
      <c r="AN193" s="667"/>
      <c r="AO193" s="667"/>
      <c r="AP193" s="667"/>
      <c r="AQ193" s="667"/>
      <c r="AR193" s="667"/>
      <c r="AS193" s="667"/>
      <c r="AT193" s="667"/>
      <c r="AU193" s="667"/>
      <c r="AV193" s="667"/>
      <c r="AW193" s="667"/>
      <c r="AX193" s="667"/>
      <c r="AY193" s="667"/>
      <c r="AZ193" s="216"/>
      <c r="BA193" s="39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2200"/>
      <c r="CD193" s="2200"/>
      <c r="CE193" s="2200"/>
      <c r="CF193" s="2200"/>
      <c r="CG193" s="2200"/>
      <c r="CH193" s="2200"/>
      <c r="CI193" s="2200"/>
      <c r="CJ193" s="2200"/>
      <c r="CK193" s="2200"/>
      <c r="CL193" s="2200"/>
      <c r="CM193" s="2200"/>
      <c r="CN193" s="2200"/>
      <c r="CO193" s="2200"/>
      <c r="CP193" s="2200"/>
      <c r="CQ193" s="2200"/>
      <c r="CR193" s="2200"/>
      <c r="CS193" s="2200"/>
      <c r="CT193" s="2200"/>
      <c r="CU193" s="2200"/>
      <c r="CV193" s="2200"/>
      <c r="CW193" s="2200"/>
      <c r="CX193" s="2200"/>
      <c r="CY193" s="2200"/>
      <c r="CZ193" s="2200"/>
    </row>
    <row r="194" s="399" customFormat="true" ht="15" customHeight="true" x14ac:dyDescent="0.2">
      <c r="A194" s="774"/>
      <c r="B194" s="898"/>
      <c r="C194" s="979"/>
      <c r="D194" s="941"/>
      <c r="E194" s="941"/>
      <c r="F194" s="941"/>
      <c r="G194" s="942"/>
      <c r="H194" s="980"/>
      <c r="I194" s="941"/>
      <c r="J194" s="941"/>
      <c r="K194" s="941"/>
      <c r="L194" s="981"/>
      <c r="M194" s="979"/>
      <c r="N194" s="941"/>
      <c r="O194" s="941"/>
      <c r="P194" s="941"/>
      <c r="Q194" s="942"/>
      <c r="R194" s="980"/>
      <c r="S194" s="941"/>
      <c r="T194" s="941"/>
      <c r="U194" s="941"/>
      <c r="V194" s="941"/>
      <c r="W194" s="941"/>
      <c r="X194" s="941"/>
      <c r="Y194" s="941"/>
      <c r="Z194" s="941"/>
      <c r="AA194" s="941"/>
      <c r="AB194" s="981"/>
      <c r="AC194" s="667"/>
      <c r="AD194" s="667"/>
      <c r="AE194" s="667"/>
      <c r="AF194" s="667"/>
      <c r="AG194" s="667"/>
      <c r="AH194" s="667"/>
      <c r="AI194" s="667"/>
      <c r="AJ194" s="667"/>
      <c r="AK194" s="667"/>
      <c r="AL194" s="667"/>
      <c r="AM194" s="667"/>
      <c r="AN194" s="667"/>
      <c r="AO194" s="667"/>
      <c r="AP194" s="667"/>
      <c r="AQ194" s="667"/>
      <c r="AR194" s="667"/>
      <c r="AS194" s="667"/>
      <c r="AT194" s="667"/>
      <c r="AU194" s="667"/>
      <c r="AV194" s="667"/>
      <c r="AW194" s="667"/>
      <c r="AX194" s="667"/>
      <c r="AY194" s="667"/>
      <c r="AZ194" s="216"/>
      <c r="BA194" s="39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2200"/>
      <c r="CD194" s="2200"/>
      <c r="CE194" s="2200"/>
      <c r="CF194" s="2200"/>
      <c r="CG194" s="2200"/>
      <c r="CH194" s="2200"/>
      <c r="CI194" s="2200"/>
      <c r="CJ194" s="2200"/>
      <c r="CK194" s="2200"/>
      <c r="CL194" s="2200"/>
      <c r="CM194" s="2200"/>
      <c r="CN194" s="2200"/>
      <c r="CO194" s="2200"/>
      <c r="CP194" s="2200"/>
      <c r="CQ194" s="2200"/>
      <c r="CR194" s="2200"/>
      <c r="CS194" s="2200"/>
      <c r="CT194" s="2200"/>
      <c r="CU194" s="2200"/>
      <c r="CV194" s="2200"/>
      <c r="CW194" s="2200"/>
      <c r="CX194" s="2200"/>
      <c r="CY194" s="2200"/>
      <c r="CZ194" s="2200"/>
    </row>
    <row r="195" s="131" customFormat="true" ht="15" customHeight="true" x14ac:dyDescent="0.2">
      <c r="A195" s="774"/>
      <c r="B195" s="898"/>
      <c r="C195" s="979"/>
      <c r="D195" s="941"/>
      <c r="E195" s="941"/>
      <c r="F195" s="941"/>
      <c r="G195" s="942"/>
      <c r="H195" s="980"/>
      <c r="I195" s="941"/>
      <c r="J195" s="941"/>
      <c r="K195" s="941"/>
      <c r="L195" s="981"/>
      <c r="M195" s="979"/>
      <c r="N195" s="941"/>
      <c r="O195" s="941"/>
      <c r="P195" s="941"/>
      <c r="Q195" s="942"/>
      <c r="R195" s="980"/>
      <c r="S195" s="941"/>
      <c r="T195" s="941"/>
      <c r="U195" s="941"/>
      <c r="V195" s="941"/>
      <c r="W195" s="941"/>
      <c r="X195" s="941"/>
      <c r="Y195" s="941"/>
      <c r="Z195" s="941"/>
      <c r="AA195" s="941"/>
      <c r="AB195" s="981"/>
      <c r="AC195" s="667"/>
      <c r="AD195" s="667"/>
      <c r="AE195" s="667"/>
      <c r="AF195" s="667"/>
      <c r="AG195" s="667"/>
      <c r="AH195" s="667"/>
      <c r="AI195" s="667"/>
      <c r="AJ195" s="667"/>
      <c r="AK195" s="667"/>
      <c r="AL195" s="667"/>
      <c r="AM195" s="667"/>
      <c r="AN195" s="667"/>
      <c r="AO195" s="667"/>
      <c r="AP195" s="667"/>
      <c r="AQ195" s="667"/>
      <c r="AR195" s="667"/>
      <c r="AS195" s="667"/>
      <c r="AT195" s="667"/>
      <c r="AU195" s="667"/>
      <c r="AV195" s="667"/>
      <c r="AW195" s="667"/>
      <c r="AX195" s="667"/>
      <c r="AY195" s="667"/>
      <c r="AZ195" s="216"/>
      <c r="BA195" s="39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2200"/>
      <c r="CD195" s="2200"/>
      <c r="CE195" s="2200"/>
      <c r="CF195" s="2200"/>
      <c r="CG195" s="2200"/>
      <c r="CH195" s="2200"/>
      <c r="CI195" s="2200"/>
      <c r="CJ195" s="2200"/>
      <c r="CK195" s="2200"/>
      <c r="CL195" s="2200"/>
      <c r="CM195" s="2200"/>
      <c r="CN195" s="2200"/>
      <c r="CO195" s="2200"/>
      <c r="CP195" s="2200"/>
      <c r="CQ195" s="2200"/>
      <c r="CR195" s="2200"/>
      <c r="CS195" s="2200"/>
      <c r="CT195" s="2200"/>
      <c r="CU195" s="2200"/>
      <c r="CV195" s="2200"/>
      <c r="CW195" s="2200"/>
      <c r="CX195" s="2200"/>
      <c r="CY195" s="2200"/>
      <c r="CZ195" s="2200"/>
    </row>
    <row r="196" s="131" customFormat="true" ht="15" customHeight="true" x14ac:dyDescent="0.2">
      <c r="A196" s="774"/>
      <c r="B196" s="898"/>
      <c r="C196" s="979"/>
      <c r="D196" s="941"/>
      <c r="E196" s="941"/>
      <c r="F196" s="941"/>
      <c r="G196" s="942"/>
      <c r="H196" s="980"/>
      <c r="I196" s="941"/>
      <c r="J196" s="941"/>
      <c r="K196" s="941"/>
      <c r="L196" s="981"/>
      <c r="M196" s="979"/>
      <c r="N196" s="941"/>
      <c r="O196" s="941"/>
      <c r="P196" s="941"/>
      <c r="Q196" s="942"/>
      <c r="R196" s="980"/>
      <c r="S196" s="941"/>
      <c r="T196" s="941"/>
      <c r="U196" s="941"/>
      <c r="V196" s="941"/>
      <c r="W196" s="941"/>
      <c r="X196" s="941"/>
      <c r="Y196" s="941"/>
      <c r="Z196" s="941"/>
      <c r="AA196" s="941"/>
      <c r="AB196" s="981"/>
      <c r="AC196" s="667"/>
      <c r="AD196" s="667"/>
      <c r="AE196" s="667"/>
      <c r="AF196" s="667"/>
      <c r="AG196" s="667"/>
      <c r="AH196" s="667"/>
      <c r="AI196" s="667"/>
      <c r="AJ196" s="667"/>
      <c r="AK196" s="667"/>
      <c r="AL196" s="667"/>
      <c r="AM196" s="667"/>
      <c r="AN196" s="667"/>
      <c r="AO196" s="667"/>
      <c r="AP196" s="667"/>
      <c r="AQ196" s="667"/>
      <c r="AR196" s="667"/>
      <c r="AS196" s="667"/>
      <c r="AT196" s="667"/>
      <c r="AU196" s="667"/>
      <c r="AV196" s="667"/>
      <c r="AW196" s="667"/>
      <c r="AX196" s="667"/>
      <c r="AY196" s="667"/>
      <c r="AZ196" s="216"/>
      <c r="BA196" s="39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2200"/>
      <c r="CD196" s="2200"/>
      <c r="CE196" s="2200"/>
      <c r="CF196" s="2200"/>
      <c r="CG196" s="2200"/>
      <c r="CH196" s="2200"/>
      <c r="CI196" s="2200"/>
      <c r="CJ196" s="2200"/>
      <c r="CK196" s="2200"/>
      <c r="CL196" s="2200"/>
      <c r="CM196" s="2200"/>
      <c r="CN196" s="2200"/>
      <c r="CO196" s="2200"/>
      <c r="CP196" s="2200"/>
      <c r="CQ196" s="2200"/>
      <c r="CR196" s="2200"/>
      <c r="CS196" s="2200"/>
      <c r="CT196" s="2200"/>
      <c r="CU196" s="2200"/>
      <c r="CV196" s="2200"/>
      <c r="CW196" s="2200"/>
      <c r="CX196" s="2200"/>
      <c r="CY196" s="2200"/>
      <c r="CZ196" s="2200"/>
    </row>
    <row r="197" s="131" customFormat="true" ht="15" customHeight="true" x14ac:dyDescent="0.2">
      <c r="A197" s="774"/>
      <c r="B197" s="898"/>
      <c r="C197" s="979"/>
      <c r="D197" s="941"/>
      <c r="E197" s="941"/>
      <c r="F197" s="941"/>
      <c r="G197" s="942"/>
      <c r="H197" s="980"/>
      <c r="I197" s="941"/>
      <c r="J197" s="941"/>
      <c r="K197" s="941"/>
      <c r="L197" s="981"/>
      <c r="M197" s="979"/>
      <c r="N197" s="941"/>
      <c r="O197" s="941"/>
      <c r="P197" s="941"/>
      <c r="Q197" s="942"/>
      <c r="R197" s="980"/>
      <c r="S197" s="941"/>
      <c r="T197" s="941"/>
      <c r="U197" s="941"/>
      <c r="V197" s="941"/>
      <c r="W197" s="941"/>
      <c r="X197" s="941"/>
      <c r="Y197" s="941"/>
      <c r="Z197" s="941"/>
      <c r="AA197" s="941"/>
      <c r="AB197" s="981"/>
      <c r="AC197" s="667"/>
      <c r="AD197" s="667"/>
      <c r="AE197" s="667"/>
      <c r="AF197" s="667"/>
      <c r="AG197" s="667"/>
      <c r="AH197" s="667"/>
      <c r="AI197" s="667"/>
      <c r="AJ197" s="667"/>
      <c r="AK197" s="667"/>
      <c r="AL197" s="667"/>
      <c r="AM197" s="667"/>
      <c r="AN197" s="667"/>
      <c r="AO197" s="667"/>
      <c r="AP197" s="667"/>
      <c r="AQ197" s="667"/>
      <c r="AR197" s="667"/>
      <c r="AS197" s="667"/>
      <c r="AT197" s="667"/>
      <c r="AU197" s="667"/>
      <c r="AV197" s="667"/>
      <c r="AW197" s="667"/>
      <c r="AX197" s="667"/>
      <c r="AY197" s="667"/>
      <c r="AZ197" s="216"/>
      <c r="BA197" s="39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2200"/>
      <c r="CD197" s="2200"/>
      <c r="CE197" s="2200"/>
      <c r="CF197" s="2200"/>
      <c r="CG197" s="2200"/>
      <c r="CH197" s="2200"/>
      <c r="CI197" s="2200"/>
      <c r="CJ197" s="2200"/>
      <c r="CK197" s="2200"/>
      <c r="CL197" s="2200"/>
      <c r="CM197" s="2200"/>
      <c r="CN197" s="2200"/>
      <c r="CO197" s="2200"/>
      <c r="CP197" s="2200"/>
      <c r="CQ197" s="2200"/>
      <c r="CR197" s="2200"/>
      <c r="CS197" s="2200"/>
      <c r="CT197" s="2200"/>
      <c r="CU197" s="2200"/>
      <c r="CV197" s="2200"/>
      <c r="CW197" s="2200"/>
      <c r="CX197" s="2200"/>
      <c r="CY197" s="2200"/>
      <c r="CZ197" s="2200"/>
    </row>
    <row r="198" s="131" customFormat="true" ht="15" customHeight="true" x14ac:dyDescent="0.2">
      <c r="A198" s="774"/>
      <c r="B198" s="898"/>
      <c r="C198" s="979"/>
      <c r="D198" s="941"/>
      <c r="E198" s="941"/>
      <c r="F198" s="941"/>
      <c r="G198" s="942"/>
      <c r="H198" s="980"/>
      <c r="I198" s="941"/>
      <c r="J198" s="941"/>
      <c r="K198" s="941"/>
      <c r="L198" s="981"/>
      <c r="M198" s="979"/>
      <c r="N198" s="941"/>
      <c r="O198" s="941"/>
      <c r="P198" s="941"/>
      <c r="Q198" s="942"/>
      <c r="R198" s="980"/>
      <c r="S198" s="941"/>
      <c r="T198" s="941"/>
      <c r="U198" s="941"/>
      <c r="V198" s="941"/>
      <c r="W198" s="941"/>
      <c r="X198" s="941"/>
      <c r="Y198" s="941"/>
      <c r="Z198" s="941"/>
      <c r="AA198" s="941"/>
      <c r="AB198" s="981"/>
      <c r="AC198" s="667"/>
      <c r="AD198" s="667"/>
      <c r="AE198" s="667"/>
      <c r="AF198" s="667"/>
      <c r="AG198" s="667"/>
      <c r="AH198" s="667"/>
      <c r="AI198" s="667"/>
      <c r="AJ198" s="667"/>
      <c r="AK198" s="667"/>
      <c r="AL198" s="667"/>
      <c r="AM198" s="667"/>
      <c r="AN198" s="667"/>
      <c r="AO198" s="667"/>
      <c r="AP198" s="667"/>
      <c r="AQ198" s="667"/>
      <c r="AR198" s="667"/>
      <c r="AS198" s="667"/>
      <c r="AT198" s="667"/>
      <c r="AU198" s="667"/>
      <c r="AV198" s="667"/>
      <c r="AW198" s="667"/>
      <c r="AX198" s="667"/>
      <c r="AY198" s="667"/>
      <c r="AZ198" s="216"/>
      <c r="BA198" s="39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2200"/>
      <c r="CD198" s="2200"/>
      <c r="CE198" s="2200"/>
      <c r="CF198" s="2200"/>
      <c r="CG198" s="2200"/>
      <c r="CH198" s="2200"/>
      <c r="CI198" s="2200"/>
      <c r="CJ198" s="2200"/>
      <c r="CK198" s="2200"/>
      <c r="CL198" s="2200"/>
      <c r="CM198" s="2200"/>
      <c r="CN198" s="2200"/>
      <c r="CO198" s="2200"/>
      <c r="CP198" s="2200"/>
      <c r="CQ198" s="2200"/>
      <c r="CR198" s="2200"/>
      <c r="CS198" s="2200"/>
      <c r="CT198" s="2200"/>
      <c r="CU198" s="2200"/>
      <c r="CV198" s="2200"/>
      <c r="CW198" s="2200"/>
      <c r="CX198" s="2200"/>
      <c r="CY198" s="2200"/>
      <c r="CZ198" s="2200"/>
    </row>
    <row r="199" s="131" customFormat="true" ht="15" customHeight="true" x14ac:dyDescent="0.2">
      <c r="A199" s="774"/>
      <c r="B199" s="898"/>
      <c r="C199" s="979"/>
      <c r="D199" s="941"/>
      <c r="E199" s="941"/>
      <c r="F199" s="941"/>
      <c r="G199" s="942"/>
      <c r="H199" s="980"/>
      <c r="I199" s="941"/>
      <c r="J199" s="941"/>
      <c r="K199" s="941"/>
      <c r="L199" s="981"/>
      <c r="M199" s="979"/>
      <c r="N199" s="941"/>
      <c r="O199" s="941"/>
      <c r="P199" s="941"/>
      <c r="Q199" s="942"/>
      <c r="R199" s="980"/>
      <c r="S199" s="941"/>
      <c r="T199" s="941"/>
      <c r="U199" s="941"/>
      <c r="V199" s="941"/>
      <c r="W199" s="941"/>
      <c r="X199" s="941"/>
      <c r="Y199" s="941"/>
      <c r="Z199" s="941"/>
      <c r="AA199" s="941"/>
      <c r="AB199" s="981"/>
      <c r="AC199" s="667"/>
      <c r="AD199" s="667"/>
      <c r="AE199" s="667"/>
      <c r="AF199" s="667"/>
      <c r="AG199" s="667"/>
      <c r="AH199" s="667"/>
      <c r="AI199" s="667"/>
      <c r="AJ199" s="667"/>
      <c r="AK199" s="667"/>
      <c r="AL199" s="667"/>
      <c r="AM199" s="667"/>
      <c r="AN199" s="667"/>
      <c r="AO199" s="667"/>
      <c r="AP199" s="667"/>
      <c r="AQ199" s="667"/>
      <c r="AR199" s="667"/>
      <c r="AS199" s="667"/>
      <c r="AT199" s="667"/>
      <c r="AU199" s="667"/>
      <c r="AV199" s="667"/>
      <c r="AW199" s="667"/>
      <c r="AX199" s="667"/>
      <c r="AY199" s="667"/>
      <c r="AZ199" s="216"/>
      <c r="BA199" s="39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2200"/>
      <c r="CD199" s="2200"/>
      <c r="CE199" s="2200"/>
      <c r="CF199" s="2200"/>
      <c r="CG199" s="2200"/>
      <c r="CH199" s="2200"/>
      <c r="CI199" s="2200"/>
      <c r="CJ199" s="2200"/>
      <c r="CK199" s="2200"/>
      <c r="CL199" s="2200"/>
      <c r="CM199" s="2200"/>
      <c r="CN199" s="2200"/>
      <c r="CO199" s="2200"/>
      <c r="CP199" s="2200"/>
      <c r="CQ199" s="2200"/>
      <c r="CR199" s="2200"/>
      <c r="CS199" s="2200"/>
      <c r="CT199" s="2200"/>
      <c r="CU199" s="2200"/>
      <c r="CV199" s="2200"/>
      <c r="CW199" s="2200"/>
      <c r="CX199" s="2200"/>
      <c r="CY199" s="2200"/>
      <c r="CZ199" s="2200"/>
    </row>
    <row r="200" s="131" customFormat="true" ht="15" customHeight="true" x14ac:dyDescent="0.2">
      <c r="A200" s="774"/>
      <c r="B200" s="898"/>
      <c r="C200" s="979"/>
      <c r="D200" s="941"/>
      <c r="E200" s="941"/>
      <c r="F200" s="941"/>
      <c r="G200" s="942"/>
      <c r="H200" s="980"/>
      <c r="I200" s="941"/>
      <c r="J200" s="941"/>
      <c r="K200" s="941"/>
      <c r="L200" s="981"/>
      <c r="M200" s="979"/>
      <c r="N200" s="941"/>
      <c r="O200" s="941"/>
      <c r="P200" s="941"/>
      <c r="Q200" s="942"/>
      <c r="R200" s="980"/>
      <c r="S200" s="941"/>
      <c r="T200" s="941"/>
      <c r="U200" s="941"/>
      <c r="V200" s="941"/>
      <c r="W200" s="941"/>
      <c r="X200" s="941"/>
      <c r="Y200" s="941"/>
      <c r="Z200" s="941"/>
      <c r="AA200" s="941"/>
      <c r="AB200" s="981"/>
      <c r="AC200" s="667"/>
      <c r="AD200" s="667"/>
      <c r="AE200" s="667"/>
      <c r="AF200" s="667"/>
      <c r="AG200" s="667"/>
      <c r="AH200" s="667"/>
      <c r="AI200" s="667"/>
      <c r="AJ200" s="667"/>
      <c r="AK200" s="667"/>
      <c r="AL200" s="667"/>
      <c r="AM200" s="667"/>
      <c r="AN200" s="667"/>
      <c r="AO200" s="667"/>
      <c r="AP200" s="667"/>
      <c r="AQ200" s="667"/>
      <c r="AR200" s="667"/>
      <c r="AS200" s="667"/>
      <c r="AT200" s="667"/>
      <c r="AU200" s="667"/>
      <c r="AV200" s="667"/>
      <c r="AW200" s="667"/>
      <c r="AX200" s="667"/>
      <c r="AY200" s="667"/>
      <c r="AZ200" s="216"/>
      <c r="BA200" s="39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2200"/>
      <c r="CD200" s="2200"/>
      <c r="CE200" s="2200"/>
      <c r="CF200" s="2200"/>
      <c r="CG200" s="2200"/>
      <c r="CH200" s="2200"/>
      <c r="CI200" s="2200"/>
      <c r="CJ200" s="2200"/>
      <c r="CK200" s="2200"/>
      <c r="CL200" s="2200"/>
      <c r="CM200" s="2200"/>
      <c r="CN200" s="2200"/>
      <c r="CO200" s="2200"/>
      <c r="CP200" s="2200"/>
      <c r="CQ200" s="2200"/>
      <c r="CR200" s="2200"/>
      <c r="CS200" s="2200"/>
      <c r="CT200" s="2200"/>
      <c r="CU200" s="2200"/>
      <c r="CV200" s="2200"/>
      <c r="CW200" s="2200"/>
      <c r="CX200" s="2200"/>
      <c r="CY200" s="2200"/>
      <c r="CZ200" s="2200"/>
    </row>
    <row r="201" s="131" customFormat="true" ht="15" customHeight="true" x14ac:dyDescent="0.2">
      <c r="A201" s="774"/>
      <c r="B201" s="898"/>
      <c r="C201" s="979"/>
      <c r="D201" s="941"/>
      <c r="E201" s="941"/>
      <c r="F201" s="941"/>
      <c r="G201" s="942"/>
      <c r="H201" s="980"/>
      <c r="I201" s="941"/>
      <c r="J201" s="941"/>
      <c r="K201" s="941"/>
      <c r="L201" s="981"/>
      <c r="M201" s="979"/>
      <c r="N201" s="941"/>
      <c r="O201" s="941"/>
      <c r="P201" s="941"/>
      <c r="Q201" s="942"/>
      <c r="R201" s="980"/>
      <c r="S201" s="941"/>
      <c r="T201" s="941"/>
      <c r="U201" s="941"/>
      <c r="V201" s="941"/>
      <c r="W201" s="941"/>
      <c r="X201" s="941"/>
      <c r="Y201" s="941"/>
      <c r="Z201" s="941"/>
      <c r="AA201" s="941"/>
      <c r="AB201" s="981"/>
      <c r="AC201" s="667"/>
      <c r="AD201" s="667"/>
      <c r="AE201" s="667"/>
      <c r="AF201" s="667"/>
      <c r="AG201" s="667"/>
      <c r="AH201" s="667"/>
      <c r="AI201" s="667"/>
      <c r="AJ201" s="667"/>
      <c r="AK201" s="667"/>
      <c r="AL201" s="667"/>
      <c r="AM201" s="667"/>
      <c r="AN201" s="667"/>
      <c r="AO201" s="667"/>
      <c r="AP201" s="667"/>
      <c r="AQ201" s="667"/>
      <c r="AR201" s="667"/>
      <c r="AS201" s="667"/>
      <c r="AT201" s="667"/>
      <c r="AU201" s="667"/>
      <c r="AV201" s="667"/>
      <c r="AW201" s="667"/>
      <c r="AX201" s="667"/>
      <c r="AY201" s="667"/>
      <c r="AZ201" s="216"/>
      <c r="BA201" s="39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2200"/>
      <c r="CD201" s="2200"/>
      <c r="CE201" s="2200"/>
      <c r="CF201" s="2200"/>
      <c r="CG201" s="2200"/>
      <c r="CH201" s="2200"/>
      <c r="CI201" s="2200"/>
      <c r="CJ201" s="2200"/>
      <c r="CK201" s="2200"/>
      <c r="CL201" s="2200"/>
      <c r="CM201" s="2200"/>
      <c r="CN201" s="2200"/>
      <c r="CO201" s="2200"/>
      <c r="CP201" s="2200"/>
      <c r="CQ201" s="2200"/>
      <c r="CR201" s="2200"/>
      <c r="CS201" s="2200"/>
      <c r="CT201" s="2200"/>
      <c r="CU201" s="2200"/>
      <c r="CV201" s="2200"/>
      <c r="CW201" s="2200"/>
      <c r="CX201" s="2200"/>
      <c r="CY201" s="2200"/>
      <c r="CZ201" s="2200"/>
    </row>
    <row r="202" s="131" customFormat="true" ht="15" customHeight="true" x14ac:dyDescent="0.2">
      <c r="A202" s="774"/>
      <c r="B202" s="898"/>
      <c r="C202" s="979"/>
      <c r="D202" s="941"/>
      <c r="E202" s="941"/>
      <c r="F202" s="941"/>
      <c r="G202" s="942"/>
      <c r="H202" s="980"/>
      <c r="I202" s="941"/>
      <c r="J202" s="941"/>
      <c r="K202" s="941"/>
      <c r="L202" s="981"/>
      <c r="M202" s="979"/>
      <c r="N202" s="941"/>
      <c r="O202" s="941"/>
      <c r="P202" s="941"/>
      <c r="Q202" s="942"/>
      <c r="R202" s="980"/>
      <c r="S202" s="941"/>
      <c r="T202" s="941"/>
      <c r="U202" s="941"/>
      <c r="V202" s="941"/>
      <c r="W202" s="941"/>
      <c r="X202" s="941"/>
      <c r="Y202" s="941"/>
      <c r="Z202" s="941"/>
      <c r="AA202" s="941"/>
      <c r="AB202" s="981"/>
      <c r="AC202" s="667"/>
      <c r="AD202" s="667"/>
      <c r="AE202" s="667"/>
      <c r="AF202" s="667"/>
      <c r="AG202" s="667"/>
      <c r="AH202" s="667"/>
      <c r="AI202" s="667"/>
      <c r="AJ202" s="667"/>
      <c r="AK202" s="667"/>
      <c r="AL202" s="667"/>
      <c r="AM202" s="667"/>
      <c r="AN202" s="667"/>
      <c r="AO202" s="667"/>
      <c r="AP202" s="667"/>
      <c r="AQ202" s="667"/>
      <c r="AR202" s="667"/>
      <c r="AS202" s="667"/>
      <c r="AT202" s="667"/>
      <c r="AU202" s="667"/>
      <c r="AV202" s="667"/>
      <c r="AW202" s="667"/>
      <c r="AX202" s="667"/>
      <c r="AY202" s="667"/>
      <c r="AZ202" s="216"/>
      <c r="BA202" s="39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2200"/>
      <c r="CD202" s="2200"/>
      <c r="CE202" s="2200"/>
      <c r="CF202" s="2200"/>
      <c r="CG202" s="2200"/>
      <c r="CH202" s="2200"/>
      <c r="CI202" s="2200"/>
      <c r="CJ202" s="2200"/>
      <c r="CK202" s="2200"/>
      <c r="CL202" s="2200"/>
      <c r="CM202" s="2200"/>
      <c r="CN202" s="2200"/>
      <c r="CO202" s="2200"/>
      <c r="CP202" s="2200"/>
      <c r="CQ202" s="2200"/>
      <c r="CR202" s="2200"/>
      <c r="CS202" s="2200"/>
      <c r="CT202" s="2200"/>
      <c r="CU202" s="2200"/>
      <c r="CV202" s="2200"/>
      <c r="CW202" s="2200"/>
      <c r="CX202" s="2200"/>
      <c r="CY202" s="2200"/>
      <c r="CZ202" s="2200"/>
    </row>
    <row r="203" s="699" customFormat="true" ht="15" customHeight="true" x14ac:dyDescent="0.2">
      <c r="A203" s="1377"/>
      <c r="B203" s="1548"/>
      <c r="C203" s="1482"/>
      <c r="D203" s="1483"/>
      <c r="E203" s="1483"/>
      <c r="F203" s="1483"/>
      <c r="G203" s="1484"/>
      <c r="H203" s="1485"/>
      <c r="I203" s="1483"/>
      <c r="J203" s="1483"/>
      <c r="K203" s="1483"/>
      <c r="L203" s="1486"/>
      <c r="M203" s="1487"/>
      <c r="N203" s="1483"/>
      <c r="O203" s="1483"/>
      <c r="P203" s="1483"/>
      <c r="Q203" s="1484"/>
      <c r="R203" s="1485"/>
      <c r="S203" s="1483"/>
      <c r="T203" s="1483"/>
      <c r="U203" s="1483"/>
      <c r="V203" s="1483"/>
      <c r="W203" s="1483"/>
      <c r="X203" s="1483"/>
      <c r="Y203" s="1483"/>
      <c r="Z203" s="1483"/>
      <c r="AA203" s="1483"/>
      <c r="AB203" s="2250"/>
      <c r="AC203" s="667"/>
      <c r="AD203" s="667"/>
      <c r="AE203" s="667"/>
      <c r="AF203" s="667"/>
      <c r="AG203" s="667"/>
      <c r="AH203" s="667"/>
      <c r="AI203" s="667"/>
      <c r="AJ203" s="667"/>
      <c r="AK203" s="667"/>
      <c r="AL203" s="667"/>
      <c r="AM203" s="667"/>
      <c r="AN203" s="667"/>
      <c r="AO203" s="667"/>
      <c r="AP203" s="667"/>
      <c r="AQ203" s="667"/>
      <c r="AR203" s="667"/>
      <c r="AS203" s="667"/>
      <c r="AT203" s="667"/>
      <c r="AU203" s="667"/>
      <c r="AV203" s="667"/>
      <c r="AW203" s="667"/>
      <c r="AX203" s="667"/>
      <c r="AY203" s="667"/>
      <c r="AZ203" s="216"/>
      <c r="BA203" s="39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2200"/>
      <c r="CD203" s="2200"/>
      <c r="CE203" s="2200"/>
      <c r="CF203" s="2200"/>
      <c r="CG203" s="2200"/>
      <c r="CH203" s="2200"/>
      <c r="CI203" s="2200"/>
      <c r="CJ203" s="2200"/>
      <c r="CK203" s="2200"/>
      <c r="CL203" s="2200"/>
      <c r="CM203" s="2200"/>
      <c r="CN203" s="2200"/>
      <c r="CO203" s="2200"/>
      <c r="CP203" s="2200"/>
      <c r="CQ203" s="2200"/>
      <c r="CR203" s="2200"/>
      <c r="CS203" s="2200"/>
      <c r="CT203" s="2200"/>
      <c r="CU203" s="2200"/>
      <c r="CV203" s="2200"/>
      <c r="CW203" s="2200"/>
      <c r="CX203" s="2200"/>
      <c r="CY203" s="2200"/>
      <c r="CZ203" s="2200"/>
    </row>
    <row r="204" s="699" customFormat="true" ht="15" customHeight="true" x14ac:dyDescent="0.2">
      <c r="A204" s="1377"/>
      <c r="B204" s="1548"/>
      <c r="C204" s="1482"/>
      <c r="D204" s="1483"/>
      <c r="E204" s="1483"/>
      <c r="F204" s="1483"/>
      <c r="G204" s="1484"/>
      <c r="H204" s="1485"/>
      <c r="I204" s="1483"/>
      <c r="J204" s="1483"/>
      <c r="K204" s="1483"/>
      <c r="L204" s="1486"/>
      <c r="M204" s="1487"/>
      <c r="N204" s="1483"/>
      <c r="O204" s="1483"/>
      <c r="P204" s="1483"/>
      <c r="Q204" s="1484"/>
      <c r="R204" s="1485"/>
      <c r="S204" s="1483"/>
      <c r="T204" s="1483"/>
      <c r="U204" s="1483"/>
      <c r="V204" s="1483"/>
      <c r="W204" s="1483"/>
      <c r="X204" s="1483"/>
      <c r="Y204" s="1483"/>
      <c r="Z204" s="1483"/>
      <c r="AA204" s="1483"/>
      <c r="AB204" s="2250"/>
      <c r="AC204" s="667"/>
      <c r="AD204" s="667"/>
      <c r="AE204" s="667"/>
      <c r="AF204" s="667"/>
      <c r="AG204" s="667"/>
      <c r="AH204" s="667"/>
      <c r="AI204" s="667"/>
      <c r="AJ204" s="667"/>
      <c r="AK204" s="667"/>
      <c r="AL204" s="667"/>
      <c r="AM204" s="667"/>
      <c r="AN204" s="667"/>
      <c r="AO204" s="667"/>
      <c r="AP204" s="667"/>
      <c r="AQ204" s="667"/>
      <c r="AR204" s="667"/>
      <c r="AS204" s="667"/>
      <c r="AT204" s="667"/>
      <c r="AU204" s="667"/>
      <c r="AV204" s="667"/>
      <c r="AW204" s="667"/>
      <c r="AX204" s="667"/>
      <c r="AY204" s="667"/>
      <c r="AZ204" s="216"/>
      <c r="BA204" s="39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2200"/>
      <c r="CD204" s="2200"/>
      <c r="CE204" s="2200"/>
      <c r="CF204" s="2200"/>
      <c r="CG204" s="2200"/>
      <c r="CH204" s="2200"/>
      <c r="CI204" s="2200"/>
      <c r="CJ204" s="2200"/>
      <c r="CK204" s="2200"/>
      <c r="CL204" s="2200"/>
      <c r="CM204" s="2200"/>
      <c r="CN204" s="2200"/>
      <c r="CO204" s="2200"/>
      <c r="CP204" s="2200"/>
      <c r="CQ204" s="2200"/>
      <c r="CR204" s="2200"/>
      <c r="CS204" s="2200"/>
      <c r="CT204" s="2200"/>
      <c r="CU204" s="2200"/>
      <c r="CV204" s="2200"/>
      <c r="CW204" s="2200"/>
      <c r="CX204" s="2200"/>
      <c r="CY204" s="2200"/>
      <c r="CZ204" s="2200"/>
    </row>
    <row r="205" s="699" customFormat="true" ht="15" customHeight="true" x14ac:dyDescent="0.2">
      <c r="A205" s="1387"/>
      <c r="B205" s="1550"/>
      <c r="C205" s="1506"/>
      <c r="D205" s="1507"/>
      <c r="E205" s="1507"/>
      <c r="F205" s="1507"/>
      <c r="G205" s="1508"/>
      <c r="H205" s="1509"/>
      <c r="I205" s="1507"/>
      <c r="J205" s="1507"/>
      <c r="K205" s="1507"/>
      <c r="L205" s="1510"/>
      <c r="M205" s="1511"/>
      <c r="N205" s="1507"/>
      <c r="O205" s="1507"/>
      <c r="P205" s="1507"/>
      <c r="Q205" s="1508"/>
      <c r="R205" s="1509"/>
      <c r="S205" s="1507"/>
      <c r="T205" s="1507"/>
      <c r="U205" s="1507"/>
      <c r="V205" s="1507"/>
      <c r="W205" s="1507"/>
      <c r="X205" s="1507"/>
      <c r="Y205" s="1507"/>
      <c r="Z205" s="1507"/>
      <c r="AA205" s="1507"/>
      <c r="AB205" s="2256"/>
      <c r="AC205" s="667"/>
      <c r="AD205" s="667"/>
      <c r="AE205" s="667"/>
      <c r="AF205" s="667"/>
      <c r="AG205" s="667"/>
      <c r="AH205" s="667"/>
      <c r="AI205" s="667"/>
      <c r="AJ205" s="667"/>
      <c r="AK205" s="667"/>
      <c r="AL205" s="667"/>
      <c r="AM205" s="667"/>
      <c r="AN205" s="667"/>
      <c r="AO205" s="667"/>
      <c r="AP205" s="667"/>
      <c r="AQ205" s="667"/>
      <c r="AR205" s="667"/>
      <c r="AS205" s="667"/>
      <c r="AT205" s="667"/>
      <c r="AU205" s="667"/>
      <c r="AV205" s="667"/>
      <c r="AW205" s="667"/>
      <c r="AX205" s="667"/>
      <c r="AY205" s="667"/>
      <c r="AZ205" s="216"/>
      <c r="BA205" s="39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2200"/>
      <c r="CD205" s="2200"/>
      <c r="CE205" s="2200"/>
      <c r="CF205" s="2200"/>
      <c r="CG205" s="2200"/>
      <c r="CH205" s="2200"/>
      <c r="CI205" s="2200"/>
      <c r="CJ205" s="2200"/>
      <c r="CK205" s="2200"/>
      <c r="CL205" s="2200"/>
      <c r="CM205" s="2200"/>
      <c r="CN205" s="2200"/>
      <c r="CO205" s="2200"/>
      <c r="CP205" s="2200"/>
      <c r="CQ205" s="2200"/>
      <c r="CR205" s="2200"/>
      <c r="CS205" s="2200"/>
      <c r="CT205" s="2200"/>
      <c r="CU205" s="2200"/>
      <c r="CV205" s="2200"/>
      <c r="CW205" s="2200"/>
      <c r="CX205" s="2200"/>
      <c r="CY205" s="2200"/>
      <c r="CZ205" s="2200"/>
    </row>
    <row r="206" s="699" customFormat="true" ht="250.15" customHeight="true" x14ac:dyDescent="0.2">
      <c r="B206" s="755"/>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485" t="str">
        <f>A1026</f>
        <v>Armenia</v>
      </c>
      <c r="B208" s="2486"/>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2005</v>
      </c>
      <c r="B209" s="139"/>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4" t="s">
        <v>111</v>
      </c>
      <c r="B210" s="14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5" t="s">
        <v>97</v>
      </c>
      <c r="B212" s="222"/>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DHS05</v>
      </c>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706"/>
      <c r="B216" s="704"/>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706"/>
      <c r="B217" s="705"/>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706"/>
      <c r="B218" s="704"/>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07"/>
      <c r="B219" s="708"/>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399" customFormat="true" ht="15" customHeight="true" x14ac:dyDescent="0.2">
      <c r="A220" s="114" t="s">
        <v>86</v>
      </c>
      <c r="B220" s="206"/>
      <c r="C220" s="2487" t="s">
        <v>114</v>
      </c>
      <c r="D220" s="2488"/>
      <c r="E220" s="2488"/>
      <c r="F220" s="2488"/>
      <c r="G220" s="2489"/>
      <c r="H220" s="2673" t="s">
        <v>38</v>
      </c>
      <c r="I220" s="2674"/>
      <c r="J220" s="2674"/>
      <c r="K220" s="2674"/>
      <c r="L220" s="2675"/>
      <c r="M220" s="2676" t="s">
        <v>37</v>
      </c>
      <c r="N220" s="2677"/>
      <c r="O220" s="2677"/>
      <c r="P220" s="2677"/>
      <c r="Q220" s="2678"/>
      <c r="R220" s="2221" t="s">
        <v>137</v>
      </c>
      <c r="S220" s="2233"/>
      <c r="T220" s="2233"/>
      <c r="U220" s="2233"/>
      <c r="V220" s="2233"/>
      <c r="W220" s="2233"/>
      <c r="X220" s="2233"/>
      <c r="Y220" s="2233"/>
      <c r="Z220" s="2233"/>
      <c r="AA220" s="2233"/>
      <c r="AB220" s="2234"/>
      <c r="AC220" s="667"/>
      <c r="AD220" s="667"/>
      <c r="AE220" s="667"/>
      <c r="AF220" s="667"/>
      <c r="AG220" s="667"/>
      <c r="AH220" s="667"/>
      <c r="AI220" s="667"/>
      <c r="AJ220" s="667"/>
      <c r="AK220" s="667"/>
      <c r="AL220" s="667"/>
      <c r="AM220" s="667"/>
      <c r="AN220" s="667"/>
      <c r="AO220" s="667"/>
      <c r="AP220" s="667"/>
      <c r="AQ220" s="667"/>
      <c r="AR220" s="667"/>
      <c r="AS220" s="667"/>
      <c r="AT220" s="667"/>
      <c r="AU220" s="667"/>
      <c r="AV220" s="667"/>
      <c r="AW220" s="667"/>
      <c r="AX220" s="667"/>
      <c r="AY220" s="667"/>
      <c r="AZ220" s="216"/>
      <c r="BA220" s="217" t="s">
        <v>128</v>
      </c>
      <c r="BB220" s="114" t="s">
        <v>86</v>
      </c>
      <c r="BC220" s="2599" t="s">
        <v>114</v>
      </c>
      <c r="BD220" s="2600"/>
      <c r="BE220" s="2600"/>
      <c r="BF220" s="2600"/>
      <c r="BG220" s="2601"/>
      <c r="BH220" s="2602" t="s">
        <v>38</v>
      </c>
      <c r="BI220" s="2600"/>
      <c r="BJ220" s="2600"/>
      <c r="BK220" s="2600"/>
      <c r="BL220" s="2601"/>
      <c r="BM220" s="2602" t="s">
        <v>37</v>
      </c>
      <c r="BN220" s="2600"/>
      <c r="BO220" s="2600"/>
      <c r="BP220" s="2600"/>
      <c r="BQ220" s="2603"/>
      <c r="BR220" s="2115" t="s">
        <v>137</v>
      </c>
      <c r="BS220" s="2116"/>
      <c r="BT220" s="2116"/>
      <c r="BU220" s="2116"/>
      <c r="BV220" s="2116"/>
      <c r="BW220" s="2116"/>
      <c r="BX220" s="2116"/>
      <c r="BY220" s="2117"/>
      <c r="BZ220" s="313"/>
      <c r="CA220" s="313"/>
      <c r="CB220" s="313"/>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399" customFormat="true" ht="12.75" x14ac:dyDescent="0.2">
      <c r="A221" s="190" t="s">
        <v>87</v>
      </c>
      <c r="B221" s="247"/>
      <c r="C221" s="285" t="s">
        <v>0</v>
      </c>
      <c r="D221" s="286" t="s">
        <v>1</v>
      </c>
      <c r="E221" s="286" t="s">
        <v>2</v>
      </c>
      <c r="F221" s="286" t="s">
        <v>3</v>
      </c>
      <c r="G221" s="287" t="s">
        <v>4</v>
      </c>
      <c r="H221" s="1359" t="s">
        <v>0</v>
      </c>
      <c r="I221" s="1327" t="s">
        <v>1</v>
      </c>
      <c r="J221" s="1327" t="s">
        <v>2</v>
      </c>
      <c r="K221" s="1327" t="s">
        <v>3</v>
      </c>
      <c r="L221" s="1328" t="s">
        <v>4</v>
      </c>
      <c r="M221" s="1349" t="s">
        <v>0</v>
      </c>
      <c r="N221" s="1327" t="s">
        <v>1</v>
      </c>
      <c r="O221" s="1327" t="s">
        <v>2</v>
      </c>
      <c r="P221" s="1327" t="s">
        <v>3</v>
      </c>
      <c r="Q221" s="1371" t="s">
        <v>4</v>
      </c>
      <c r="R221" s="1359" t="s">
        <v>150</v>
      </c>
      <c r="S221" s="1327" t="s">
        <v>151</v>
      </c>
      <c r="T221" s="1327" t="s">
        <v>152</v>
      </c>
      <c r="U221" s="1327" t="s">
        <v>153</v>
      </c>
      <c r="V221" s="1327" t="s">
        <v>154</v>
      </c>
      <c r="W221" s="1327" t="s">
        <v>155</v>
      </c>
      <c r="X221" s="1327" t="s">
        <v>156</v>
      </c>
      <c r="Y221" s="1327" t="s">
        <v>157</v>
      </c>
      <c r="Z221" s="1327" t="s">
        <v>158</v>
      </c>
      <c r="AA221" s="1327" t="s">
        <v>159</v>
      </c>
      <c r="AB221" s="1329" t="s">
        <v>160</v>
      </c>
      <c r="AC221" s="667"/>
      <c r="AD221" s="667"/>
      <c r="AE221" s="667"/>
      <c r="AF221" s="667"/>
      <c r="AG221" s="667"/>
      <c r="AH221" s="667"/>
      <c r="AI221" s="667"/>
      <c r="AJ221" s="667"/>
      <c r="AK221" s="667"/>
      <c r="AL221" s="667"/>
      <c r="AM221" s="667"/>
      <c r="AN221" s="667"/>
      <c r="AO221" s="667"/>
      <c r="AP221" s="667"/>
      <c r="AQ221" s="667"/>
      <c r="AR221" s="667"/>
      <c r="AS221" s="667"/>
      <c r="AT221" s="667"/>
      <c r="AU221" s="667"/>
      <c r="AV221" s="667"/>
      <c r="AW221" s="667"/>
      <c r="AX221" s="667"/>
      <c r="AY221" s="667"/>
      <c r="AZ221" s="216"/>
      <c r="BA221" s="202" t="s">
        <v>117</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150</v>
      </c>
      <c r="BS221" s="176" t="s">
        <v>151</v>
      </c>
      <c r="BT221" s="176" t="s">
        <v>152</v>
      </c>
      <c r="BU221" s="176" t="s">
        <v>153</v>
      </c>
      <c r="BV221" s="176" t="s">
        <v>154</v>
      </c>
      <c r="BW221" s="176" t="s">
        <v>155</v>
      </c>
      <c r="BX221" s="176" t="s">
        <v>156</v>
      </c>
      <c r="BY221" s="177" t="s">
        <v>157</v>
      </c>
      <c r="BZ221" s="177" t="s">
        <v>158</v>
      </c>
      <c r="CA221" s="177" t="s">
        <v>159</v>
      </c>
      <c r="CB221" s="177" t="s">
        <v>160</v>
      </c>
      <c r="CC221" s="2201"/>
      <c r="CD221" s="2201"/>
      <c r="CE221" s="2201"/>
      <c r="CF221" s="2201"/>
      <c r="CG221" s="2201"/>
      <c r="CH221" s="2201"/>
      <c r="CI221" s="2201"/>
      <c r="CJ221" s="2201"/>
      <c r="CK221" s="2201"/>
      <c r="CL221" s="2201"/>
      <c r="CM221" s="2201"/>
      <c r="CN221" s="2201"/>
      <c r="CO221" s="2201"/>
      <c r="CP221" s="2201"/>
      <c r="CQ221" s="2201"/>
      <c r="CR221" s="2201"/>
      <c r="CS221" s="2201"/>
      <c r="CT221" s="2201"/>
      <c r="CU221" s="2201"/>
      <c r="CV221" s="2201"/>
      <c r="CW221" s="2201"/>
      <c r="CX221" s="2201"/>
      <c r="CY221" s="2201"/>
      <c r="CZ221" s="2201"/>
    </row>
    <row r="222" s="399" customFormat="true" ht="15" customHeight="true" x14ac:dyDescent="0.2">
      <c r="A222" s="2661" t="s">
        <v>36</v>
      </c>
      <c r="B222" s="1551" t="s">
        <v>15</v>
      </c>
      <c r="C222" s="1560" t="s">
        <v>35</v>
      </c>
      <c r="D222" s="1564" t="s">
        <v>35</v>
      </c>
      <c r="E222" s="1564" t="s">
        <v>35</v>
      </c>
      <c r="F222" s="1564" t="s">
        <v>35</v>
      </c>
      <c r="G222" s="1568" t="s">
        <v>35</v>
      </c>
      <c r="H222" s="1572" t="s">
        <v>35</v>
      </c>
      <c r="I222" s="1564" t="s">
        <v>35</v>
      </c>
      <c r="J222" s="1564" t="s">
        <v>35</v>
      </c>
      <c r="K222" s="1564" t="s">
        <v>35</v>
      </c>
      <c r="L222" s="1576" t="s">
        <v>35</v>
      </c>
      <c r="M222" s="1560" t="s">
        <v>35</v>
      </c>
      <c r="N222" s="1564" t="s">
        <v>35</v>
      </c>
      <c r="O222" s="1564" t="s">
        <v>35</v>
      </c>
      <c r="P222" s="1564" t="s">
        <v>35</v>
      </c>
      <c r="Q222" s="1568" t="s">
        <v>35</v>
      </c>
      <c r="R222" s="1572" t="s">
        <v>35</v>
      </c>
      <c r="S222" s="1564" t="s">
        <v>35</v>
      </c>
      <c r="T222" s="1564" t="s">
        <v>35</v>
      </c>
      <c r="U222" s="1564" t="s">
        <v>35</v>
      </c>
      <c r="V222" s="1564" t="s">
        <v>35</v>
      </c>
      <c r="W222" s="1564" t="s">
        <v>35</v>
      </c>
      <c r="X222" s="1564" t="s">
        <v>35</v>
      </c>
      <c r="Y222" s="1564" t="s">
        <v>35</v>
      </c>
      <c r="Z222" s="1564" t="s">
        <v>35</v>
      </c>
      <c r="AA222" s="1564" t="s">
        <v>35</v>
      </c>
      <c r="AB222" s="1576" t="s">
        <v>35</v>
      </c>
      <c r="AC222" s="667"/>
      <c r="AD222" s="667"/>
      <c r="AE222" s="667"/>
      <c r="AF222" s="667"/>
      <c r="AG222" s="667"/>
      <c r="AH222" s="667"/>
      <c r="AI222" s="667"/>
      <c r="AJ222" s="667"/>
      <c r="AK222" s="667"/>
      <c r="AL222" s="667"/>
      <c r="AM222" s="667"/>
      <c r="AN222" s="667"/>
      <c r="AO222" s="667"/>
      <c r="AP222" s="667"/>
      <c r="AQ222" s="667"/>
      <c r="AR222" s="667"/>
      <c r="AS222" s="667"/>
      <c r="AT222" s="667"/>
      <c r="AU222" s="667"/>
      <c r="AV222" s="667"/>
      <c r="AW222" s="667"/>
      <c r="AX222" s="667"/>
      <c r="AY222" s="667"/>
      <c r="AZ222" s="216"/>
      <c r="BA222" s="2611" t="s">
        <v>36</v>
      </c>
      <c r="BB222" s="160" t="s">
        <v>15</v>
      </c>
      <c r="BC222" s="1221" t="s">
        <v>35</v>
      </c>
      <c r="BD222" s="1241" t="s">
        <v>35</v>
      </c>
      <c r="BE222" s="1241" t="s">
        <v>35</v>
      </c>
      <c r="BF222" s="1241" t="s">
        <v>35</v>
      </c>
      <c r="BG222" s="1262" t="s">
        <v>35</v>
      </c>
      <c r="BH222" s="1283" t="s">
        <v>35</v>
      </c>
      <c r="BI222" s="1241" t="s">
        <v>35</v>
      </c>
      <c r="BJ222" s="1241" t="s">
        <v>35</v>
      </c>
      <c r="BK222" s="1241" t="s">
        <v>35</v>
      </c>
      <c r="BL222" s="1262" t="s">
        <v>35</v>
      </c>
      <c r="BM222" s="1283" t="s">
        <v>35</v>
      </c>
      <c r="BN222" s="1241" t="s">
        <v>35</v>
      </c>
      <c r="BO222" s="1241" t="s">
        <v>35</v>
      </c>
      <c r="BP222" s="1241" t="s">
        <v>35</v>
      </c>
      <c r="BQ222" s="1262" t="s">
        <v>35</v>
      </c>
      <c r="BR222" s="1283" t="s">
        <v>35</v>
      </c>
      <c r="BS222" s="1241" t="s">
        <v>35</v>
      </c>
      <c r="BT222" s="1241" t="s">
        <v>35</v>
      </c>
      <c r="BU222" s="1241" t="s">
        <v>35</v>
      </c>
      <c r="BV222" s="1241" t="s">
        <v>35</v>
      </c>
      <c r="BW222" s="1241" t="s">
        <v>35</v>
      </c>
      <c r="BX222" s="1241" t="s">
        <v>35</v>
      </c>
      <c r="BY222" s="1302" t="s">
        <v>35</v>
      </c>
      <c r="BZ222" s="1302" t="s">
        <v>35</v>
      </c>
      <c r="CA222" s="1302" t="s">
        <v>35</v>
      </c>
      <c r="CB222" s="1302" t="s">
        <v>35</v>
      </c>
      <c r="CC222" s="2202"/>
      <c r="CD222" s="2202"/>
      <c r="CE222" s="2202"/>
      <c r="CF222" s="2202"/>
      <c r="CG222" s="2202"/>
      <c r="CH222" s="2202"/>
      <c r="CI222" s="2202"/>
      <c r="CJ222" s="2202"/>
      <c r="CK222" s="2202"/>
      <c r="CL222" s="2202"/>
      <c r="CM222" s="2202"/>
      <c r="CN222" s="2202"/>
      <c r="CO222" s="2202"/>
      <c r="CP222" s="2202"/>
      <c r="CQ222" s="2202"/>
      <c r="CR222" s="2202"/>
      <c r="CS222" s="2202"/>
      <c r="CT222" s="2202"/>
      <c r="CU222" s="2202"/>
      <c r="CV222" s="2202"/>
      <c r="CW222" s="2202"/>
      <c r="CX222" s="2202"/>
      <c r="CY222" s="2202"/>
      <c r="CZ222" s="2203"/>
    </row>
    <row r="223" s="399" customFormat="true" ht="15" customHeight="true" x14ac:dyDescent="0.2">
      <c r="A223" s="2662"/>
      <c r="B223" s="1552" t="s">
        <v>16</v>
      </c>
      <c r="C223" s="1561" t="s">
        <v>35</v>
      </c>
      <c r="D223" s="1565" t="s">
        <v>35</v>
      </c>
      <c r="E223" s="1565" t="s">
        <v>35</v>
      </c>
      <c r="F223" s="1565" t="s">
        <v>35</v>
      </c>
      <c r="G223" s="1569" t="s">
        <v>35</v>
      </c>
      <c r="H223" s="1573" t="s">
        <v>35</v>
      </c>
      <c r="I223" s="1565" t="s">
        <v>35</v>
      </c>
      <c r="J223" s="1565" t="s">
        <v>35</v>
      </c>
      <c r="K223" s="1565" t="s">
        <v>35</v>
      </c>
      <c r="L223" s="1577" t="s">
        <v>35</v>
      </c>
      <c r="M223" s="1561" t="s">
        <v>35</v>
      </c>
      <c r="N223" s="1565" t="s">
        <v>35</v>
      </c>
      <c r="O223" s="1565" t="s">
        <v>35</v>
      </c>
      <c r="P223" s="1565" t="s">
        <v>35</v>
      </c>
      <c r="Q223" s="1569" t="s">
        <v>35</v>
      </c>
      <c r="R223" s="1573" t="s">
        <v>35</v>
      </c>
      <c r="S223" s="1565" t="s">
        <v>35</v>
      </c>
      <c r="T223" s="1565" t="s">
        <v>35</v>
      </c>
      <c r="U223" s="1565" t="s">
        <v>35</v>
      </c>
      <c r="V223" s="1565" t="s">
        <v>35</v>
      </c>
      <c r="W223" s="1565" t="s">
        <v>35</v>
      </c>
      <c r="X223" s="1565" t="s">
        <v>35</v>
      </c>
      <c r="Y223" s="1565" t="s">
        <v>35</v>
      </c>
      <c r="Z223" s="1565" t="s">
        <v>35</v>
      </c>
      <c r="AA223" s="1565" t="s">
        <v>35</v>
      </c>
      <c r="AB223" s="1577" t="s">
        <v>35</v>
      </c>
      <c r="AC223" s="667"/>
      <c r="AD223" s="667"/>
      <c r="AE223" s="667"/>
      <c r="AF223" s="667"/>
      <c r="AG223" s="667"/>
      <c r="AH223" s="667"/>
      <c r="AI223" s="667"/>
      <c r="AJ223" s="667"/>
      <c r="AK223" s="667"/>
      <c r="AL223" s="667"/>
      <c r="AM223" s="667"/>
      <c r="AN223" s="667"/>
      <c r="AO223" s="667"/>
      <c r="AP223" s="667"/>
      <c r="AQ223" s="667"/>
      <c r="AR223" s="667"/>
      <c r="AS223" s="667"/>
      <c r="AT223" s="667"/>
      <c r="AU223" s="667"/>
      <c r="AV223" s="667"/>
      <c r="AW223" s="667"/>
      <c r="AX223" s="667"/>
      <c r="AY223" s="667"/>
      <c r="AZ223" s="216"/>
      <c r="BA223" s="2612"/>
      <c r="BB223" s="161" t="s">
        <v>16</v>
      </c>
      <c r="BC223" s="1222" t="s">
        <v>35</v>
      </c>
      <c r="BD223" s="1242" t="s">
        <v>35</v>
      </c>
      <c r="BE223" s="1242" t="s">
        <v>35</v>
      </c>
      <c r="BF223" s="1242" t="s">
        <v>35</v>
      </c>
      <c r="BG223" s="1263" t="s">
        <v>35</v>
      </c>
      <c r="BH223" s="1284" t="s">
        <v>35</v>
      </c>
      <c r="BI223" s="1242" t="s">
        <v>35</v>
      </c>
      <c r="BJ223" s="1242" t="s">
        <v>35</v>
      </c>
      <c r="BK223" s="1242" t="s">
        <v>35</v>
      </c>
      <c r="BL223" s="1263" t="s">
        <v>35</v>
      </c>
      <c r="BM223" s="1284" t="s">
        <v>35</v>
      </c>
      <c r="BN223" s="1242" t="s">
        <v>35</v>
      </c>
      <c r="BO223" s="1242" t="s">
        <v>35</v>
      </c>
      <c r="BP223" s="1242" t="s">
        <v>35</v>
      </c>
      <c r="BQ223" s="1263" t="s">
        <v>35</v>
      </c>
      <c r="BR223" s="1284" t="s">
        <v>35</v>
      </c>
      <c r="BS223" s="1242" t="s">
        <v>35</v>
      </c>
      <c r="BT223" s="1242" t="s">
        <v>35</v>
      </c>
      <c r="BU223" s="1242" t="s">
        <v>35</v>
      </c>
      <c r="BV223" s="1242" t="s">
        <v>35</v>
      </c>
      <c r="BW223" s="1242" t="s">
        <v>35</v>
      </c>
      <c r="BX223" s="1242" t="s">
        <v>35</v>
      </c>
      <c r="BY223" s="1303" t="s">
        <v>35</v>
      </c>
      <c r="BZ223" s="1303" t="s">
        <v>35</v>
      </c>
      <c r="CA223" s="1303" t="s">
        <v>35</v>
      </c>
      <c r="CB223" s="1303" t="s">
        <v>35</v>
      </c>
      <c r="CC223" s="2204"/>
      <c r="CD223" s="2204"/>
      <c r="CE223" s="2204"/>
      <c r="CF223" s="2204"/>
      <c r="CG223" s="2204"/>
      <c r="CH223" s="2204"/>
      <c r="CI223" s="2204"/>
      <c r="CJ223" s="2204"/>
      <c r="CK223" s="2204"/>
      <c r="CL223" s="2204"/>
      <c r="CM223" s="2204"/>
      <c r="CN223" s="2204"/>
      <c r="CO223" s="2204"/>
      <c r="CP223" s="2204"/>
      <c r="CQ223" s="2204"/>
      <c r="CR223" s="2204"/>
      <c r="CS223" s="2204"/>
      <c r="CT223" s="2204"/>
      <c r="CU223" s="2204"/>
      <c r="CV223" s="2204"/>
      <c r="CW223" s="2204"/>
      <c r="CX223" s="2204"/>
      <c r="CY223" s="2204"/>
      <c r="CZ223" s="2205"/>
    </row>
    <row r="224" s="399" customFormat="true" ht="15" customHeight="true" x14ac:dyDescent="0.2">
      <c r="A224" s="2663"/>
      <c r="B224" s="1553" t="s">
        <v>20</v>
      </c>
      <c r="C224" s="1562" t="s">
        <v>35</v>
      </c>
      <c r="D224" s="1566" t="s">
        <v>35</v>
      </c>
      <c r="E224" s="1566" t="s">
        <v>35</v>
      </c>
      <c r="F224" s="1566" t="s">
        <v>35</v>
      </c>
      <c r="G224" s="1570" t="s">
        <v>35</v>
      </c>
      <c r="H224" s="1574" t="s">
        <v>35</v>
      </c>
      <c r="I224" s="1566" t="s">
        <v>35</v>
      </c>
      <c r="J224" s="1566" t="s">
        <v>35</v>
      </c>
      <c r="K224" s="1566" t="s">
        <v>35</v>
      </c>
      <c r="L224" s="1578" t="s">
        <v>35</v>
      </c>
      <c r="M224" s="1562" t="s">
        <v>35</v>
      </c>
      <c r="N224" s="1566" t="s">
        <v>35</v>
      </c>
      <c r="O224" s="1566" t="s">
        <v>35</v>
      </c>
      <c r="P224" s="1566" t="s">
        <v>35</v>
      </c>
      <c r="Q224" s="1570" t="s">
        <v>35</v>
      </c>
      <c r="R224" s="1574" t="s">
        <v>35</v>
      </c>
      <c r="S224" s="1566" t="s">
        <v>35</v>
      </c>
      <c r="T224" s="1566" t="s">
        <v>35</v>
      </c>
      <c r="U224" s="1566" t="s">
        <v>35</v>
      </c>
      <c r="V224" s="1566" t="s">
        <v>35</v>
      </c>
      <c r="W224" s="1566" t="s">
        <v>35</v>
      </c>
      <c r="X224" s="1566" t="s">
        <v>35</v>
      </c>
      <c r="Y224" s="1566" t="s">
        <v>35</v>
      </c>
      <c r="Z224" s="1566" t="s">
        <v>35</v>
      </c>
      <c r="AA224" s="1566" t="s">
        <v>35</v>
      </c>
      <c r="AB224" s="1578" t="s">
        <v>35</v>
      </c>
      <c r="AC224" s="667"/>
      <c r="AD224" s="667"/>
      <c r="AE224" s="667"/>
      <c r="AF224" s="667"/>
      <c r="AG224" s="667"/>
      <c r="AH224" s="667"/>
      <c r="AI224" s="667"/>
      <c r="AJ224" s="667"/>
      <c r="AK224" s="667"/>
      <c r="AL224" s="667"/>
      <c r="AM224" s="667"/>
      <c r="AN224" s="667"/>
      <c r="AO224" s="667"/>
      <c r="AP224" s="667"/>
      <c r="AQ224" s="667"/>
      <c r="AR224" s="667"/>
      <c r="AS224" s="667"/>
      <c r="AT224" s="667"/>
      <c r="AU224" s="667"/>
      <c r="AV224" s="667"/>
      <c r="AW224" s="667"/>
      <c r="AX224" s="667"/>
      <c r="AY224" s="667"/>
      <c r="AZ224" s="216"/>
      <c r="BA224" s="2612"/>
      <c r="BB224" s="161" t="s">
        <v>20</v>
      </c>
      <c r="BC224" s="1222" t="s">
        <v>35</v>
      </c>
      <c r="BD224" s="1242" t="s">
        <v>35</v>
      </c>
      <c r="BE224" s="1242" t="s">
        <v>35</v>
      </c>
      <c r="BF224" s="1242" t="s">
        <v>35</v>
      </c>
      <c r="BG224" s="1263" t="s">
        <v>35</v>
      </c>
      <c r="BH224" s="1284" t="s">
        <v>35</v>
      </c>
      <c r="BI224" s="1242" t="s">
        <v>35</v>
      </c>
      <c r="BJ224" s="1242" t="s">
        <v>35</v>
      </c>
      <c r="BK224" s="1242" t="s">
        <v>35</v>
      </c>
      <c r="BL224" s="1263" t="s">
        <v>35</v>
      </c>
      <c r="BM224" s="1284" t="s">
        <v>35</v>
      </c>
      <c r="BN224" s="1242" t="s">
        <v>35</v>
      </c>
      <c r="BO224" s="1242" t="s">
        <v>35</v>
      </c>
      <c r="BP224" s="1242" t="s">
        <v>35</v>
      </c>
      <c r="BQ224" s="1263" t="s">
        <v>35</v>
      </c>
      <c r="BR224" s="1284" t="s">
        <v>35</v>
      </c>
      <c r="BS224" s="1242" t="s">
        <v>35</v>
      </c>
      <c r="BT224" s="1242" t="s">
        <v>35</v>
      </c>
      <c r="BU224" s="1242" t="s">
        <v>35</v>
      </c>
      <c r="BV224" s="1242" t="s">
        <v>35</v>
      </c>
      <c r="BW224" s="1242" t="s">
        <v>35</v>
      </c>
      <c r="BX224" s="1242" t="s">
        <v>35</v>
      </c>
      <c r="BY224" s="1303" t="s">
        <v>35</v>
      </c>
      <c r="BZ224" s="1303" t="s">
        <v>35</v>
      </c>
      <c r="CA224" s="1303" t="s">
        <v>35</v>
      </c>
      <c r="CB224" s="1303" t="s">
        <v>35</v>
      </c>
      <c r="CC224" s="2204"/>
      <c r="CD224" s="2204"/>
      <c r="CE224" s="2204"/>
      <c r="CF224" s="2204"/>
      <c r="CG224" s="2204"/>
      <c r="CH224" s="2204"/>
      <c r="CI224" s="2204"/>
      <c r="CJ224" s="2204"/>
      <c r="CK224" s="2204"/>
      <c r="CL224" s="2204"/>
      <c r="CM224" s="2204"/>
      <c r="CN224" s="2204"/>
      <c r="CO224" s="2204"/>
      <c r="CP224" s="2204"/>
      <c r="CQ224" s="2204"/>
      <c r="CR224" s="2204"/>
      <c r="CS224" s="2204"/>
      <c r="CT224" s="2204"/>
      <c r="CU224" s="2204"/>
      <c r="CV224" s="2204"/>
      <c r="CW224" s="2204"/>
      <c r="CX224" s="2204"/>
      <c r="CY224" s="2204"/>
      <c r="CZ224" s="2205"/>
    </row>
    <row r="225" s="399" customFormat="true" ht="15" customHeight="true" x14ac:dyDescent="0.2">
      <c r="A225" s="893"/>
      <c r="B225" s="911"/>
      <c r="C225" s="1075"/>
      <c r="D225" s="1076"/>
      <c r="E225" s="1076"/>
      <c r="F225" s="1076"/>
      <c r="G225" s="1077"/>
      <c r="H225" s="1078"/>
      <c r="I225" s="1076"/>
      <c r="J225" s="1076"/>
      <c r="K225" s="1076"/>
      <c r="L225" s="1079"/>
      <c r="M225" s="1080"/>
      <c r="N225" s="1076"/>
      <c r="O225" s="1076"/>
      <c r="P225" s="1076"/>
      <c r="Q225" s="1077"/>
      <c r="R225" s="1078"/>
      <c r="S225" s="1076"/>
      <c r="T225" s="1076"/>
      <c r="U225" s="1076"/>
      <c r="V225" s="1076"/>
      <c r="W225" s="1076"/>
      <c r="X225" s="1076"/>
      <c r="Y225" s="1076"/>
      <c r="Z225" s="1076"/>
      <c r="AA225" s="1076"/>
      <c r="AB225" s="2165"/>
      <c r="AC225" s="667"/>
      <c r="AD225" s="667"/>
      <c r="AE225" s="667"/>
      <c r="AF225" s="667"/>
      <c r="AG225" s="667"/>
      <c r="AH225" s="667"/>
      <c r="AI225" s="667"/>
      <c r="AJ225" s="667"/>
      <c r="AK225" s="667"/>
      <c r="AL225" s="667"/>
      <c r="AM225" s="667"/>
      <c r="AN225" s="667"/>
      <c r="AO225" s="667"/>
      <c r="AP225" s="667"/>
      <c r="AQ225" s="667"/>
      <c r="AR225" s="667"/>
      <c r="AS225" s="667"/>
      <c r="AT225" s="667"/>
      <c r="AU225" s="667"/>
      <c r="AV225" s="667"/>
      <c r="AW225" s="667"/>
      <c r="AX225" s="667"/>
      <c r="AY225" s="667"/>
      <c r="AZ225" s="216"/>
      <c r="BA225" s="2612" t="s">
        <v>70</v>
      </c>
      <c r="BB225" s="161" t="s">
        <v>71</v>
      </c>
      <c r="BC225" s="1222" t="s">
        <v>35</v>
      </c>
      <c r="BD225" s="1242" t="s">
        <v>35</v>
      </c>
      <c r="BE225" s="1242" t="s">
        <v>35</v>
      </c>
      <c r="BF225" s="1242" t="s">
        <v>35</v>
      </c>
      <c r="BG225" s="1263" t="s">
        <v>35</v>
      </c>
      <c r="BH225" s="1284" t="s">
        <v>35</v>
      </c>
      <c r="BI225" s="1242" t="s">
        <v>35</v>
      </c>
      <c r="BJ225" s="1242" t="s">
        <v>35</v>
      </c>
      <c r="BK225" s="1242" t="s">
        <v>35</v>
      </c>
      <c r="BL225" s="1263" t="s">
        <v>35</v>
      </c>
      <c r="BM225" s="1284" t="s">
        <v>35</v>
      </c>
      <c r="BN225" s="1242" t="s">
        <v>35</v>
      </c>
      <c r="BO225" s="1242" t="s">
        <v>35</v>
      </c>
      <c r="BP225" s="1242" t="s">
        <v>35</v>
      </c>
      <c r="BQ225" s="1263" t="s">
        <v>35</v>
      </c>
      <c r="BR225" s="1284" t="s">
        <v>35</v>
      </c>
      <c r="BS225" s="1242" t="s">
        <v>35</v>
      </c>
      <c r="BT225" s="1242" t="s">
        <v>35</v>
      </c>
      <c r="BU225" s="1242" t="s">
        <v>35</v>
      </c>
      <c r="BV225" s="1242" t="s">
        <v>35</v>
      </c>
      <c r="BW225" s="1242" t="s">
        <v>35</v>
      </c>
      <c r="BX225" s="1242" t="s">
        <v>35</v>
      </c>
      <c r="BY225" s="1303" t="s">
        <v>35</v>
      </c>
      <c r="BZ225" s="1303" t="s">
        <v>35</v>
      </c>
      <c r="CA225" s="1303" t="s">
        <v>35</v>
      </c>
      <c r="CB225" s="1303" t="s">
        <v>35</v>
      </c>
      <c r="CC225" s="2205"/>
      <c r="CD225" s="2205"/>
      <c r="CE225" s="2205"/>
      <c r="CF225" s="2205"/>
      <c r="CG225" s="2205"/>
      <c r="CH225" s="2205"/>
      <c r="CI225" s="2205"/>
      <c r="CJ225" s="2205"/>
      <c r="CK225" s="2205"/>
      <c r="CL225" s="2205"/>
      <c r="CM225" s="2205"/>
      <c r="CN225" s="2205"/>
      <c r="CO225" s="2205"/>
      <c r="CP225" s="2205"/>
      <c r="CQ225" s="2205"/>
      <c r="CR225" s="2205"/>
      <c r="CS225" s="2205"/>
      <c r="CT225" s="2205"/>
      <c r="CU225" s="2205"/>
      <c r="CV225" s="2205"/>
      <c r="CW225" s="2205"/>
      <c r="CX225" s="2205"/>
      <c r="CY225" s="2205"/>
      <c r="CZ225" s="2205"/>
    </row>
    <row r="226" s="399" customFormat="true" ht="15" customHeight="true" x14ac:dyDescent="0.2">
      <c r="A226" s="1381"/>
      <c r="B226" s="1554"/>
      <c r="C226" s="1334"/>
      <c r="D226" s="1335"/>
      <c r="E226" s="1335"/>
      <c r="F226" s="1335"/>
      <c r="G226" s="1369"/>
      <c r="H226" s="1360"/>
      <c r="I226" s="1335"/>
      <c r="J226" s="1335"/>
      <c r="K226" s="1335"/>
      <c r="L226" s="1340"/>
      <c r="M226" s="1350"/>
      <c r="N226" s="1335"/>
      <c r="O226" s="1335"/>
      <c r="P226" s="1335"/>
      <c r="Q226" s="1369"/>
      <c r="R226" s="1360"/>
      <c r="S226" s="1335"/>
      <c r="T226" s="1335"/>
      <c r="U226" s="1335"/>
      <c r="V226" s="1335"/>
      <c r="W226" s="1335"/>
      <c r="X226" s="1335"/>
      <c r="Y226" s="1335"/>
      <c r="Z226" s="1335"/>
      <c r="AA226" s="1335"/>
      <c r="AB226" s="2257"/>
      <c r="AC226" s="667"/>
      <c r="AD226" s="667"/>
      <c r="AE226" s="667"/>
      <c r="AF226" s="667"/>
      <c r="AG226" s="667"/>
      <c r="AH226" s="667"/>
      <c r="AI226" s="667"/>
      <c r="AJ226" s="667"/>
      <c r="AK226" s="667"/>
      <c r="AL226" s="667"/>
      <c r="AM226" s="667"/>
      <c r="AN226" s="667"/>
      <c r="AO226" s="667"/>
      <c r="AP226" s="667"/>
      <c r="AQ226" s="667"/>
      <c r="AR226" s="667"/>
      <c r="AS226" s="667"/>
      <c r="AT226" s="667"/>
      <c r="AU226" s="667"/>
      <c r="AV226" s="667"/>
      <c r="AW226" s="667"/>
      <c r="AX226" s="667"/>
      <c r="AY226" s="667"/>
      <c r="AZ226" s="216"/>
      <c r="BA226" s="2612"/>
      <c r="BB226" s="161" t="s">
        <v>72</v>
      </c>
      <c r="BC226" s="1222" t="s">
        <v>35</v>
      </c>
      <c r="BD226" s="1242" t="s">
        <v>35</v>
      </c>
      <c r="BE226" s="1242" t="s">
        <v>35</v>
      </c>
      <c r="BF226" s="1242" t="s">
        <v>35</v>
      </c>
      <c r="BG226" s="1263" t="s">
        <v>35</v>
      </c>
      <c r="BH226" s="1284" t="s">
        <v>35</v>
      </c>
      <c r="BI226" s="1242" t="s">
        <v>35</v>
      </c>
      <c r="BJ226" s="1242" t="s">
        <v>35</v>
      </c>
      <c r="BK226" s="1242" t="s">
        <v>35</v>
      </c>
      <c r="BL226" s="1263" t="s">
        <v>35</v>
      </c>
      <c r="BM226" s="1284" t="s">
        <v>35</v>
      </c>
      <c r="BN226" s="1242" t="s">
        <v>35</v>
      </c>
      <c r="BO226" s="1242" t="s">
        <v>35</v>
      </c>
      <c r="BP226" s="1242" t="s">
        <v>35</v>
      </c>
      <c r="BQ226" s="1263" t="s">
        <v>35</v>
      </c>
      <c r="BR226" s="1284" t="s">
        <v>35</v>
      </c>
      <c r="BS226" s="1242" t="s">
        <v>35</v>
      </c>
      <c r="BT226" s="1242" t="s">
        <v>35</v>
      </c>
      <c r="BU226" s="1242" t="s">
        <v>35</v>
      </c>
      <c r="BV226" s="1242" t="s">
        <v>35</v>
      </c>
      <c r="BW226" s="1242" t="s">
        <v>35</v>
      </c>
      <c r="BX226" s="1242" t="s">
        <v>35</v>
      </c>
      <c r="BY226" s="1303" t="s">
        <v>35</v>
      </c>
      <c r="BZ226" s="1303" t="s">
        <v>35</v>
      </c>
      <c r="CA226" s="1303" t="s">
        <v>35</v>
      </c>
      <c r="CB226" s="1303" t="s">
        <v>35</v>
      </c>
      <c r="CC226" s="2205"/>
      <c r="CD226" s="2205"/>
      <c r="CE226" s="2205"/>
      <c r="CF226" s="2205"/>
      <c r="CG226" s="2205"/>
      <c r="CH226" s="2205"/>
      <c r="CI226" s="2205"/>
      <c r="CJ226" s="2205"/>
      <c r="CK226" s="2205"/>
      <c r="CL226" s="2205"/>
      <c r="CM226" s="2205"/>
      <c r="CN226" s="2205"/>
      <c r="CO226" s="2205"/>
      <c r="CP226" s="2205"/>
      <c r="CQ226" s="2205"/>
      <c r="CR226" s="2205"/>
      <c r="CS226" s="2205"/>
      <c r="CT226" s="2205"/>
      <c r="CU226" s="2205"/>
      <c r="CV226" s="2205"/>
      <c r="CW226" s="2205"/>
      <c r="CX226" s="2205"/>
      <c r="CY226" s="2205"/>
      <c r="CZ226" s="2205"/>
    </row>
    <row r="227" s="399" customFormat="true" ht="15" customHeight="true" x14ac:dyDescent="0.2">
      <c r="A227" s="1382"/>
      <c r="B227" s="1555"/>
      <c r="C227" s="1336"/>
      <c r="D227" s="1337"/>
      <c r="E227" s="1337"/>
      <c r="F227" s="1337"/>
      <c r="G227" s="1370"/>
      <c r="H227" s="1361"/>
      <c r="I227" s="1337"/>
      <c r="J227" s="1337"/>
      <c r="K227" s="1337"/>
      <c r="L227" s="1341"/>
      <c r="M227" s="1351"/>
      <c r="N227" s="1337"/>
      <c r="O227" s="1337"/>
      <c r="P227" s="1337"/>
      <c r="Q227" s="1370"/>
      <c r="R227" s="1361"/>
      <c r="S227" s="1337"/>
      <c r="T227" s="1337"/>
      <c r="U227" s="1337"/>
      <c r="V227" s="1337"/>
      <c r="W227" s="1337"/>
      <c r="X227" s="1337"/>
      <c r="Y227" s="1337"/>
      <c r="Z227" s="1337"/>
      <c r="AA227" s="1337"/>
      <c r="AB227" s="2258"/>
      <c r="AC227" s="667"/>
      <c r="AD227" s="667"/>
      <c r="AE227" s="667"/>
      <c r="AF227" s="667"/>
      <c r="AG227" s="667"/>
      <c r="AH227" s="667"/>
      <c r="AI227" s="667"/>
      <c r="AJ227" s="667"/>
      <c r="AK227" s="667"/>
      <c r="AL227" s="667"/>
      <c r="AM227" s="667"/>
      <c r="AN227" s="667"/>
      <c r="AO227" s="667"/>
      <c r="AP227" s="667"/>
      <c r="AQ227" s="667"/>
      <c r="AR227" s="667"/>
      <c r="AS227" s="667"/>
      <c r="AT227" s="667"/>
      <c r="AU227" s="667"/>
      <c r="AV227" s="667"/>
      <c r="AW227" s="667"/>
      <c r="AX227" s="667"/>
      <c r="AY227" s="667"/>
      <c r="AZ227" s="216"/>
      <c r="BA227" s="2612" t="s">
        <v>94</v>
      </c>
      <c r="BB227" s="161" t="s">
        <v>61</v>
      </c>
      <c r="BC227" s="1222" t="s">
        <v>35</v>
      </c>
      <c r="BD227" s="1242" t="s">
        <v>35</v>
      </c>
      <c r="BE227" s="1242" t="s">
        <v>35</v>
      </c>
      <c r="BF227" s="1242" t="s">
        <v>35</v>
      </c>
      <c r="BG227" s="1263" t="s">
        <v>35</v>
      </c>
      <c r="BH227" s="1284" t="s">
        <v>35</v>
      </c>
      <c r="BI227" s="1242" t="s">
        <v>35</v>
      </c>
      <c r="BJ227" s="1242" t="s">
        <v>35</v>
      </c>
      <c r="BK227" s="1242" t="s">
        <v>35</v>
      </c>
      <c r="BL227" s="1263" t="s">
        <v>35</v>
      </c>
      <c r="BM227" s="1284" t="s">
        <v>35</v>
      </c>
      <c r="BN227" s="1242" t="s">
        <v>35</v>
      </c>
      <c r="BO227" s="1242" t="s">
        <v>35</v>
      </c>
      <c r="BP227" s="1242" t="s">
        <v>35</v>
      </c>
      <c r="BQ227" s="1263" t="s">
        <v>35</v>
      </c>
      <c r="BR227" s="1284" t="s">
        <v>35</v>
      </c>
      <c r="BS227" s="1242" t="s">
        <v>35</v>
      </c>
      <c r="BT227" s="1242" t="s">
        <v>35</v>
      </c>
      <c r="BU227" s="1242" t="s">
        <v>35</v>
      </c>
      <c r="BV227" s="1242" t="s">
        <v>35</v>
      </c>
      <c r="BW227" s="1242" t="s">
        <v>35</v>
      </c>
      <c r="BX227" s="1242" t="s">
        <v>35</v>
      </c>
      <c r="BY227" s="1303" t="s">
        <v>35</v>
      </c>
      <c r="BZ227" s="1303" t="s">
        <v>35</v>
      </c>
      <c r="CA227" s="1303" t="s">
        <v>35</v>
      </c>
      <c r="CB227" s="1303" t="s">
        <v>35</v>
      </c>
      <c r="CC227" s="2205"/>
      <c r="CD227" s="2205"/>
      <c r="CE227" s="2205"/>
      <c r="CF227" s="2205"/>
      <c r="CG227" s="2205"/>
      <c r="CH227" s="2205"/>
      <c r="CI227" s="2205"/>
      <c r="CJ227" s="2205"/>
      <c r="CK227" s="2205"/>
      <c r="CL227" s="2205"/>
      <c r="CM227" s="2205"/>
      <c r="CN227" s="2205"/>
      <c r="CO227" s="2205"/>
      <c r="CP227" s="2205"/>
      <c r="CQ227" s="2205"/>
      <c r="CR227" s="2205"/>
      <c r="CS227" s="2205"/>
      <c r="CT227" s="2205"/>
      <c r="CU227" s="2205"/>
      <c r="CV227" s="2205"/>
      <c r="CW227" s="2205"/>
      <c r="CX227" s="2205"/>
      <c r="CY227" s="2205"/>
      <c r="CZ227" s="2205"/>
    </row>
    <row r="228" s="399" customFormat="true" ht="15" customHeight="true" x14ac:dyDescent="0.2">
      <c r="A228" s="1383"/>
      <c r="B228" s="1556"/>
      <c r="C228" s="1512"/>
      <c r="D228" s="1513"/>
      <c r="E228" s="1513"/>
      <c r="F228" s="1513"/>
      <c r="G228" s="1514"/>
      <c r="H228" s="1515"/>
      <c r="I228" s="1513"/>
      <c r="J228" s="1513"/>
      <c r="K228" s="1513"/>
      <c r="L228" s="1516"/>
      <c r="M228" s="1512"/>
      <c r="N228" s="1513"/>
      <c r="O228" s="1513"/>
      <c r="P228" s="1513"/>
      <c r="Q228" s="1514"/>
      <c r="R228" s="1515"/>
      <c r="S228" s="1513"/>
      <c r="T228" s="1513"/>
      <c r="U228" s="1513"/>
      <c r="V228" s="1513"/>
      <c r="W228" s="1513"/>
      <c r="X228" s="1513"/>
      <c r="Y228" s="1513"/>
      <c r="Z228" s="1513"/>
      <c r="AA228" s="1513"/>
      <c r="AB228" s="1516"/>
      <c r="AC228" s="667"/>
      <c r="AD228" s="667"/>
      <c r="AE228" s="667"/>
      <c r="AF228" s="667"/>
      <c r="AG228" s="667"/>
      <c r="AH228" s="667"/>
      <c r="AI228" s="667"/>
      <c r="AJ228" s="667"/>
      <c r="AK228" s="667"/>
      <c r="AL228" s="667"/>
      <c r="AM228" s="667"/>
      <c r="AN228" s="667"/>
      <c r="AO228" s="667"/>
      <c r="AP228" s="667"/>
      <c r="AQ228" s="667"/>
      <c r="AR228" s="667"/>
      <c r="AS228" s="667"/>
      <c r="AT228" s="667"/>
      <c r="AU228" s="667"/>
      <c r="AV228" s="667"/>
      <c r="AW228" s="667"/>
      <c r="AX228" s="667"/>
      <c r="AY228" s="667"/>
      <c r="AZ228" s="216"/>
      <c r="BA228" s="2612"/>
      <c r="BB228" s="161" t="s">
        <v>91</v>
      </c>
      <c r="BC228" s="1222" t="s">
        <v>35</v>
      </c>
      <c r="BD228" s="1242" t="s">
        <v>35</v>
      </c>
      <c r="BE228" s="1242" t="s">
        <v>35</v>
      </c>
      <c r="BF228" s="1242" t="s">
        <v>35</v>
      </c>
      <c r="BG228" s="1263" t="s">
        <v>35</v>
      </c>
      <c r="BH228" s="1284" t="s">
        <v>35</v>
      </c>
      <c r="BI228" s="1242" t="s">
        <v>35</v>
      </c>
      <c r="BJ228" s="1242" t="s">
        <v>35</v>
      </c>
      <c r="BK228" s="1242" t="s">
        <v>35</v>
      </c>
      <c r="BL228" s="1263" t="s">
        <v>35</v>
      </c>
      <c r="BM228" s="1284" t="s">
        <v>35</v>
      </c>
      <c r="BN228" s="1242" t="s">
        <v>35</v>
      </c>
      <c r="BO228" s="1242" t="s">
        <v>35</v>
      </c>
      <c r="BP228" s="1242" t="s">
        <v>35</v>
      </c>
      <c r="BQ228" s="1263" t="s">
        <v>35</v>
      </c>
      <c r="BR228" s="1284" t="s">
        <v>35</v>
      </c>
      <c r="BS228" s="1242" t="s">
        <v>35</v>
      </c>
      <c r="BT228" s="1242" t="s">
        <v>35</v>
      </c>
      <c r="BU228" s="1242" t="s">
        <v>35</v>
      </c>
      <c r="BV228" s="1242" t="s">
        <v>35</v>
      </c>
      <c r="BW228" s="1242" t="s">
        <v>35</v>
      </c>
      <c r="BX228" s="1242" t="s">
        <v>35</v>
      </c>
      <c r="BY228" s="1303" t="s">
        <v>35</v>
      </c>
      <c r="BZ228" s="1303" t="s">
        <v>35</v>
      </c>
      <c r="CA228" s="1303" t="s">
        <v>35</v>
      </c>
      <c r="CB228" s="1303" t="s">
        <v>35</v>
      </c>
      <c r="CC228" s="2205"/>
      <c r="CD228" s="2205"/>
      <c r="CE228" s="2205"/>
      <c r="CF228" s="2205"/>
      <c r="CG228" s="2205"/>
      <c r="CH228" s="2205"/>
      <c r="CI228" s="2205"/>
      <c r="CJ228" s="2205"/>
      <c r="CK228" s="2205"/>
      <c r="CL228" s="2205"/>
      <c r="CM228" s="2205"/>
      <c r="CN228" s="2205"/>
      <c r="CO228" s="2205"/>
      <c r="CP228" s="2205"/>
      <c r="CQ228" s="2205"/>
      <c r="CR228" s="2205"/>
      <c r="CS228" s="2205"/>
      <c r="CT228" s="2205"/>
      <c r="CU228" s="2205"/>
      <c r="CV228" s="2205"/>
      <c r="CW228" s="2205"/>
      <c r="CX228" s="2205"/>
      <c r="CY228" s="2205"/>
      <c r="CZ228" s="2205"/>
    </row>
    <row r="229" s="399" customFormat="true" ht="15" customHeight="true" x14ac:dyDescent="0.2">
      <c r="A229" s="1384"/>
      <c r="B229" s="1557"/>
      <c r="C229" s="1517"/>
      <c r="D229" s="1518"/>
      <c r="E229" s="1518"/>
      <c r="F229" s="1518"/>
      <c r="G229" s="1519"/>
      <c r="H229" s="1520"/>
      <c r="I229" s="1518"/>
      <c r="J229" s="1518"/>
      <c r="K229" s="1518"/>
      <c r="L229" s="1521"/>
      <c r="M229" s="1517"/>
      <c r="N229" s="1518"/>
      <c r="O229" s="1518"/>
      <c r="P229" s="1518"/>
      <c r="Q229" s="1519"/>
      <c r="R229" s="1520"/>
      <c r="S229" s="1518"/>
      <c r="T229" s="1518"/>
      <c r="U229" s="1518"/>
      <c r="V229" s="1518"/>
      <c r="W229" s="1518"/>
      <c r="X229" s="1518"/>
      <c r="Y229" s="1518"/>
      <c r="Z229" s="1518"/>
      <c r="AA229" s="1518"/>
      <c r="AB229" s="1521"/>
      <c r="AC229" s="667"/>
      <c r="AD229" s="667"/>
      <c r="AE229" s="667"/>
      <c r="AF229" s="667"/>
      <c r="AG229" s="667"/>
      <c r="AH229" s="667"/>
      <c r="AI229" s="667"/>
      <c r="AJ229" s="667"/>
      <c r="AK229" s="667"/>
      <c r="AL229" s="667"/>
      <c r="AM229" s="667"/>
      <c r="AN229" s="667"/>
      <c r="AO229" s="667"/>
      <c r="AP229" s="667"/>
      <c r="AQ229" s="667"/>
      <c r="AR229" s="667"/>
      <c r="AS229" s="667"/>
      <c r="AT229" s="667"/>
      <c r="AU229" s="667"/>
      <c r="AV229" s="667"/>
      <c r="AW229" s="667"/>
      <c r="AX229" s="667"/>
      <c r="AY229" s="667"/>
      <c r="AZ229" s="216"/>
      <c r="BA229" s="2612"/>
      <c r="BB229" s="161" t="s">
        <v>92</v>
      </c>
      <c r="BC229" s="1222" t="s">
        <v>35</v>
      </c>
      <c r="BD229" s="1242" t="s">
        <v>35</v>
      </c>
      <c r="BE229" s="1242" t="s">
        <v>35</v>
      </c>
      <c r="BF229" s="1242" t="s">
        <v>35</v>
      </c>
      <c r="BG229" s="1263" t="s">
        <v>35</v>
      </c>
      <c r="BH229" s="1284" t="s">
        <v>35</v>
      </c>
      <c r="BI229" s="1242" t="s">
        <v>35</v>
      </c>
      <c r="BJ229" s="1242" t="s">
        <v>35</v>
      </c>
      <c r="BK229" s="1242" t="s">
        <v>35</v>
      </c>
      <c r="BL229" s="1263" t="s">
        <v>35</v>
      </c>
      <c r="BM229" s="1284" t="s">
        <v>35</v>
      </c>
      <c r="BN229" s="1242" t="s">
        <v>35</v>
      </c>
      <c r="BO229" s="1242" t="s">
        <v>35</v>
      </c>
      <c r="BP229" s="1242" t="s">
        <v>35</v>
      </c>
      <c r="BQ229" s="1263" t="s">
        <v>35</v>
      </c>
      <c r="BR229" s="1284" t="s">
        <v>35</v>
      </c>
      <c r="BS229" s="1242" t="s">
        <v>35</v>
      </c>
      <c r="BT229" s="1242" t="s">
        <v>35</v>
      </c>
      <c r="BU229" s="1242" t="s">
        <v>35</v>
      </c>
      <c r="BV229" s="1242" t="s">
        <v>35</v>
      </c>
      <c r="BW229" s="1242" t="s">
        <v>35</v>
      </c>
      <c r="BX229" s="1242" t="s">
        <v>35</v>
      </c>
      <c r="BY229" s="1303" t="s">
        <v>35</v>
      </c>
      <c r="BZ229" s="1303" t="s">
        <v>35</v>
      </c>
      <c r="CA229" s="1303" t="s">
        <v>35</v>
      </c>
      <c r="CB229" s="1303" t="s">
        <v>35</v>
      </c>
      <c r="CC229" s="2205"/>
      <c r="CD229" s="2205"/>
      <c r="CE229" s="2205"/>
      <c r="CF229" s="2205"/>
      <c r="CG229" s="2205"/>
      <c r="CH229" s="2205"/>
      <c r="CI229" s="2205"/>
      <c r="CJ229" s="2205"/>
      <c r="CK229" s="2205"/>
      <c r="CL229" s="2205"/>
      <c r="CM229" s="2205"/>
      <c r="CN229" s="2205"/>
      <c r="CO229" s="2205"/>
      <c r="CP229" s="2205"/>
      <c r="CQ229" s="2205"/>
      <c r="CR229" s="2205"/>
      <c r="CS229" s="2205"/>
      <c r="CT229" s="2205"/>
      <c r="CU229" s="2205"/>
      <c r="CV229" s="2205"/>
      <c r="CW229" s="2205"/>
      <c r="CX229" s="2205"/>
      <c r="CY229" s="2205"/>
      <c r="CZ229" s="2205"/>
    </row>
    <row r="230" s="399" customFormat="true" ht="15" customHeight="true" x14ac:dyDescent="0.2">
      <c r="A230" s="1385"/>
      <c r="B230" s="1558"/>
      <c r="C230" s="1522"/>
      <c r="D230" s="1523"/>
      <c r="E230" s="1523"/>
      <c r="F230" s="1523"/>
      <c r="G230" s="1524"/>
      <c r="H230" s="1525"/>
      <c r="I230" s="1523"/>
      <c r="J230" s="1523"/>
      <c r="K230" s="1523"/>
      <c r="L230" s="1526"/>
      <c r="M230" s="1522"/>
      <c r="N230" s="1523"/>
      <c r="O230" s="1523"/>
      <c r="P230" s="1523"/>
      <c r="Q230" s="1524"/>
      <c r="R230" s="1525"/>
      <c r="S230" s="1523"/>
      <c r="T230" s="1523"/>
      <c r="U230" s="1523"/>
      <c r="V230" s="1523"/>
      <c r="W230" s="1523"/>
      <c r="X230" s="1523"/>
      <c r="Y230" s="1523"/>
      <c r="Z230" s="1523"/>
      <c r="AA230" s="1523"/>
      <c r="AB230" s="1526"/>
      <c r="AC230" s="667"/>
      <c r="AD230" s="667"/>
      <c r="AE230" s="667"/>
      <c r="AF230" s="667"/>
      <c r="AG230" s="667"/>
      <c r="AH230" s="667"/>
      <c r="AI230" s="667"/>
      <c r="AJ230" s="667"/>
      <c r="AK230" s="667"/>
      <c r="AL230" s="667"/>
      <c r="AM230" s="667"/>
      <c r="AN230" s="667"/>
      <c r="AO230" s="667"/>
      <c r="AP230" s="667"/>
      <c r="AQ230" s="667"/>
      <c r="AR230" s="667"/>
      <c r="AS230" s="667"/>
      <c r="AT230" s="667"/>
      <c r="AU230" s="667"/>
      <c r="AV230" s="667"/>
      <c r="AW230" s="667"/>
      <c r="AX230" s="667"/>
      <c r="AY230" s="667"/>
      <c r="AZ230" s="216"/>
      <c r="BA230" s="2612"/>
      <c r="BB230" s="161" t="s">
        <v>93</v>
      </c>
      <c r="BC230" s="1222" t="s">
        <v>35</v>
      </c>
      <c r="BD230" s="1242" t="s">
        <v>35</v>
      </c>
      <c r="BE230" s="1242" t="s">
        <v>35</v>
      </c>
      <c r="BF230" s="1242" t="s">
        <v>35</v>
      </c>
      <c r="BG230" s="1263" t="s">
        <v>35</v>
      </c>
      <c r="BH230" s="1284" t="s">
        <v>35</v>
      </c>
      <c r="BI230" s="1242" t="s">
        <v>35</v>
      </c>
      <c r="BJ230" s="1242" t="s">
        <v>35</v>
      </c>
      <c r="BK230" s="1242" t="s">
        <v>35</v>
      </c>
      <c r="BL230" s="1263" t="s">
        <v>35</v>
      </c>
      <c r="BM230" s="1284" t="s">
        <v>35</v>
      </c>
      <c r="BN230" s="1242" t="s">
        <v>35</v>
      </c>
      <c r="BO230" s="1242" t="s">
        <v>35</v>
      </c>
      <c r="BP230" s="1242" t="s">
        <v>35</v>
      </c>
      <c r="BQ230" s="1263" t="s">
        <v>35</v>
      </c>
      <c r="BR230" s="1284" t="s">
        <v>35</v>
      </c>
      <c r="BS230" s="1242" t="s">
        <v>35</v>
      </c>
      <c r="BT230" s="1242" t="s">
        <v>35</v>
      </c>
      <c r="BU230" s="1242" t="s">
        <v>35</v>
      </c>
      <c r="BV230" s="1242" t="s">
        <v>35</v>
      </c>
      <c r="BW230" s="1242" t="s">
        <v>35</v>
      </c>
      <c r="BX230" s="1242" t="s">
        <v>35</v>
      </c>
      <c r="BY230" s="1303" t="s">
        <v>35</v>
      </c>
      <c r="BZ230" s="1303" t="s">
        <v>35</v>
      </c>
      <c r="CA230" s="1303" t="s">
        <v>35</v>
      </c>
      <c r="CB230" s="1303" t="s">
        <v>35</v>
      </c>
      <c r="CC230" s="2205"/>
      <c r="CD230" s="2205"/>
      <c r="CE230" s="2205"/>
      <c r="CF230" s="2205"/>
      <c r="CG230" s="2205"/>
      <c r="CH230" s="2205"/>
      <c r="CI230" s="2205"/>
      <c r="CJ230" s="2205"/>
      <c r="CK230" s="2205"/>
      <c r="CL230" s="2205"/>
      <c r="CM230" s="2205"/>
      <c r="CN230" s="2205"/>
      <c r="CO230" s="2205"/>
      <c r="CP230" s="2205"/>
      <c r="CQ230" s="2205"/>
      <c r="CR230" s="2205"/>
      <c r="CS230" s="2205"/>
      <c r="CT230" s="2205"/>
      <c r="CU230" s="2205"/>
      <c r="CV230" s="2205"/>
      <c r="CW230" s="2205"/>
      <c r="CX230" s="2205"/>
      <c r="CY230" s="2205"/>
      <c r="CZ230" s="2205"/>
    </row>
    <row r="231" s="399" customFormat="true" ht="15" customHeight="true" x14ac:dyDescent="0.2">
      <c r="A231" s="887"/>
      <c r="B231" s="912"/>
      <c r="C231" s="801"/>
      <c r="D231" s="802"/>
      <c r="E231" s="802"/>
      <c r="F231" s="802"/>
      <c r="G231" s="865"/>
      <c r="H231" s="848"/>
      <c r="I231" s="802"/>
      <c r="J231" s="802"/>
      <c r="K231" s="802"/>
      <c r="L231" s="815"/>
      <c r="M231" s="831"/>
      <c r="N231" s="802"/>
      <c r="O231" s="802"/>
      <c r="P231" s="802"/>
      <c r="Q231" s="865"/>
      <c r="R231" s="848"/>
      <c r="S231" s="802"/>
      <c r="T231" s="802"/>
      <c r="U231" s="802"/>
      <c r="V231" s="802"/>
      <c r="W231" s="802"/>
      <c r="X231" s="802"/>
      <c r="Y231" s="802"/>
      <c r="Z231" s="802"/>
      <c r="AA231" s="802"/>
      <c r="AB231" s="2171"/>
      <c r="AC231" s="667"/>
      <c r="AD231" s="667"/>
      <c r="AE231" s="667"/>
      <c r="AF231" s="667"/>
      <c r="AG231" s="667"/>
      <c r="AH231" s="667"/>
      <c r="AI231" s="667"/>
      <c r="AJ231" s="667"/>
      <c r="AK231" s="667"/>
      <c r="AL231" s="667"/>
      <c r="AM231" s="667"/>
      <c r="AN231" s="667"/>
      <c r="AO231" s="667"/>
      <c r="AP231" s="667"/>
      <c r="AQ231" s="667"/>
      <c r="AR231" s="667"/>
      <c r="AS231" s="667"/>
      <c r="AT231" s="667"/>
      <c r="AU231" s="667"/>
      <c r="AV231" s="667"/>
      <c r="AW231" s="667"/>
      <c r="AX231" s="667"/>
      <c r="AY231" s="667"/>
      <c r="AZ231" s="216"/>
      <c r="BA231" s="401"/>
      <c r="BB231" s="161"/>
      <c r="BC231" s="345"/>
      <c r="BD231" s="309"/>
      <c r="BE231" s="309"/>
      <c r="BF231" s="309"/>
      <c r="BG231" s="346"/>
      <c r="BH231" s="354"/>
      <c r="BI231" s="309"/>
      <c r="BJ231" s="309"/>
      <c r="BK231" s="309"/>
      <c r="BL231" s="346"/>
      <c r="BM231" s="354"/>
      <c r="BN231" s="309"/>
      <c r="BO231" s="309"/>
      <c r="BP231" s="309"/>
      <c r="BQ231" s="346"/>
      <c r="BR231" s="354"/>
      <c r="BS231" s="309"/>
      <c r="BT231" s="309"/>
      <c r="BU231" s="309"/>
      <c r="BV231" s="309"/>
      <c r="BW231" s="309"/>
      <c r="BX231" s="309"/>
      <c r="BY231" s="310"/>
      <c r="BZ231" s="310"/>
      <c r="CA231" s="310"/>
      <c r="CB231" s="310"/>
      <c r="CC231" s="2206"/>
      <c r="CD231" s="2206"/>
      <c r="CE231" s="2206"/>
      <c r="CF231" s="2206"/>
      <c r="CG231" s="2206"/>
      <c r="CH231" s="2206"/>
      <c r="CI231" s="2206"/>
      <c r="CJ231" s="2206"/>
      <c r="CK231" s="2206"/>
      <c r="CL231" s="2206"/>
      <c r="CM231" s="2206"/>
      <c r="CN231" s="2206"/>
      <c r="CO231" s="2206"/>
      <c r="CP231" s="2206"/>
      <c r="CQ231" s="2206"/>
      <c r="CR231" s="2206"/>
      <c r="CS231" s="2206"/>
      <c r="CT231" s="2206"/>
      <c r="CU231" s="2206"/>
      <c r="CV231" s="2206"/>
      <c r="CW231" s="2206"/>
      <c r="CX231" s="2206"/>
      <c r="CY231" s="2206"/>
      <c r="CZ231" s="2206"/>
    </row>
    <row r="232" s="399" customFormat="true" ht="15" customHeight="true" x14ac:dyDescent="0.2">
      <c r="A232" s="888"/>
      <c r="B232" s="913"/>
      <c r="C232" s="803"/>
      <c r="D232" s="804"/>
      <c r="E232" s="804"/>
      <c r="F232" s="804"/>
      <c r="G232" s="866"/>
      <c r="H232" s="849"/>
      <c r="I232" s="804"/>
      <c r="J232" s="804"/>
      <c r="K232" s="804"/>
      <c r="L232" s="816"/>
      <c r="M232" s="832"/>
      <c r="N232" s="804"/>
      <c r="O232" s="804"/>
      <c r="P232" s="804"/>
      <c r="Q232" s="866"/>
      <c r="R232" s="849"/>
      <c r="S232" s="804"/>
      <c r="T232" s="804"/>
      <c r="U232" s="804"/>
      <c r="V232" s="804"/>
      <c r="W232" s="804"/>
      <c r="X232" s="804"/>
      <c r="Y232" s="804"/>
      <c r="Z232" s="804"/>
      <c r="AA232" s="804"/>
      <c r="AB232" s="2172"/>
      <c r="AC232" s="667"/>
      <c r="AD232" s="667"/>
      <c r="AE232" s="667"/>
      <c r="AF232" s="667"/>
      <c r="AG232" s="667"/>
      <c r="AH232" s="667"/>
      <c r="AI232" s="667"/>
      <c r="AJ232" s="667"/>
      <c r="AK232" s="667"/>
      <c r="AL232" s="667"/>
      <c r="AM232" s="667"/>
      <c r="AN232" s="667"/>
      <c r="AO232" s="667"/>
      <c r="AP232" s="667"/>
      <c r="AQ232" s="667"/>
      <c r="AR232" s="667"/>
      <c r="AS232" s="667"/>
      <c r="AT232" s="667"/>
      <c r="AU232" s="667"/>
      <c r="AV232" s="667"/>
      <c r="AW232" s="667"/>
      <c r="AX232" s="667"/>
      <c r="AY232" s="667"/>
      <c r="AZ232" s="216"/>
      <c r="BA232" s="396"/>
      <c r="BB232" s="161"/>
      <c r="BC232" s="345"/>
      <c r="BD232" s="309"/>
      <c r="BE232" s="309"/>
      <c r="BF232" s="309"/>
      <c r="BG232" s="346"/>
      <c r="BH232" s="354"/>
      <c r="BI232" s="309"/>
      <c r="BJ232" s="309"/>
      <c r="BK232" s="309"/>
      <c r="BL232" s="346"/>
      <c r="BM232" s="354"/>
      <c r="BN232" s="309"/>
      <c r="BO232" s="309"/>
      <c r="BP232" s="309"/>
      <c r="BQ232" s="346"/>
      <c r="BR232" s="354"/>
      <c r="BS232" s="309"/>
      <c r="BT232" s="309"/>
      <c r="BU232" s="309"/>
      <c r="BV232" s="309"/>
      <c r="BW232" s="309"/>
      <c r="BX232" s="309"/>
      <c r="BY232" s="310"/>
      <c r="BZ232" s="310"/>
      <c r="CA232" s="310"/>
      <c r="CB232" s="310"/>
      <c r="CC232" s="2206"/>
      <c r="CD232" s="2206"/>
      <c r="CE232" s="2206"/>
      <c r="CF232" s="2206"/>
      <c r="CG232" s="2206"/>
      <c r="CH232" s="2206"/>
      <c r="CI232" s="2206"/>
      <c r="CJ232" s="2206"/>
      <c r="CK232" s="2206"/>
      <c r="CL232" s="2206"/>
      <c r="CM232" s="2206"/>
      <c r="CN232" s="2206"/>
      <c r="CO232" s="2206"/>
      <c r="CP232" s="2206"/>
      <c r="CQ232" s="2206"/>
      <c r="CR232" s="2206"/>
      <c r="CS232" s="2206"/>
      <c r="CT232" s="2206"/>
      <c r="CU232" s="2206"/>
      <c r="CV232" s="2206"/>
      <c r="CW232" s="2206"/>
      <c r="CX232" s="2206"/>
      <c r="CY232" s="2206"/>
      <c r="CZ232" s="2206"/>
    </row>
    <row r="233" s="399" customFormat="true" ht="15" customHeight="true" x14ac:dyDescent="0.2">
      <c r="A233" s="889"/>
      <c r="B233" s="914"/>
      <c r="C233" s="1099"/>
      <c r="D233" s="1100"/>
      <c r="E233" s="1100"/>
      <c r="F233" s="1100"/>
      <c r="G233" s="1101"/>
      <c r="H233" s="1102"/>
      <c r="I233" s="1100"/>
      <c r="J233" s="1100"/>
      <c r="K233" s="1100"/>
      <c r="L233" s="1103"/>
      <c r="M233" s="1104"/>
      <c r="N233" s="1100"/>
      <c r="O233" s="1100"/>
      <c r="P233" s="1100"/>
      <c r="Q233" s="1101"/>
      <c r="R233" s="1102"/>
      <c r="S233" s="1100"/>
      <c r="T233" s="1100"/>
      <c r="U233" s="1100"/>
      <c r="V233" s="1100"/>
      <c r="W233" s="1100"/>
      <c r="X233" s="1100"/>
      <c r="Y233" s="1100"/>
      <c r="Z233" s="1100"/>
      <c r="AA233" s="1100"/>
      <c r="AB233" s="2173"/>
      <c r="AC233" s="667"/>
      <c r="AD233" s="667"/>
      <c r="AE233" s="667"/>
      <c r="AF233" s="667"/>
      <c r="AG233" s="667"/>
      <c r="AH233" s="667"/>
      <c r="AI233" s="667"/>
      <c r="AJ233" s="667"/>
      <c r="AK233" s="667"/>
      <c r="AL233" s="667"/>
      <c r="AM233" s="667"/>
      <c r="AN233" s="667"/>
      <c r="AO233" s="667"/>
      <c r="AP233" s="667"/>
      <c r="AQ233" s="667"/>
      <c r="AR233" s="667"/>
      <c r="AS233" s="667"/>
      <c r="AT233" s="667"/>
      <c r="AU233" s="667"/>
      <c r="AV233" s="667"/>
      <c r="AW233" s="667"/>
      <c r="AX233" s="667"/>
      <c r="AY233" s="667"/>
      <c r="AZ233" s="216"/>
      <c r="BA233" s="396"/>
      <c r="BB233" s="161"/>
      <c r="BC233" s="345"/>
      <c r="BD233" s="309"/>
      <c r="BE233" s="309"/>
      <c r="BF233" s="309"/>
      <c r="BG233" s="346"/>
      <c r="BH233" s="354"/>
      <c r="BI233" s="309"/>
      <c r="BJ233" s="309"/>
      <c r="BK233" s="309"/>
      <c r="BL233" s="346"/>
      <c r="BM233" s="354"/>
      <c r="BN233" s="309"/>
      <c r="BO233" s="309"/>
      <c r="BP233" s="309"/>
      <c r="BQ233" s="346"/>
      <c r="BR233" s="354"/>
      <c r="BS233" s="309"/>
      <c r="BT233" s="309"/>
      <c r="BU233" s="309"/>
      <c r="BV233" s="309"/>
      <c r="BW233" s="309"/>
      <c r="BX233" s="309"/>
      <c r="BY233" s="310"/>
      <c r="BZ233" s="310"/>
      <c r="CA233" s="310"/>
      <c r="CB233" s="310"/>
      <c r="CC233" s="2206"/>
      <c r="CD233" s="2206"/>
      <c r="CE233" s="2206"/>
      <c r="CF233" s="2206"/>
      <c r="CG233" s="2206"/>
      <c r="CH233" s="2206"/>
      <c r="CI233" s="2206"/>
      <c r="CJ233" s="2206"/>
      <c r="CK233" s="2206"/>
      <c r="CL233" s="2206"/>
      <c r="CM233" s="2206"/>
      <c r="CN233" s="2206"/>
      <c r="CO233" s="2206"/>
      <c r="CP233" s="2206"/>
      <c r="CQ233" s="2206"/>
      <c r="CR233" s="2206"/>
      <c r="CS233" s="2206"/>
      <c r="CT233" s="2206"/>
      <c r="CU233" s="2206"/>
      <c r="CV233" s="2206"/>
      <c r="CW233" s="2206"/>
      <c r="CX233" s="2206"/>
      <c r="CY233" s="2206"/>
      <c r="CZ233" s="2206"/>
    </row>
    <row r="234" s="399" customFormat="true" ht="15" customHeight="true" x14ac:dyDescent="0.2">
      <c r="A234" s="890"/>
      <c r="B234" s="915"/>
      <c r="C234" s="1105"/>
      <c r="D234" s="1106"/>
      <c r="E234" s="1106"/>
      <c r="F234" s="1106"/>
      <c r="G234" s="1107"/>
      <c r="H234" s="1108"/>
      <c r="I234" s="1106"/>
      <c r="J234" s="1106"/>
      <c r="K234" s="1106"/>
      <c r="L234" s="1109"/>
      <c r="M234" s="1110"/>
      <c r="N234" s="1106"/>
      <c r="O234" s="1106"/>
      <c r="P234" s="1106"/>
      <c r="Q234" s="1107"/>
      <c r="R234" s="1108"/>
      <c r="S234" s="1106"/>
      <c r="T234" s="1106"/>
      <c r="U234" s="1106"/>
      <c r="V234" s="1106"/>
      <c r="W234" s="1106"/>
      <c r="X234" s="1106"/>
      <c r="Y234" s="1106"/>
      <c r="Z234" s="1106"/>
      <c r="AA234" s="1106"/>
      <c r="AB234" s="2174"/>
      <c r="AC234" s="667"/>
      <c r="AD234" s="667"/>
      <c r="AE234" s="667"/>
      <c r="AF234" s="667"/>
      <c r="AG234" s="667"/>
      <c r="AH234" s="667"/>
      <c r="AI234" s="667"/>
      <c r="AJ234" s="667"/>
      <c r="AK234" s="667"/>
      <c r="AL234" s="667"/>
      <c r="AM234" s="667"/>
      <c r="AN234" s="667"/>
      <c r="AO234" s="667"/>
      <c r="AP234" s="667"/>
      <c r="AQ234" s="667"/>
      <c r="AR234" s="667"/>
      <c r="AS234" s="667"/>
      <c r="AT234" s="667"/>
      <c r="AU234" s="667"/>
      <c r="AV234" s="667"/>
      <c r="AW234" s="667"/>
      <c r="AX234" s="667"/>
      <c r="AY234" s="667"/>
      <c r="AZ234" s="216"/>
      <c r="BA234" s="396"/>
      <c r="BB234" s="161"/>
      <c r="BC234" s="345"/>
      <c r="BD234" s="309"/>
      <c r="BE234" s="309"/>
      <c r="BF234" s="309"/>
      <c r="BG234" s="346"/>
      <c r="BH234" s="354"/>
      <c r="BI234" s="309"/>
      <c r="BJ234" s="309"/>
      <c r="BK234" s="309"/>
      <c r="BL234" s="346"/>
      <c r="BM234" s="354"/>
      <c r="BN234" s="309"/>
      <c r="BO234" s="309"/>
      <c r="BP234" s="309"/>
      <c r="BQ234" s="346"/>
      <c r="BR234" s="354"/>
      <c r="BS234" s="309"/>
      <c r="BT234" s="309"/>
      <c r="BU234" s="309"/>
      <c r="BV234" s="309"/>
      <c r="BW234" s="309"/>
      <c r="BX234" s="309"/>
      <c r="BY234" s="310"/>
      <c r="BZ234" s="310"/>
      <c r="CA234" s="310"/>
      <c r="CB234" s="310"/>
      <c r="CC234" s="2206"/>
      <c r="CD234" s="2206"/>
      <c r="CE234" s="2206"/>
      <c r="CF234" s="2206"/>
      <c r="CG234" s="2206"/>
      <c r="CH234" s="2206"/>
      <c r="CI234" s="2206"/>
      <c r="CJ234" s="2206"/>
      <c r="CK234" s="2206"/>
      <c r="CL234" s="2206"/>
      <c r="CM234" s="2206"/>
      <c r="CN234" s="2206"/>
      <c r="CO234" s="2206"/>
      <c r="CP234" s="2206"/>
      <c r="CQ234" s="2206"/>
      <c r="CR234" s="2206"/>
      <c r="CS234" s="2206"/>
      <c r="CT234" s="2206"/>
      <c r="CU234" s="2206"/>
      <c r="CV234" s="2206"/>
      <c r="CW234" s="2206"/>
      <c r="CX234" s="2206"/>
      <c r="CY234" s="2206"/>
      <c r="CZ234" s="2206"/>
    </row>
    <row r="235" s="399" customFormat="true" ht="15" customHeight="true" x14ac:dyDescent="0.2">
      <c r="A235" s="890"/>
      <c r="B235" s="915"/>
      <c r="C235" s="1105"/>
      <c r="D235" s="1106"/>
      <c r="E235" s="1106"/>
      <c r="F235" s="1106"/>
      <c r="G235" s="1107"/>
      <c r="H235" s="1108"/>
      <c r="I235" s="1106"/>
      <c r="J235" s="1106"/>
      <c r="K235" s="1106"/>
      <c r="L235" s="1109"/>
      <c r="M235" s="1110"/>
      <c r="N235" s="1106"/>
      <c r="O235" s="1106"/>
      <c r="P235" s="1106"/>
      <c r="Q235" s="1107"/>
      <c r="R235" s="1108"/>
      <c r="S235" s="1106"/>
      <c r="T235" s="1106"/>
      <c r="U235" s="1106"/>
      <c r="V235" s="1106"/>
      <c r="W235" s="1106"/>
      <c r="X235" s="1106"/>
      <c r="Y235" s="1106"/>
      <c r="Z235" s="1106"/>
      <c r="AA235" s="1106"/>
      <c r="AB235" s="2174"/>
      <c r="AC235" s="667"/>
      <c r="AD235" s="667"/>
      <c r="AE235" s="667"/>
      <c r="AF235" s="667"/>
      <c r="AG235" s="667"/>
      <c r="AH235" s="667"/>
      <c r="AI235" s="667"/>
      <c r="AJ235" s="667"/>
      <c r="AK235" s="667"/>
      <c r="AL235" s="667"/>
      <c r="AM235" s="667"/>
      <c r="AN235" s="667"/>
      <c r="AO235" s="667"/>
      <c r="AP235" s="667"/>
      <c r="AQ235" s="667"/>
      <c r="AR235" s="667"/>
      <c r="AS235" s="667"/>
      <c r="AT235" s="667"/>
      <c r="AU235" s="667"/>
      <c r="AV235" s="667"/>
      <c r="AW235" s="667"/>
      <c r="AX235" s="667"/>
      <c r="AY235" s="667"/>
      <c r="AZ235" s="216"/>
      <c r="BA235" s="396"/>
      <c r="BB235" s="161"/>
      <c r="BC235" s="345"/>
      <c r="BD235" s="309"/>
      <c r="BE235" s="309"/>
      <c r="BF235" s="309"/>
      <c r="BG235" s="346"/>
      <c r="BH235" s="354"/>
      <c r="BI235" s="309"/>
      <c r="BJ235" s="309"/>
      <c r="BK235" s="309"/>
      <c r="BL235" s="346"/>
      <c r="BM235" s="354"/>
      <c r="BN235" s="309"/>
      <c r="BO235" s="309"/>
      <c r="BP235" s="309"/>
      <c r="BQ235" s="346"/>
      <c r="BR235" s="354"/>
      <c r="BS235" s="309"/>
      <c r="BT235" s="309"/>
      <c r="BU235" s="309"/>
      <c r="BV235" s="309"/>
      <c r="BW235" s="309"/>
      <c r="BX235" s="309"/>
      <c r="BY235" s="310"/>
      <c r="BZ235" s="310"/>
      <c r="CA235" s="310"/>
      <c r="CB235" s="310"/>
      <c r="CC235" s="2206"/>
      <c r="CD235" s="2206"/>
      <c r="CE235" s="2206"/>
      <c r="CF235" s="2206"/>
      <c r="CG235" s="2206"/>
      <c r="CH235" s="2206"/>
      <c r="CI235" s="2206"/>
      <c r="CJ235" s="2206"/>
      <c r="CK235" s="2206"/>
      <c r="CL235" s="2206"/>
      <c r="CM235" s="2206"/>
      <c r="CN235" s="2206"/>
      <c r="CO235" s="2206"/>
      <c r="CP235" s="2206"/>
      <c r="CQ235" s="2206"/>
      <c r="CR235" s="2206"/>
      <c r="CS235" s="2206"/>
      <c r="CT235" s="2206"/>
      <c r="CU235" s="2206"/>
      <c r="CV235" s="2206"/>
      <c r="CW235" s="2206"/>
      <c r="CX235" s="2206"/>
      <c r="CY235" s="2206"/>
      <c r="CZ235" s="2206"/>
    </row>
    <row r="236" s="399" customFormat="true" ht="15" customHeight="true" x14ac:dyDescent="0.2">
      <c r="A236" s="890"/>
      <c r="B236" s="915"/>
      <c r="C236" s="1105"/>
      <c r="D236" s="1106"/>
      <c r="E236" s="1106"/>
      <c r="F236" s="1106"/>
      <c r="G236" s="1107"/>
      <c r="H236" s="1108"/>
      <c r="I236" s="1106"/>
      <c r="J236" s="1106"/>
      <c r="K236" s="1106"/>
      <c r="L236" s="1109"/>
      <c r="M236" s="1110"/>
      <c r="N236" s="1106"/>
      <c r="O236" s="1106"/>
      <c r="P236" s="1106"/>
      <c r="Q236" s="1107"/>
      <c r="R236" s="1108"/>
      <c r="S236" s="1106"/>
      <c r="T236" s="1106"/>
      <c r="U236" s="1106"/>
      <c r="V236" s="1106"/>
      <c r="W236" s="1106"/>
      <c r="X236" s="1106"/>
      <c r="Y236" s="1106"/>
      <c r="Z236" s="1106"/>
      <c r="AA236" s="1106"/>
      <c r="AB236" s="2174"/>
      <c r="AC236" s="667"/>
      <c r="AD236" s="667"/>
      <c r="AE236" s="667"/>
      <c r="AF236" s="667"/>
      <c r="AG236" s="667"/>
      <c r="AH236" s="667"/>
      <c r="AI236" s="667"/>
      <c r="AJ236" s="667"/>
      <c r="AK236" s="667"/>
      <c r="AL236" s="667"/>
      <c r="AM236" s="667"/>
      <c r="AN236" s="667"/>
      <c r="AO236" s="667"/>
      <c r="AP236" s="667"/>
      <c r="AQ236" s="667"/>
      <c r="AR236" s="667"/>
      <c r="AS236" s="667"/>
      <c r="AT236" s="667"/>
      <c r="AU236" s="667"/>
      <c r="AV236" s="667"/>
      <c r="AW236" s="667"/>
      <c r="AX236" s="667"/>
      <c r="AY236" s="667"/>
      <c r="AZ236" s="216"/>
      <c r="BA236" s="396"/>
      <c r="BB236" s="161"/>
      <c r="BC236" s="345"/>
      <c r="BD236" s="309"/>
      <c r="BE236" s="309"/>
      <c r="BF236" s="309"/>
      <c r="BG236" s="346"/>
      <c r="BH236" s="354"/>
      <c r="BI236" s="309"/>
      <c r="BJ236" s="309"/>
      <c r="BK236" s="309"/>
      <c r="BL236" s="346"/>
      <c r="BM236" s="354"/>
      <c r="BN236" s="309"/>
      <c r="BO236" s="309"/>
      <c r="BP236" s="309"/>
      <c r="BQ236" s="346"/>
      <c r="BR236" s="354"/>
      <c r="BS236" s="309"/>
      <c r="BT236" s="309"/>
      <c r="BU236" s="309"/>
      <c r="BV236" s="309"/>
      <c r="BW236" s="309"/>
      <c r="BX236" s="309"/>
      <c r="BY236" s="310"/>
      <c r="BZ236" s="310"/>
      <c r="CA236" s="310"/>
      <c r="CB236" s="310"/>
      <c r="CC236" s="2206"/>
      <c r="CD236" s="2206"/>
      <c r="CE236" s="2206"/>
      <c r="CF236" s="2206"/>
      <c r="CG236" s="2206"/>
      <c r="CH236" s="2206"/>
      <c r="CI236" s="2206"/>
      <c r="CJ236" s="2206"/>
      <c r="CK236" s="2206"/>
      <c r="CL236" s="2206"/>
      <c r="CM236" s="2206"/>
      <c r="CN236" s="2206"/>
      <c r="CO236" s="2206"/>
      <c r="CP236" s="2206"/>
      <c r="CQ236" s="2206"/>
      <c r="CR236" s="2206"/>
      <c r="CS236" s="2206"/>
      <c r="CT236" s="2206"/>
      <c r="CU236" s="2206"/>
      <c r="CV236" s="2206"/>
      <c r="CW236" s="2206"/>
      <c r="CX236" s="2206"/>
      <c r="CY236" s="2206"/>
      <c r="CZ236" s="2206"/>
    </row>
    <row r="237" s="399" customFormat="true" ht="15" customHeight="true" x14ac:dyDescent="0.2">
      <c r="A237" s="890"/>
      <c r="B237" s="915"/>
      <c r="C237" s="1105"/>
      <c r="D237" s="1106"/>
      <c r="E237" s="1106"/>
      <c r="F237" s="1106"/>
      <c r="G237" s="1107"/>
      <c r="H237" s="1108"/>
      <c r="I237" s="1106"/>
      <c r="J237" s="1106"/>
      <c r="K237" s="1106"/>
      <c r="L237" s="1109"/>
      <c r="M237" s="1110"/>
      <c r="N237" s="1106"/>
      <c r="O237" s="1106"/>
      <c r="P237" s="1106"/>
      <c r="Q237" s="1107"/>
      <c r="R237" s="1108"/>
      <c r="S237" s="1106"/>
      <c r="T237" s="1106"/>
      <c r="U237" s="1106"/>
      <c r="V237" s="1106"/>
      <c r="W237" s="1106"/>
      <c r="X237" s="1106"/>
      <c r="Y237" s="1106"/>
      <c r="Z237" s="1106"/>
      <c r="AA237" s="1106"/>
      <c r="AB237" s="2174"/>
      <c r="AC237" s="667"/>
      <c r="AD237" s="667"/>
      <c r="AE237" s="667"/>
      <c r="AF237" s="667"/>
      <c r="AG237" s="667"/>
      <c r="AH237" s="667"/>
      <c r="AI237" s="667"/>
      <c r="AJ237" s="667"/>
      <c r="AK237" s="667"/>
      <c r="AL237" s="667"/>
      <c r="AM237" s="667"/>
      <c r="AN237" s="667"/>
      <c r="AO237" s="667"/>
      <c r="AP237" s="667"/>
      <c r="AQ237" s="667"/>
      <c r="AR237" s="667"/>
      <c r="AS237" s="667"/>
      <c r="AT237" s="667"/>
      <c r="AU237" s="667"/>
      <c r="AV237" s="667"/>
      <c r="AW237" s="667"/>
      <c r="AX237" s="667"/>
      <c r="AY237" s="667"/>
      <c r="AZ237" s="216"/>
      <c r="BA237" s="39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2206"/>
      <c r="CD237" s="2206"/>
      <c r="CE237" s="2206"/>
      <c r="CF237" s="2206"/>
      <c r="CG237" s="2206"/>
      <c r="CH237" s="2206"/>
      <c r="CI237" s="2206"/>
      <c r="CJ237" s="2206"/>
      <c r="CK237" s="2206"/>
      <c r="CL237" s="2206"/>
      <c r="CM237" s="2206"/>
      <c r="CN237" s="2206"/>
      <c r="CO237" s="2206"/>
      <c r="CP237" s="2206"/>
      <c r="CQ237" s="2206"/>
      <c r="CR237" s="2206"/>
      <c r="CS237" s="2206"/>
      <c r="CT237" s="2206"/>
      <c r="CU237" s="2206"/>
      <c r="CV237" s="2206"/>
      <c r="CW237" s="2206"/>
      <c r="CX237" s="2206"/>
      <c r="CY237" s="2206"/>
      <c r="CZ237" s="2206"/>
    </row>
    <row r="238" s="399" customFormat="true" ht="15" customHeight="true" x14ac:dyDescent="0.2">
      <c r="A238" s="890"/>
      <c r="B238" s="915"/>
      <c r="C238" s="1105"/>
      <c r="D238" s="1106"/>
      <c r="E238" s="1106"/>
      <c r="F238" s="1106"/>
      <c r="G238" s="1107"/>
      <c r="H238" s="1108"/>
      <c r="I238" s="1106"/>
      <c r="J238" s="1106"/>
      <c r="K238" s="1106"/>
      <c r="L238" s="1109"/>
      <c r="M238" s="1110"/>
      <c r="N238" s="1106"/>
      <c r="O238" s="1106"/>
      <c r="P238" s="1106"/>
      <c r="Q238" s="1107"/>
      <c r="R238" s="1108"/>
      <c r="S238" s="1106"/>
      <c r="T238" s="1106"/>
      <c r="U238" s="1106"/>
      <c r="V238" s="1106"/>
      <c r="W238" s="1106"/>
      <c r="X238" s="1106"/>
      <c r="Y238" s="1106"/>
      <c r="Z238" s="1106"/>
      <c r="AA238" s="1106"/>
      <c r="AB238" s="2174"/>
      <c r="AC238" s="667"/>
      <c r="AD238" s="667"/>
      <c r="AE238" s="667"/>
      <c r="AF238" s="667"/>
      <c r="AG238" s="667"/>
      <c r="AH238" s="667"/>
      <c r="AI238" s="667"/>
      <c r="AJ238" s="667"/>
      <c r="AK238" s="667"/>
      <c r="AL238" s="667"/>
      <c r="AM238" s="667"/>
      <c r="AN238" s="667"/>
      <c r="AO238" s="667"/>
      <c r="AP238" s="667"/>
      <c r="AQ238" s="667"/>
      <c r="AR238" s="667"/>
      <c r="AS238" s="667"/>
      <c r="AT238" s="667"/>
      <c r="AU238" s="667"/>
      <c r="AV238" s="667"/>
      <c r="AW238" s="667"/>
      <c r="AX238" s="667"/>
      <c r="AY238" s="667"/>
      <c r="AZ238" s="216"/>
      <c r="BA238" s="39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2206"/>
      <c r="CD238" s="2206"/>
      <c r="CE238" s="2206"/>
      <c r="CF238" s="2206"/>
      <c r="CG238" s="2206"/>
      <c r="CH238" s="2206"/>
      <c r="CI238" s="2206"/>
      <c r="CJ238" s="2206"/>
      <c r="CK238" s="2206"/>
      <c r="CL238" s="2206"/>
      <c r="CM238" s="2206"/>
      <c r="CN238" s="2206"/>
      <c r="CO238" s="2206"/>
      <c r="CP238" s="2206"/>
      <c r="CQ238" s="2206"/>
      <c r="CR238" s="2206"/>
      <c r="CS238" s="2206"/>
      <c r="CT238" s="2206"/>
      <c r="CU238" s="2206"/>
      <c r="CV238" s="2206"/>
      <c r="CW238" s="2206"/>
      <c r="CX238" s="2206"/>
      <c r="CY238" s="2206"/>
      <c r="CZ238" s="2206"/>
    </row>
    <row r="239" s="399" customFormat="true" ht="15" customHeight="true" x14ac:dyDescent="0.2">
      <c r="A239" s="890"/>
      <c r="B239" s="915"/>
      <c r="C239" s="1105"/>
      <c r="D239" s="1106"/>
      <c r="E239" s="1106"/>
      <c r="F239" s="1106"/>
      <c r="G239" s="1107"/>
      <c r="H239" s="1108"/>
      <c r="I239" s="1106"/>
      <c r="J239" s="1106"/>
      <c r="K239" s="1106"/>
      <c r="L239" s="1109"/>
      <c r="M239" s="1110"/>
      <c r="N239" s="1106"/>
      <c r="O239" s="1106"/>
      <c r="P239" s="1106"/>
      <c r="Q239" s="1107"/>
      <c r="R239" s="1108"/>
      <c r="S239" s="1106"/>
      <c r="T239" s="1106"/>
      <c r="U239" s="1106"/>
      <c r="V239" s="1106"/>
      <c r="W239" s="1106"/>
      <c r="X239" s="1106"/>
      <c r="Y239" s="1106"/>
      <c r="Z239" s="1106"/>
      <c r="AA239" s="1106"/>
      <c r="AB239" s="2174"/>
      <c r="AC239" s="667"/>
      <c r="AD239" s="667"/>
      <c r="AE239" s="667"/>
      <c r="AF239" s="667"/>
      <c r="AG239" s="667"/>
      <c r="AH239" s="667"/>
      <c r="AI239" s="667"/>
      <c r="AJ239" s="667"/>
      <c r="AK239" s="667"/>
      <c r="AL239" s="667"/>
      <c r="AM239" s="667"/>
      <c r="AN239" s="667"/>
      <c r="AO239" s="667"/>
      <c r="AP239" s="667"/>
      <c r="AQ239" s="667"/>
      <c r="AR239" s="667"/>
      <c r="AS239" s="667"/>
      <c r="AT239" s="667"/>
      <c r="AU239" s="667"/>
      <c r="AV239" s="667"/>
      <c r="AW239" s="667"/>
      <c r="AX239" s="667"/>
      <c r="AY239" s="667"/>
      <c r="AZ239" s="216"/>
      <c r="BA239" s="39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2206"/>
      <c r="CD239" s="2206"/>
      <c r="CE239" s="2206"/>
      <c r="CF239" s="2206"/>
      <c r="CG239" s="2206"/>
      <c r="CH239" s="2206"/>
      <c r="CI239" s="2206"/>
      <c r="CJ239" s="2206"/>
      <c r="CK239" s="2206"/>
      <c r="CL239" s="2206"/>
      <c r="CM239" s="2206"/>
      <c r="CN239" s="2206"/>
      <c r="CO239" s="2206"/>
      <c r="CP239" s="2206"/>
      <c r="CQ239" s="2206"/>
      <c r="CR239" s="2206"/>
      <c r="CS239" s="2206"/>
      <c r="CT239" s="2206"/>
      <c r="CU239" s="2206"/>
      <c r="CV239" s="2206"/>
      <c r="CW239" s="2206"/>
      <c r="CX239" s="2206"/>
      <c r="CY239" s="2206"/>
      <c r="CZ239" s="2206"/>
    </row>
    <row r="240" s="399" customFormat="true" ht="15" customHeight="true" x14ac:dyDescent="0.2">
      <c r="A240" s="890"/>
      <c r="B240" s="916"/>
      <c r="C240" s="1105"/>
      <c r="D240" s="1106"/>
      <c r="E240" s="1106"/>
      <c r="F240" s="1106"/>
      <c r="G240" s="1107"/>
      <c r="H240" s="1108"/>
      <c r="I240" s="1106"/>
      <c r="J240" s="1106"/>
      <c r="K240" s="1106"/>
      <c r="L240" s="1109"/>
      <c r="M240" s="1110"/>
      <c r="N240" s="1106"/>
      <c r="O240" s="1106"/>
      <c r="P240" s="1106"/>
      <c r="Q240" s="1107"/>
      <c r="R240" s="1108"/>
      <c r="S240" s="1106"/>
      <c r="T240" s="1106"/>
      <c r="U240" s="1106"/>
      <c r="V240" s="1106"/>
      <c r="W240" s="1106"/>
      <c r="X240" s="1106"/>
      <c r="Y240" s="1106"/>
      <c r="Z240" s="1106"/>
      <c r="AA240" s="1106"/>
      <c r="AB240" s="2174"/>
      <c r="AC240" s="667"/>
      <c r="AD240" s="667"/>
      <c r="AE240" s="667"/>
      <c r="AF240" s="667"/>
      <c r="AG240" s="667"/>
      <c r="AH240" s="667"/>
      <c r="AI240" s="667"/>
      <c r="AJ240" s="667"/>
      <c r="AK240" s="667"/>
      <c r="AL240" s="667"/>
      <c r="AM240" s="667"/>
      <c r="AN240" s="667"/>
      <c r="AO240" s="667"/>
      <c r="AP240" s="667"/>
      <c r="AQ240" s="667"/>
      <c r="AR240" s="667"/>
      <c r="AS240" s="667"/>
      <c r="AT240" s="667"/>
      <c r="AU240" s="667"/>
      <c r="AV240" s="667"/>
      <c r="AW240" s="667"/>
      <c r="AX240" s="667"/>
      <c r="AY240" s="667"/>
      <c r="AZ240" s="216"/>
      <c r="BA240" s="39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2206"/>
      <c r="CD240" s="2206"/>
      <c r="CE240" s="2206"/>
      <c r="CF240" s="2206"/>
      <c r="CG240" s="2206"/>
      <c r="CH240" s="2206"/>
      <c r="CI240" s="2206"/>
      <c r="CJ240" s="2206"/>
      <c r="CK240" s="2206"/>
      <c r="CL240" s="2206"/>
      <c r="CM240" s="2206"/>
      <c r="CN240" s="2206"/>
      <c r="CO240" s="2206"/>
      <c r="CP240" s="2206"/>
      <c r="CQ240" s="2206"/>
      <c r="CR240" s="2206"/>
      <c r="CS240" s="2206"/>
      <c r="CT240" s="2206"/>
      <c r="CU240" s="2206"/>
      <c r="CV240" s="2206"/>
      <c r="CW240" s="2206"/>
      <c r="CX240" s="2206"/>
      <c r="CY240" s="2206"/>
      <c r="CZ240" s="2206"/>
    </row>
    <row r="241" s="399" customFormat="true" ht="15" customHeight="true" x14ac:dyDescent="0.2">
      <c r="A241" s="891"/>
      <c r="B241" s="917"/>
      <c r="C241" s="1111"/>
      <c r="D241" s="1112"/>
      <c r="E241" s="1112"/>
      <c r="F241" s="1112"/>
      <c r="G241" s="1113"/>
      <c r="H241" s="1114"/>
      <c r="I241" s="1112"/>
      <c r="J241" s="1112"/>
      <c r="K241" s="1112"/>
      <c r="L241" s="1115"/>
      <c r="M241" s="1116"/>
      <c r="N241" s="1112"/>
      <c r="O241" s="1112"/>
      <c r="P241" s="1112"/>
      <c r="Q241" s="1113"/>
      <c r="R241" s="1114"/>
      <c r="S241" s="1112"/>
      <c r="T241" s="1112"/>
      <c r="U241" s="1112"/>
      <c r="V241" s="1112"/>
      <c r="W241" s="1112"/>
      <c r="X241" s="1112"/>
      <c r="Y241" s="1112"/>
      <c r="Z241" s="1112"/>
      <c r="AA241" s="1112"/>
      <c r="AB241" s="2175"/>
      <c r="AC241" s="667"/>
      <c r="AD241" s="667"/>
      <c r="AE241" s="667"/>
      <c r="AF241" s="667"/>
      <c r="AG241" s="667"/>
      <c r="AH241" s="667"/>
      <c r="AI241" s="667"/>
      <c r="AJ241" s="667"/>
      <c r="AK241" s="667"/>
      <c r="AL241" s="667"/>
      <c r="AM241" s="667"/>
      <c r="AN241" s="667"/>
      <c r="AO241" s="667"/>
      <c r="AP241" s="667"/>
      <c r="AQ241" s="667"/>
      <c r="AR241" s="667"/>
      <c r="AS241" s="667"/>
      <c r="AT241" s="667"/>
      <c r="AU241" s="667"/>
      <c r="AV241" s="667"/>
      <c r="AW241" s="667"/>
      <c r="AX241" s="667"/>
      <c r="AY241" s="667"/>
      <c r="AZ241" s="216"/>
      <c r="BA241" s="39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2206"/>
      <c r="CD241" s="2206"/>
      <c r="CE241" s="2206"/>
      <c r="CF241" s="2206"/>
      <c r="CG241" s="2206"/>
      <c r="CH241" s="2206"/>
      <c r="CI241" s="2206"/>
      <c r="CJ241" s="2206"/>
      <c r="CK241" s="2206"/>
      <c r="CL241" s="2206"/>
      <c r="CM241" s="2206"/>
      <c r="CN241" s="2206"/>
      <c r="CO241" s="2206"/>
      <c r="CP241" s="2206"/>
      <c r="CQ241" s="2206"/>
      <c r="CR241" s="2206"/>
      <c r="CS241" s="2206"/>
      <c r="CT241" s="2206"/>
      <c r="CU241" s="2206"/>
      <c r="CV241" s="2206"/>
      <c r="CW241" s="2206"/>
      <c r="CX241" s="2206"/>
      <c r="CY241" s="2206"/>
      <c r="CZ241" s="2206"/>
    </row>
    <row r="242" s="399" customFormat="true" ht="15" customHeight="true" x14ac:dyDescent="0.2">
      <c r="A242" s="774"/>
      <c r="B242" s="898"/>
      <c r="C242" s="979"/>
      <c r="D242" s="941"/>
      <c r="E242" s="941"/>
      <c r="F242" s="941"/>
      <c r="G242" s="942"/>
      <c r="H242" s="980"/>
      <c r="I242" s="941"/>
      <c r="J242" s="941"/>
      <c r="K242" s="941"/>
      <c r="L242" s="981"/>
      <c r="M242" s="979"/>
      <c r="N242" s="941"/>
      <c r="O242" s="941"/>
      <c r="P242" s="941"/>
      <c r="Q242" s="942"/>
      <c r="R242" s="980"/>
      <c r="S242" s="941"/>
      <c r="T242" s="941"/>
      <c r="U242" s="941"/>
      <c r="V242" s="941"/>
      <c r="W242" s="941"/>
      <c r="X242" s="941"/>
      <c r="Y242" s="941"/>
      <c r="Z242" s="941"/>
      <c r="AA242" s="941"/>
      <c r="AB242" s="981"/>
      <c r="AC242" s="667"/>
      <c r="AD242" s="667"/>
      <c r="AE242" s="667"/>
      <c r="AF242" s="667"/>
      <c r="AG242" s="667"/>
      <c r="AH242" s="667"/>
      <c r="AI242" s="667"/>
      <c r="AJ242" s="667"/>
      <c r="AK242" s="667"/>
      <c r="AL242" s="667"/>
      <c r="AM242" s="667"/>
      <c r="AN242" s="667"/>
      <c r="AO242" s="667"/>
      <c r="AP242" s="667"/>
      <c r="AQ242" s="667"/>
      <c r="AR242" s="667"/>
      <c r="AS242" s="667"/>
      <c r="AT242" s="667"/>
      <c r="AU242" s="667"/>
      <c r="AV242" s="667"/>
      <c r="AW242" s="667"/>
      <c r="AX242" s="667"/>
      <c r="AY242" s="667"/>
      <c r="AZ242" s="216"/>
      <c r="BA242" s="39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2206"/>
      <c r="CD242" s="2206"/>
      <c r="CE242" s="2206"/>
      <c r="CF242" s="2206"/>
      <c r="CG242" s="2206"/>
      <c r="CH242" s="2206"/>
      <c r="CI242" s="2206"/>
      <c r="CJ242" s="2206"/>
      <c r="CK242" s="2206"/>
      <c r="CL242" s="2206"/>
      <c r="CM242" s="2206"/>
      <c r="CN242" s="2206"/>
      <c r="CO242" s="2206"/>
      <c r="CP242" s="2206"/>
      <c r="CQ242" s="2206"/>
      <c r="CR242" s="2206"/>
      <c r="CS242" s="2206"/>
      <c r="CT242" s="2206"/>
      <c r="CU242" s="2206"/>
      <c r="CV242" s="2206"/>
      <c r="CW242" s="2206"/>
      <c r="CX242" s="2206"/>
      <c r="CY242" s="2206"/>
      <c r="CZ242" s="2206"/>
    </row>
    <row r="243" s="399" customFormat="true" ht="15" customHeight="true" x14ac:dyDescent="0.2">
      <c r="A243" s="774"/>
      <c r="B243" s="898"/>
      <c r="C243" s="979"/>
      <c r="D243" s="941"/>
      <c r="E243" s="941"/>
      <c r="F243" s="941"/>
      <c r="G243" s="942"/>
      <c r="H243" s="980"/>
      <c r="I243" s="941"/>
      <c r="J243" s="941"/>
      <c r="K243" s="941"/>
      <c r="L243" s="981"/>
      <c r="M243" s="979"/>
      <c r="N243" s="941"/>
      <c r="O243" s="941"/>
      <c r="P243" s="941"/>
      <c r="Q243" s="942"/>
      <c r="R243" s="980"/>
      <c r="S243" s="941"/>
      <c r="T243" s="941"/>
      <c r="U243" s="941"/>
      <c r="V243" s="941"/>
      <c r="W243" s="941"/>
      <c r="X243" s="941"/>
      <c r="Y243" s="941"/>
      <c r="Z243" s="941"/>
      <c r="AA243" s="941"/>
      <c r="AB243" s="981"/>
      <c r="AC243" s="667"/>
      <c r="AD243" s="667"/>
      <c r="AE243" s="667"/>
      <c r="AF243" s="667"/>
      <c r="AG243" s="667"/>
      <c r="AH243" s="667"/>
      <c r="AI243" s="667"/>
      <c r="AJ243" s="667"/>
      <c r="AK243" s="667"/>
      <c r="AL243" s="667"/>
      <c r="AM243" s="667"/>
      <c r="AN243" s="667"/>
      <c r="AO243" s="667"/>
      <c r="AP243" s="667"/>
      <c r="AQ243" s="667"/>
      <c r="AR243" s="667"/>
      <c r="AS243" s="667"/>
      <c r="AT243" s="667"/>
      <c r="AU243" s="667"/>
      <c r="AV243" s="667"/>
      <c r="AW243" s="667"/>
      <c r="AX243" s="667"/>
      <c r="AY243" s="667"/>
      <c r="AZ243" s="216"/>
      <c r="BA243" s="39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2206"/>
      <c r="CD243" s="2206"/>
      <c r="CE243" s="2206"/>
      <c r="CF243" s="2206"/>
      <c r="CG243" s="2206"/>
      <c r="CH243" s="2206"/>
      <c r="CI243" s="2206"/>
      <c r="CJ243" s="2206"/>
      <c r="CK243" s="2206"/>
      <c r="CL243" s="2206"/>
      <c r="CM243" s="2206"/>
      <c r="CN243" s="2206"/>
      <c r="CO243" s="2206"/>
      <c r="CP243" s="2206"/>
      <c r="CQ243" s="2206"/>
      <c r="CR243" s="2206"/>
      <c r="CS243" s="2206"/>
      <c r="CT243" s="2206"/>
      <c r="CU243" s="2206"/>
      <c r="CV243" s="2206"/>
      <c r="CW243" s="2206"/>
      <c r="CX243" s="2206"/>
      <c r="CY243" s="2206"/>
      <c r="CZ243" s="2206"/>
    </row>
    <row r="244" s="399" customFormat="true" ht="15" customHeight="true" x14ac:dyDescent="0.2">
      <c r="A244" s="774"/>
      <c r="B244" s="898"/>
      <c r="C244" s="979"/>
      <c r="D244" s="941"/>
      <c r="E244" s="941"/>
      <c r="F244" s="941"/>
      <c r="G244" s="942"/>
      <c r="H244" s="980"/>
      <c r="I244" s="941"/>
      <c r="J244" s="941"/>
      <c r="K244" s="941"/>
      <c r="L244" s="981"/>
      <c r="M244" s="979"/>
      <c r="N244" s="941"/>
      <c r="O244" s="941"/>
      <c r="P244" s="941"/>
      <c r="Q244" s="942"/>
      <c r="R244" s="980"/>
      <c r="S244" s="941"/>
      <c r="T244" s="941"/>
      <c r="U244" s="941"/>
      <c r="V244" s="941"/>
      <c r="W244" s="941"/>
      <c r="X244" s="941"/>
      <c r="Y244" s="941"/>
      <c r="Z244" s="941"/>
      <c r="AA244" s="941"/>
      <c r="AB244" s="981"/>
      <c r="AC244" s="667"/>
      <c r="AD244" s="667"/>
      <c r="AE244" s="667"/>
      <c r="AF244" s="667"/>
      <c r="AG244" s="667"/>
      <c r="AH244" s="667"/>
      <c r="AI244" s="667"/>
      <c r="AJ244" s="667"/>
      <c r="AK244" s="667"/>
      <c r="AL244" s="667"/>
      <c r="AM244" s="667"/>
      <c r="AN244" s="667"/>
      <c r="AO244" s="667"/>
      <c r="AP244" s="667"/>
      <c r="AQ244" s="667"/>
      <c r="AR244" s="667"/>
      <c r="AS244" s="667"/>
      <c r="AT244" s="667"/>
      <c r="AU244" s="667"/>
      <c r="AV244" s="667"/>
      <c r="AW244" s="667"/>
      <c r="AX244" s="667"/>
      <c r="AY244" s="667"/>
      <c r="AZ244" s="216"/>
      <c r="BA244" s="39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2206"/>
      <c r="CD244" s="2206"/>
      <c r="CE244" s="2206"/>
      <c r="CF244" s="2206"/>
      <c r="CG244" s="2206"/>
      <c r="CH244" s="2206"/>
      <c r="CI244" s="2206"/>
      <c r="CJ244" s="2206"/>
      <c r="CK244" s="2206"/>
      <c r="CL244" s="2206"/>
      <c r="CM244" s="2206"/>
      <c r="CN244" s="2206"/>
      <c r="CO244" s="2206"/>
      <c r="CP244" s="2206"/>
      <c r="CQ244" s="2206"/>
      <c r="CR244" s="2206"/>
      <c r="CS244" s="2206"/>
      <c r="CT244" s="2206"/>
      <c r="CU244" s="2206"/>
      <c r="CV244" s="2206"/>
      <c r="CW244" s="2206"/>
      <c r="CX244" s="2206"/>
      <c r="CY244" s="2206"/>
      <c r="CZ244" s="2206"/>
    </row>
    <row r="245" s="399" customFormat="true" ht="15" customHeight="true" x14ac:dyDescent="0.2">
      <c r="A245" s="774"/>
      <c r="B245" s="898"/>
      <c r="C245" s="979"/>
      <c r="D245" s="941"/>
      <c r="E245" s="941"/>
      <c r="F245" s="941"/>
      <c r="G245" s="942"/>
      <c r="H245" s="980"/>
      <c r="I245" s="941"/>
      <c r="J245" s="941"/>
      <c r="K245" s="941"/>
      <c r="L245" s="981"/>
      <c r="M245" s="979"/>
      <c r="N245" s="941"/>
      <c r="O245" s="941"/>
      <c r="P245" s="941"/>
      <c r="Q245" s="942"/>
      <c r="R245" s="980"/>
      <c r="S245" s="941"/>
      <c r="T245" s="941"/>
      <c r="U245" s="941"/>
      <c r="V245" s="941"/>
      <c r="W245" s="941"/>
      <c r="X245" s="941"/>
      <c r="Y245" s="941"/>
      <c r="Z245" s="941"/>
      <c r="AA245" s="941"/>
      <c r="AB245" s="981"/>
      <c r="AC245" s="667"/>
      <c r="AD245" s="667"/>
      <c r="AE245" s="667"/>
      <c r="AF245" s="667"/>
      <c r="AG245" s="667"/>
      <c r="AH245" s="667"/>
      <c r="AI245" s="667"/>
      <c r="AJ245" s="667"/>
      <c r="AK245" s="667"/>
      <c r="AL245" s="667"/>
      <c r="AM245" s="667"/>
      <c r="AN245" s="667"/>
      <c r="AO245" s="667"/>
      <c r="AP245" s="667"/>
      <c r="AQ245" s="667"/>
      <c r="AR245" s="667"/>
      <c r="AS245" s="667"/>
      <c r="AT245" s="667"/>
      <c r="AU245" s="667"/>
      <c r="AV245" s="667"/>
      <c r="AW245" s="667"/>
      <c r="AX245" s="667"/>
      <c r="AY245" s="667"/>
      <c r="AZ245" s="216"/>
      <c r="BA245" s="39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2206"/>
      <c r="CD245" s="2206"/>
      <c r="CE245" s="2206"/>
      <c r="CF245" s="2206"/>
      <c r="CG245" s="2206"/>
      <c r="CH245" s="2206"/>
      <c r="CI245" s="2206"/>
      <c r="CJ245" s="2206"/>
      <c r="CK245" s="2206"/>
      <c r="CL245" s="2206"/>
      <c r="CM245" s="2206"/>
      <c r="CN245" s="2206"/>
      <c r="CO245" s="2206"/>
      <c r="CP245" s="2206"/>
      <c r="CQ245" s="2206"/>
      <c r="CR245" s="2206"/>
      <c r="CS245" s="2206"/>
      <c r="CT245" s="2206"/>
      <c r="CU245" s="2206"/>
      <c r="CV245" s="2206"/>
      <c r="CW245" s="2206"/>
      <c r="CX245" s="2206"/>
      <c r="CY245" s="2206"/>
      <c r="CZ245" s="2206"/>
    </row>
    <row r="246" s="399" customFormat="true" ht="15" customHeight="true" x14ac:dyDescent="0.2">
      <c r="A246" s="774"/>
      <c r="B246" s="898"/>
      <c r="C246" s="979"/>
      <c r="D246" s="941"/>
      <c r="E246" s="941"/>
      <c r="F246" s="941"/>
      <c r="G246" s="942"/>
      <c r="H246" s="980"/>
      <c r="I246" s="941"/>
      <c r="J246" s="941"/>
      <c r="K246" s="941"/>
      <c r="L246" s="981"/>
      <c r="M246" s="979"/>
      <c r="N246" s="941"/>
      <c r="O246" s="941"/>
      <c r="P246" s="941"/>
      <c r="Q246" s="942"/>
      <c r="R246" s="980"/>
      <c r="S246" s="941"/>
      <c r="T246" s="941"/>
      <c r="U246" s="941"/>
      <c r="V246" s="941"/>
      <c r="W246" s="941"/>
      <c r="X246" s="941"/>
      <c r="Y246" s="941"/>
      <c r="Z246" s="941"/>
      <c r="AA246" s="941"/>
      <c r="AB246" s="981"/>
      <c r="AC246" s="667"/>
      <c r="AD246" s="667"/>
      <c r="AE246" s="667"/>
      <c r="AF246" s="667"/>
      <c r="AG246" s="667"/>
      <c r="AH246" s="667"/>
      <c r="AI246" s="667"/>
      <c r="AJ246" s="667"/>
      <c r="AK246" s="667"/>
      <c r="AL246" s="667"/>
      <c r="AM246" s="667"/>
      <c r="AN246" s="667"/>
      <c r="AO246" s="667"/>
      <c r="AP246" s="667"/>
      <c r="AQ246" s="667"/>
      <c r="AR246" s="667"/>
      <c r="AS246" s="667"/>
      <c r="AT246" s="667"/>
      <c r="AU246" s="667"/>
      <c r="AV246" s="667"/>
      <c r="AW246" s="667"/>
      <c r="AX246" s="667"/>
      <c r="AY246" s="667"/>
      <c r="AZ246" s="216"/>
      <c r="BA246" s="39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2206"/>
      <c r="CD246" s="2206"/>
      <c r="CE246" s="2206"/>
      <c r="CF246" s="2206"/>
      <c r="CG246" s="2206"/>
      <c r="CH246" s="2206"/>
      <c r="CI246" s="2206"/>
      <c r="CJ246" s="2206"/>
      <c r="CK246" s="2206"/>
      <c r="CL246" s="2206"/>
      <c r="CM246" s="2206"/>
      <c r="CN246" s="2206"/>
      <c r="CO246" s="2206"/>
      <c r="CP246" s="2206"/>
      <c r="CQ246" s="2206"/>
      <c r="CR246" s="2206"/>
      <c r="CS246" s="2206"/>
      <c r="CT246" s="2206"/>
      <c r="CU246" s="2206"/>
      <c r="CV246" s="2206"/>
      <c r="CW246" s="2206"/>
      <c r="CX246" s="2206"/>
      <c r="CY246" s="2206"/>
      <c r="CZ246" s="2206"/>
    </row>
    <row r="247" s="399" customFormat="true" ht="15" customHeight="true" x14ac:dyDescent="0.2">
      <c r="A247" s="774"/>
      <c r="B247" s="898"/>
      <c r="C247" s="979"/>
      <c r="D247" s="941"/>
      <c r="E247" s="941"/>
      <c r="F247" s="941"/>
      <c r="G247" s="942"/>
      <c r="H247" s="980"/>
      <c r="I247" s="941"/>
      <c r="J247" s="941"/>
      <c r="K247" s="941"/>
      <c r="L247" s="981"/>
      <c r="M247" s="979"/>
      <c r="N247" s="941"/>
      <c r="O247" s="941"/>
      <c r="P247" s="941"/>
      <c r="Q247" s="942"/>
      <c r="R247" s="980"/>
      <c r="S247" s="941"/>
      <c r="T247" s="941"/>
      <c r="U247" s="941"/>
      <c r="V247" s="941"/>
      <c r="W247" s="941"/>
      <c r="X247" s="941"/>
      <c r="Y247" s="941"/>
      <c r="Z247" s="941"/>
      <c r="AA247" s="941"/>
      <c r="AB247" s="981"/>
      <c r="AC247" s="667"/>
      <c r="AD247" s="667"/>
      <c r="AE247" s="667"/>
      <c r="AF247" s="667"/>
      <c r="AG247" s="667"/>
      <c r="AH247" s="667"/>
      <c r="AI247" s="667"/>
      <c r="AJ247" s="667"/>
      <c r="AK247" s="667"/>
      <c r="AL247" s="667"/>
      <c r="AM247" s="667"/>
      <c r="AN247" s="667"/>
      <c r="AO247" s="667"/>
      <c r="AP247" s="667"/>
      <c r="AQ247" s="667"/>
      <c r="AR247" s="667"/>
      <c r="AS247" s="667"/>
      <c r="AT247" s="667"/>
      <c r="AU247" s="667"/>
      <c r="AV247" s="667"/>
      <c r="AW247" s="667"/>
      <c r="AX247" s="667"/>
      <c r="AY247" s="667"/>
      <c r="AZ247" s="216"/>
      <c r="BA247" s="39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2206"/>
      <c r="CD247" s="2206"/>
      <c r="CE247" s="2206"/>
      <c r="CF247" s="2206"/>
      <c r="CG247" s="2206"/>
      <c r="CH247" s="2206"/>
      <c r="CI247" s="2206"/>
      <c r="CJ247" s="2206"/>
      <c r="CK247" s="2206"/>
      <c r="CL247" s="2206"/>
      <c r="CM247" s="2206"/>
      <c r="CN247" s="2206"/>
      <c r="CO247" s="2206"/>
      <c r="CP247" s="2206"/>
      <c r="CQ247" s="2206"/>
      <c r="CR247" s="2206"/>
      <c r="CS247" s="2206"/>
      <c r="CT247" s="2206"/>
      <c r="CU247" s="2206"/>
      <c r="CV247" s="2206"/>
      <c r="CW247" s="2206"/>
      <c r="CX247" s="2206"/>
      <c r="CY247" s="2206"/>
      <c r="CZ247" s="2206"/>
    </row>
    <row r="248" s="399" customFormat="true" ht="15" customHeight="true" x14ac:dyDescent="0.2">
      <c r="A248" s="779"/>
      <c r="B248" s="918"/>
      <c r="C248" s="1072"/>
      <c r="D248" s="992"/>
      <c r="E248" s="992"/>
      <c r="F248" s="992"/>
      <c r="G248" s="993"/>
      <c r="H248" s="1073"/>
      <c r="I248" s="992"/>
      <c r="J248" s="992"/>
      <c r="K248" s="992"/>
      <c r="L248" s="1074"/>
      <c r="M248" s="1072"/>
      <c r="N248" s="992"/>
      <c r="O248" s="992"/>
      <c r="P248" s="992"/>
      <c r="Q248" s="993"/>
      <c r="R248" s="1073"/>
      <c r="S248" s="992"/>
      <c r="T248" s="992"/>
      <c r="U248" s="992"/>
      <c r="V248" s="992"/>
      <c r="W248" s="992"/>
      <c r="X248" s="992"/>
      <c r="Y248" s="992"/>
      <c r="Z248" s="992"/>
      <c r="AA248" s="992"/>
      <c r="AB248" s="1074"/>
      <c r="AC248" s="667"/>
      <c r="AD248" s="667"/>
      <c r="AE248" s="667"/>
      <c r="AF248" s="667"/>
      <c r="AG248" s="667"/>
      <c r="AH248" s="667"/>
      <c r="AI248" s="667"/>
      <c r="AJ248" s="667"/>
      <c r="AK248" s="667"/>
      <c r="AL248" s="667"/>
      <c r="AM248" s="667"/>
      <c r="AN248" s="667"/>
      <c r="AO248" s="667"/>
      <c r="AP248" s="667"/>
      <c r="AQ248" s="667"/>
      <c r="AR248" s="667"/>
      <c r="AS248" s="667"/>
      <c r="AT248" s="667"/>
      <c r="AU248" s="667"/>
      <c r="AV248" s="667"/>
      <c r="AW248" s="667"/>
      <c r="AX248" s="667"/>
      <c r="AY248" s="667"/>
      <c r="AZ248" s="216"/>
      <c r="BA248" s="39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2206"/>
      <c r="CD248" s="2206"/>
      <c r="CE248" s="2206"/>
      <c r="CF248" s="2206"/>
      <c r="CG248" s="2206"/>
      <c r="CH248" s="2206"/>
      <c r="CI248" s="2206"/>
      <c r="CJ248" s="2206"/>
      <c r="CK248" s="2206"/>
      <c r="CL248" s="2206"/>
      <c r="CM248" s="2206"/>
      <c r="CN248" s="2206"/>
      <c r="CO248" s="2206"/>
      <c r="CP248" s="2206"/>
      <c r="CQ248" s="2206"/>
      <c r="CR248" s="2206"/>
      <c r="CS248" s="2206"/>
      <c r="CT248" s="2206"/>
      <c r="CU248" s="2206"/>
      <c r="CV248" s="2206"/>
      <c r="CW248" s="2206"/>
      <c r="CX248" s="2206"/>
      <c r="CY248" s="2206"/>
      <c r="CZ248" s="2206"/>
    </row>
    <row r="249" s="399" customFormat="true" ht="250.15" customHeight="true" x14ac:dyDescent="0.2">
      <c r="B249" s="398"/>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7"/>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2"/>
      <c r="BB250" s="238"/>
      <c r="BC250" s="392"/>
      <c r="BD250" s="392"/>
      <c r="BE250" s="392"/>
      <c r="BF250" s="392"/>
      <c r="BG250" s="392"/>
      <c r="BH250" s="392"/>
      <c r="BI250" s="392"/>
      <c r="BJ250" s="392"/>
      <c r="BK250" s="392"/>
      <c r="BL250" s="392"/>
      <c r="BM250" s="392"/>
      <c r="BN250" s="392"/>
      <c r="BO250" s="392"/>
      <c r="BP250" s="392"/>
      <c r="BQ250" s="392"/>
      <c r="BR250" s="392"/>
      <c r="BS250" s="392"/>
      <c r="BT250" s="392"/>
      <c r="BU250" s="392"/>
      <c r="BV250" s="392"/>
      <c r="BW250" s="392"/>
      <c r="BX250" s="392"/>
      <c r="BY250" s="39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7"/>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2"/>
      <c r="BB251" s="238"/>
      <c r="BC251" s="392"/>
      <c r="BD251" s="392"/>
      <c r="BE251" s="392"/>
      <c r="BF251" s="392"/>
      <c r="BG251" s="392"/>
      <c r="BH251" s="392"/>
      <c r="BI251" s="392"/>
      <c r="BJ251" s="392"/>
      <c r="BK251" s="392"/>
      <c r="BL251" s="392"/>
      <c r="BM251" s="392"/>
      <c r="BN251" s="392"/>
      <c r="BO251" s="392"/>
      <c r="BP251" s="392"/>
      <c r="BQ251" s="392"/>
      <c r="BR251" s="392"/>
      <c r="BS251" s="392"/>
      <c r="BT251" s="392"/>
      <c r="BU251" s="392"/>
      <c r="BV251" s="392"/>
      <c r="BW251" s="392"/>
      <c r="BX251" s="392"/>
      <c r="BY251" s="39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7"/>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2"/>
      <c r="BB252" s="238"/>
      <c r="BC252" s="392"/>
      <c r="BD252" s="392"/>
      <c r="BE252" s="392"/>
      <c r="BF252" s="392"/>
      <c r="BG252" s="392"/>
      <c r="BH252" s="392"/>
      <c r="BI252" s="392"/>
      <c r="BJ252" s="392"/>
      <c r="BK252" s="392"/>
      <c r="BL252" s="392"/>
      <c r="BM252" s="392"/>
      <c r="BN252" s="392"/>
      <c r="BO252" s="392"/>
      <c r="BP252" s="392"/>
      <c r="BQ252" s="392"/>
      <c r="BR252" s="392"/>
      <c r="BS252" s="392"/>
      <c r="BT252" s="392"/>
      <c r="BU252" s="392"/>
      <c r="BV252" s="392"/>
      <c r="BW252" s="392"/>
      <c r="BX252" s="392"/>
      <c r="BY252" s="39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7"/>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2"/>
      <c r="BB253" s="238"/>
      <c r="BC253" s="392"/>
      <c r="BD253" s="392"/>
      <c r="BE253" s="392"/>
      <c r="BF253" s="392"/>
      <c r="BG253" s="392"/>
      <c r="BH253" s="392"/>
      <c r="BI253" s="392"/>
      <c r="BJ253" s="392"/>
      <c r="BK253" s="392"/>
      <c r="BL253" s="392"/>
      <c r="BM253" s="392"/>
      <c r="BN253" s="392"/>
      <c r="BO253" s="392"/>
      <c r="BP253" s="392"/>
      <c r="BQ253" s="392"/>
      <c r="BR253" s="392"/>
      <c r="BS253" s="392"/>
      <c r="BT253" s="392"/>
      <c r="BU253" s="392"/>
      <c r="BV253" s="392"/>
      <c r="BW253" s="392"/>
      <c r="BX253" s="392"/>
      <c r="BY253" s="39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7"/>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2"/>
      <c r="BB254" s="238"/>
      <c r="BC254" s="392"/>
      <c r="BD254" s="392"/>
      <c r="BE254" s="392"/>
      <c r="BF254" s="392"/>
      <c r="BG254" s="392"/>
      <c r="BH254" s="392"/>
      <c r="BI254" s="392"/>
      <c r="BJ254" s="392"/>
      <c r="BK254" s="392"/>
      <c r="BL254" s="392"/>
      <c r="BM254" s="392"/>
      <c r="BN254" s="392"/>
      <c r="BO254" s="392"/>
      <c r="BP254" s="392"/>
      <c r="BQ254" s="392"/>
      <c r="BR254" s="392"/>
      <c r="BS254" s="392"/>
      <c r="BT254" s="392"/>
      <c r="BU254" s="392"/>
      <c r="BV254" s="392"/>
      <c r="BW254" s="392"/>
      <c r="BX254" s="392"/>
      <c r="BY254" s="39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7"/>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2"/>
      <c r="BB255" s="238"/>
      <c r="BC255" s="392"/>
      <c r="BD255" s="392"/>
      <c r="BE255" s="392"/>
      <c r="BF255" s="392"/>
      <c r="BG255" s="392"/>
      <c r="BH255" s="392"/>
      <c r="BI255" s="392"/>
      <c r="BJ255" s="392"/>
      <c r="BK255" s="392"/>
      <c r="BL255" s="392"/>
      <c r="BM255" s="392"/>
      <c r="BN255" s="392"/>
      <c r="BO255" s="392"/>
      <c r="BP255" s="392"/>
      <c r="BQ255" s="392"/>
      <c r="BR255" s="392"/>
      <c r="BS255" s="392"/>
      <c r="BT255" s="392"/>
      <c r="BU255" s="392"/>
      <c r="BV255" s="392"/>
      <c r="BW255" s="392"/>
      <c r="BX255" s="392"/>
      <c r="BY255" s="39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7"/>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2"/>
      <c r="BB256" s="238"/>
      <c r="BC256" s="392"/>
      <c r="BD256" s="392"/>
      <c r="BE256" s="392"/>
      <c r="BF256" s="392"/>
      <c r="BG256" s="392"/>
      <c r="BH256" s="392"/>
      <c r="BI256" s="392"/>
      <c r="BJ256" s="392"/>
      <c r="BK256" s="392"/>
      <c r="BL256" s="392"/>
      <c r="BM256" s="392"/>
      <c r="BN256" s="392"/>
      <c r="BO256" s="392"/>
      <c r="BP256" s="392"/>
      <c r="BQ256" s="392"/>
      <c r="BR256" s="392"/>
      <c r="BS256" s="392"/>
      <c r="BT256" s="392"/>
      <c r="BU256" s="392"/>
      <c r="BV256" s="392"/>
      <c r="BW256" s="392"/>
      <c r="BX256" s="392"/>
      <c r="BY256" s="39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7"/>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2"/>
      <c r="BB257" s="238"/>
      <c r="BC257" s="392"/>
      <c r="BD257" s="392"/>
      <c r="BE257" s="392"/>
      <c r="BF257" s="392"/>
      <c r="BG257" s="392"/>
      <c r="BH257" s="392"/>
      <c r="BI257" s="392"/>
      <c r="BJ257" s="392"/>
      <c r="BK257" s="392"/>
      <c r="BL257" s="392"/>
      <c r="BM257" s="392"/>
      <c r="BN257" s="392"/>
      <c r="BO257" s="392"/>
      <c r="BP257" s="392"/>
      <c r="BQ257" s="392"/>
      <c r="BR257" s="392"/>
      <c r="BS257" s="392"/>
      <c r="BT257" s="392"/>
      <c r="BU257" s="392"/>
      <c r="BV257" s="392"/>
      <c r="BW257" s="392"/>
      <c r="BX257" s="392"/>
      <c r="BY257" s="39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7"/>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2"/>
      <c r="BB258" s="238"/>
      <c r="BC258" s="392"/>
      <c r="BD258" s="392"/>
      <c r="BE258" s="392"/>
      <c r="BF258" s="392"/>
      <c r="BG258" s="392"/>
      <c r="BH258" s="392"/>
      <c r="BI258" s="392"/>
      <c r="BJ258" s="392"/>
      <c r="BK258" s="392"/>
      <c r="BL258" s="392"/>
      <c r="BM258" s="392"/>
      <c r="BN258" s="392"/>
      <c r="BO258" s="392"/>
      <c r="BP258" s="392"/>
      <c r="BQ258" s="392"/>
      <c r="BR258" s="392"/>
      <c r="BS258" s="392"/>
      <c r="BT258" s="392"/>
      <c r="BU258" s="392"/>
      <c r="BV258" s="392"/>
      <c r="BW258" s="392"/>
      <c r="BX258" s="392"/>
      <c r="BY258" s="39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399" customFormat="true" ht="15" customHeight="true" x14ac:dyDescent="0.2">
      <c r="B259" s="398"/>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2613" t="s">
        <v>114</v>
      </c>
      <c r="BD259" s="2614"/>
      <c r="BE259" s="2614"/>
      <c r="BF259" s="2614"/>
      <c r="BG259" s="2615"/>
      <c r="BH259" s="2616" t="s">
        <v>38</v>
      </c>
      <c r="BI259" s="2614"/>
      <c r="BJ259" s="2614"/>
      <c r="BK259" s="2614"/>
      <c r="BL259" s="2615"/>
      <c r="BM259" s="2616" t="s">
        <v>37</v>
      </c>
      <c r="BN259" s="2614"/>
      <c r="BO259" s="2614"/>
      <c r="BP259" s="2614"/>
      <c r="BQ259" s="2617"/>
      <c r="BR259" s="2118" t="s">
        <v>137</v>
      </c>
      <c r="BS259" s="2119"/>
      <c r="BT259" s="2119"/>
      <c r="BU259" s="2119"/>
      <c r="BV259" s="2119"/>
      <c r="BW259" s="2119"/>
      <c r="BX259" s="2119"/>
      <c r="BY259" s="2120"/>
      <c r="BZ259" s="313"/>
      <c r="CA259" s="313"/>
      <c r="CB259" s="313"/>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399" customFormat="true" ht="12.75" x14ac:dyDescent="0.2">
      <c r="B260" s="398"/>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150</v>
      </c>
      <c r="BS260" s="178" t="s">
        <v>151</v>
      </c>
      <c r="BT260" s="178" t="s">
        <v>152</v>
      </c>
      <c r="BU260" s="178" t="s">
        <v>153</v>
      </c>
      <c r="BV260" s="178" t="s">
        <v>154</v>
      </c>
      <c r="BW260" s="178" t="s">
        <v>155</v>
      </c>
      <c r="BX260" s="178" t="s">
        <v>156</v>
      </c>
      <c r="BY260" s="179" t="s">
        <v>157</v>
      </c>
      <c r="BZ260" s="179" t="s">
        <v>158</v>
      </c>
      <c r="CA260" s="179" t="s">
        <v>159</v>
      </c>
      <c r="CB260" s="179" t="s">
        <v>160</v>
      </c>
      <c r="CC260" s="2207"/>
      <c r="CD260" s="2207"/>
      <c r="CE260" s="2207"/>
      <c r="CF260" s="2207"/>
      <c r="CG260" s="2207"/>
      <c r="CH260" s="2207"/>
      <c r="CI260" s="2207"/>
      <c r="CJ260" s="2207"/>
      <c r="CK260" s="2207"/>
      <c r="CL260" s="2207"/>
      <c r="CM260" s="2207"/>
      <c r="CN260" s="2207"/>
      <c r="CO260" s="2207"/>
      <c r="CP260" s="2207"/>
      <c r="CQ260" s="2207"/>
      <c r="CR260" s="2207"/>
      <c r="CS260" s="2207"/>
      <c r="CT260" s="2207"/>
      <c r="CU260" s="2207"/>
      <c r="CV260" s="2207"/>
      <c r="CW260" s="2207"/>
      <c r="CX260" s="2207"/>
      <c r="CY260" s="2207"/>
      <c r="CZ260" s="2207"/>
    </row>
    <row r="261" s="399" customFormat="true" ht="15" customHeight="true" x14ac:dyDescent="0.2">
      <c r="B261" s="398"/>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618" t="s">
        <v>73</v>
      </c>
      <c r="BB261" s="294" t="s">
        <v>49</v>
      </c>
      <c r="BC261" s="1223" t="s">
        <v>35</v>
      </c>
      <c r="BD261" s="1243" t="s">
        <v>35</v>
      </c>
      <c r="BE261" s="1243" t="s">
        <v>35</v>
      </c>
      <c r="BF261" s="1243" t="s">
        <v>35</v>
      </c>
      <c r="BG261" s="1264" t="s">
        <v>35</v>
      </c>
      <c r="BH261" s="1285" t="s">
        <v>35</v>
      </c>
      <c r="BI261" s="1243" t="s">
        <v>35</v>
      </c>
      <c r="BJ261" s="1243" t="s">
        <v>35</v>
      </c>
      <c r="BK261" s="1243" t="s">
        <v>35</v>
      </c>
      <c r="BL261" s="1264" t="s">
        <v>35</v>
      </c>
      <c r="BM261" s="1285" t="s">
        <v>35</v>
      </c>
      <c r="BN261" s="1243" t="s">
        <v>35</v>
      </c>
      <c r="BO261" s="1243" t="s">
        <v>35</v>
      </c>
      <c r="BP261" s="1243" t="s">
        <v>35</v>
      </c>
      <c r="BQ261" s="1264" t="s">
        <v>35</v>
      </c>
      <c r="BR261" s="1285" t="s">
        <v>35</v>
      </c>
      <c r="BS261" s="1243" t="s">
        <v>35</v>
      </c>
      <c r="BT261" s="1243" t="s">
        <v>35</v>
      </c>
      <c r="BU261" s="1243" t="s">
        <v>35</v>
      </c>
      <c r="BV261" s="1243" t="s">
        <v>35</v>
      </c>
      <c r="BW261" s="1243" t="s">
        <v>35</v>
      </c>
      <c r="BX261" s="1243" t="s">
        <v>35</v>
      </c>
      <c r="BY261" s="1304" t="s">
        <v>35</v>
      </c>
      <c r="BZ261" s="1304" t="s">
        <v>35</v>
      </c>
      <c r="CA261" s="1304" t="s">
        <v>35</v>
      </c>
      <c r="CB261" s="1304" t="s">
        <v>35</v>
      </c>
      <c r="CC261" s="2208"/>
      <c r="CD261" s="2208"/>
      <c r="CE261" s="2208"/>
      <c r="CF261" s="2208"/>
      <c r="CG261" s="2208"/>
      <c r="CH261" s="2208"/>
      <c r="CI261" s="2208"/>
      <c r="CJ261" s="2208"/>
      <c r="CK261" s="2208"/>
      <c r="CL261" s="2208"/>
      <c r="CM261" s="2208"/>
      <c r="CN261" s="2208"/>
      <c r="CO261" s="2208"/>
      <c r="CP261" s="2208"/>
      <c r="CQ261" s="2208"/>
      <c r="CR261" s="2208"/>
      <c r="CS261" s="2208"/>
      <c r="CT261" s="2208"/>
      <c r="CU261" s="2208"/>
      <c r="CV261" s="2208"/>
      <c r="CW261" s="2208"/>
      <c r="CX261" s="2208"/>
      <c r="CY261" s="2208"/>
      <c r="CZ261" s="2208"/>
    </row>
    <row r="262" s="399" customFormat="true" ht="15" customHeight="true" x14ac:dyDescent="0.2">
      <c r="B262" s="398"/>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619"/>
      <c r="BB262" s="295" t="s">
        <v>48</v>
      </c>
      <c r="BC262" s="1224" t="s">
        <v>35</v>
      </c>
      <c r="BD262" s="1244" t="s">
        <v>35</v>
      </c>
      <c r="BE262" s="1244" t="s">
        <v>35</v>
      </c>
      <c r="BF262" s="1244" t="s">
        <v>35</v>
      </c>
      <c r="BG262" s="1265" t="s">
        <v>35</v>
      </c>
      <c r="BH262" s="1286" t="s">
        <v>35</v>
      </c>
      <c r="BI262" s="1244" t="s">
        <v>35</v>
      </c>
      <c r="BJ262" s="1244" t="s">
        <v>35</v>
      </c>
      <c r="BK262" s="1244" t="s">
        <v>35</v>
      </c>
      <c r="BL262" s="1265" t="s">
        <v>35</v>
      </c>
      <c r="BM262" s="1286" t="s">
        <v>35</v>
      </c>
      <c r="BN262" s="1244" t="s">
        <v>35</v>
      </c>
      <c r="BO262" s="1244" t="s">
        <v>35</v>
      </c>
      <c r="BP262" s="1244" t="s">
        <v>35</v>
      </c>
      <c r="BQ262" s="1265" t="s">
        <v>35</v>
      </c>
      <c r="BR262" s="1286" t="s">
        <v>35</v>
      </c>
      <c r="BS262" s="1244" t="s">
        <v>35</v>
      </c>
      <c r="BT262" s="1244" t="s">
        <v>35</v>
      </c>
      <c r="BU262" s="1244" t="s">
        <v>35</v>
      </c>
      <c r="BV262" s="1244" t="s">
        <v>35</v>
      </c>
      <c r="BW262" s="1244" t="s">
        <v>35</v>
      </c>
      <c r="BX262" s="1244" t="s">
        <v>35</v>
      </c>
      <c r="BY262" s="1305" t="s">
        <v>35</v>
      </c>
      <c r="BZ262" s="1305" t="s">
        <v>35</v>
      </c>
      <c r="CA262" s="1305" t="s">
        <v>35</v>
      </c>
      <c r="CB262" s="1305" t="s">
        <v>35</v>
      </c>
      <c r="CC262" s="2209"/>
      <c r="CD262" s="2209"/>
      <c r="CE262" s="2209"/>
      <c r="CF262" s="2209"/>
      <c r="CG262" s="2209"/>
      <c r="CH262" s="2209"/>
      <c r="CI262" s="2209"/>
      <c r="CJ262" s="2209"/>
      <c r="CK262" s="2209"/>
      <c r="CL262" s="2209"/>
      <c r="CM262" s="2209"/>
      <c r="CN262" s="2209"/>
      <c r="CO262" s="2209"/>
      <c r="CP262" s="2209"/>
      <c r="CQ262" s="2209"/>
      <c r="CR262" s="2209"/>
      <c r="CS262" s="2209"/>
      <c r="CT262" s="2209"/>
      <c r="CU262" s="2209"/>
      <c r="CV262" s="2209"/>
      <c r="CW262" s="2209"/>
      <c r="CX262" s="2209"/>
      <c r="CY262" s="2209"/>
      <c r="CZ262" s="2209"/>
    </row>
    <row r="263" s="399" customFormat="true" ht="15" customHeight="true" x14ac:dyDescent="0.2">
      <c r="B263" s="398"/>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619"/>
      <c r="BB263" s="295" t="s">
        <v>112</v>
      </c>
      <c r="BC263" s="1224" t="s">
        <v>35</v>
      </c>
      <c r="BD263" s="1244" t="s">
        <v>35</v>
      </c>
      <c r="BE263" s="1244" t="s">
        <v>35</v>
      </c>
      <c r="BF263" s="1244" t="s">
        <v>35</v>
      </c>
      <c r="BG263" s="1265" t="s">
        <v>35</v>
      </c>
      <c r="BH263" s="1286" t="s">
        <v>35</v>
      </c>
      <c r="BI263" s="1244" t="s">
        <v>35</v>
      </c>
      <c r="BJ263" s="1244" t="s">
        <v>35</v>
      </c>
      <c r="BK263" s="1244" t="s">
        <v>35</v>
      </c>
      <c r="BL263" s="1265" t="s">
        <v>35</v>
      </c>
      <c r="BM263" s="1286" t="s">
        <v>35</v>
      </c>
      <c r="BN263" s="1244" t="s">
        <v>35</v>
      </c>
      <c r="BO263" s="1244" t="s">
        <v>35</v>
      </c>
      <c r="BP263" s="1244" t="s">
        <v>35</v>
      </c>
      <c r="BQ263" s="1265" t="s">
        <v>35</v>
      </c>
      <c r="BR263" s="1286" t="s">
        <v>35</v>
      </c>
      <c r="BS263" s="1244" t="s">
        <v>35</v>
      </c>
      <c r="BT263" s="1244" t="s">
        <v>35</v>
      </c>
      <c r="BU263" s="1244" t="s">
        <v>35</v>
      </c>
      <c r="BV263" s="1244" t="s">
        <v>35</v>
      </c>
      <c r="BW263" s="1244" t="s">
        <v>35</v>
      </c>
      <c r="BX263" s="1244" t="s">
        <v>35</v>
      </c>
      <c r="BY263" s="1305" t="s">
        <v>35</v>
      </c>
      <c r="BZ263" s="1305" t="s">
        <v>35</v>
      </c>
      <c r="CA263" s="1305" t="s">
        <v>35</v>
      </c>
      <c r="CB263" s="1305" t="s">
        <v>35</v>
      </c>
      <c r="CC263" s="2209"/>
      <c r="CD263" s="2209"/>
      <c r="CE263" s="2209"/>
      <c r="CF263" s="2209"/>
      <c r="CG263" s="2209"/>
      <c r="CH263" s="2209"/>
      <c r="CI263" s="2209"/>
      <c r="CJ263" s="2209"/>
      <c r="CK263" s="2209"/>
      <c r="CL263" s="2209"/>
      <c r="CM263" s="2209"/>
      <c r="CN263" s="2209"/>
      <c r="CO263" s="2209"/>
      <c r="CP263" s="2209"/>
      <c r="CQ263" s="2209"/>
      <c r="CR263" s="2209"/>
      <c r="CS263" s="2209"/>
      <c r="CT263" s="2209"/>
      <c r="CU263" s="2209"/>
      <c r="CV263" s="2209"/>
      <c r="CW263" s="2209"/>
      <c r="CX263" s="2209"/>
      <c r="CY263" s="2209"/>
      <c r="CZ263" s="2209"/>
    </row>
    <row r="264" s="399" customFormat="true" ht="15" customHeight="true" x14ac:dyDescent="0.2">
      <c r="B264" s="398"/>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619" t="s">
        <v>74</v>
      </c>
      <c r="BB264" s="295" t="s">
        <v>88</v>
      </c>
      <c r="BC264" s="1224" t="s">
        <v>35</v>
      </c>
      <c r="BD264" s="1244" t="s">
        <v>35</v>
      </c>
      <c r="BE264" s="1244" t="s">
        <v>35</v>
      </c>
      <c r="BF264" s="1244" t="s">
        <v>35</v>
      </c>
      <c r="BG264" s="1265" t="s">
        <v>35</v>
      </c>
      <c r="BH264" s="1286" t="s">
        <v>35</v>
      </c>
      <c r="BI264" s="1244" t="s">
        <v>35</v>
      </c>
      <c r="BJ264" s="1244" t="s">
        <v>35</v>
      </c>
      <c r="BK264" s="1244" t="s">
        <v>35</v>
      </c>
      <c r="BL264" s="1265" t="s">
        <v>35</v>
      </c>
      <c r="BM264" s="1286" t="s">
        <v>35</v>
      </c>
      <c r="BN264" s="1244" t="s">
        <v>35</v>
      </c>
      <c r="BO264" s="1244" t="s">
        <v>35</v>
      </c>
      <c r="BP264" s="1244" t="s">
        <v>35</v>
      </c>
      <c r="BQ264" s="1265" t="s">
        <v>35</v>
      </c>
      <c r="BR264" s="1286" t="s">
        <v>35</v>
      </c>
      <c r="BS264" s="1244" t="s">
        <v>35</v>
      </c>
      <c r="BT264" s="1244" t="s">
        <v>35</v>
      </c>
      <c r="BU264" s="1244" t="s">
        <v>35</v>
      </c>
      <c r="BV264" s="1244" t="s">
        <v>35</v>
      </c>
      <c r="BW264" s="1244" t="s">
        <v>35</v>
      </c>
      <c r="BX264" s="1244" t="s">
        <v>35</v>
      </c>
      <c r="BY264" s="1305" t="s">
        <v>35</v>
      </c>
      <c r="BZ264" s="1305" t="s">
        <v>35</v>
      </c>
      <c r="CA264" s="1305" t="s">
        <v>35</v>
      </c>
      <c r="CB264" s="1305" t="s">
        <v>35</v>
      </c>
      <c r="CC264" s="2209"/>
      <c r="CD264" s="2209"/>
      <c r="CE264" s="2209"/>
      <c r="CF264" s="2209"/>
      <c r="CG264" s="2209"/>
      <c r="CH264" s="2209"/>
      <c r="CI264" s="2209"/>
      <c r="CJ264" s="2209"/>
      <c r="CK264" s="2209"/>
      <c r="CL264" s="2209"/>
      <c r="CM264" s="2209"/>
      <c r="CN264" s="2209"/>
      <c r="CO264" s="2209"/>
      <c r="CP264" s="2209"/>
      <c r="CQ264" s="2209"/>
      <c r="CR264" s="2209"/>
      <c r="CS264" s="2209"/>
      <c r="CT264" s="2209"/>
      <c r="CU264" s="2209"/>
      <c r="CV264" s="2209"/>
      <c r="CW264" s="2209"/>
      <c r="CX264" s="2209"/>
      <c r="CY264" s="2209"/>
      <c r="CZ264" s="2209"/>
    </row>
    <row r="265" s="399" customFormat="true" ht="15" customHeight="true" x14ac:dyDescent="0.2">
      <c r="B265" s="398"/>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619"/>
      <c r="BB265" s="295" t="s">
        <v>89</v>
      </c>
      <c r="BC265" s="1224" t="s">
        <v>35</v>
      </c>
      <c r="BD265" s="1244" t="s">
        <v>35</v>
      </c>
      <c r="BE265" s="1244" t="s">
        <v>35</v>
      </c>
      <c r="BF265" s="1244" t="s">
        <v>35</v>
      </c>
      <c r="BG265" s="1265" t="s">
        <v>35</v>
      </c>
      <c r="BH265" s="1286" t="s">
        <v>35</v>
      </c>
      <c r="BI265" s="1244" t="s">
        <v>35</v>
      </c>
      <c r="BJ265" s="1244" t="s">
        <v>35</v>
      </c>
      <c r="BK265" s="1244" t="s">
        <v>35</v>
      </c>
      <c r="BL265" s="1265" t="s">
        <v>35</v>
      </c>
      <c r="BM265" s="1286" t="s">
        <v>35</v>
      </c>
      <c r="BN265" s="1244" t="s">
        <v>35</v>
      </c>
      <c r="BO265" s="1244" t="s">
        <v>35</v>
      </c>
      <c r="BP265" s="1244" t="s">
        <v>35</v>
      </c>
      <c r="BQ265" s="1265" t="s">
        <v>35</v>
      </c>
      <c r="BR265" s="1286" t="s">
        <v>35</v>
      </c>
      <c r="BS265" s="1244" t="s">
        <v>35</v>
      </c>
      <c r="BT265" s="1244" t="s">
        <v>35</v>
      </c>
      <c r="BU265" s="1244" t="s">
        <v>35</v>
      </c>
      <c r="BV265" s="1244" t="s">
        <v>35</v>
      </c>
      <c r="BW265" s="1244" t="s">
        <v>35</v>
      </c>
      <c r="BX265" s="1244" t="s">
        <v>35</v>
      </c>
      <c r="BY265" s="1305" t="s">
        <v>35</v>
      </c>
      <c r="BZ265" s="1305" t="s">
        <v>35</v>
      </c>
      <c r="CA265" s="1305" t="s">
        <v>35</v>
      </c>
      <c r="CB265" s="1305" t="s">
        <v>35</v>
      </c>
      <c r="CC265" s="2209"/>
      <c r="CD265" s="2209"/>
      <c r="CE265" s="2209"/>
      <c r="CF265" s="2209"/>
      <c r="CG265" s="2209"/>
      <c r="CH265" s="2209"/>
      <c r="CI265" s="2209"/>
      <c r="CJ265" s="2209"/>
      <c r="CK265" s="2209"/>
      <c r="CL265" s="2209"/>
      <c r="CM265" s="2209"/>
      <c r="CN265" s="2209"/>
      <c r="CO265" s="2209"/>
      <c r="CP265" s="2209"/>
      <c r="CQ265" s="2209"/>
      <c r="CR265" s="2209"/>
      <c r="CS265" s="2209"/>
      <c r="CT265" s="2209"/>
      <c r="CU265" s="2209"/>
      <c r="CV265" s="2209"/>
      <c r="CW265" s="2209"/>
      <c r="CX265" s="2209"/>
      <c r="CY265" s="2209"/>
      <c r="CZ265" s="2209"/>
    </row>
    <row r="266" s="399" customFormat="true" ht="15" customHeight="true" x14ac:dyDescent="0.2">
      <c r="B266" s="398"/>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619"/>
      <c r="BB266" s="295" t="s">
        <v>90</v>
      </c>
      <c r="BC266" s="1224" t="s">
        <v>35</v>
      </c>
      <c r="BD266" s="1244" t="s">
        <v>35</v>
      </c>
      <c r="BE266" s="1244" t="s">
        <v>35</v>
      </c>
      <c r="BF266" s="1244" t="s">
        <v>35</v>
      </c>
      <c r="BG266" s="1265" t="s">
        <v>35</v>
      </c>
      <c r="BH266" s="1286" t="s">
        <v>35</v>
      </c>
      <c r="BI266" s="1244" t="s">
        <v>35</v>
      </c>
      <c r="BJ266" s="1244" t="s">
        <v>35</v>
      </c>
      <c r="BK266" s="1244" t="s">
        <v>35</v>
      </c>
      <c r="BL266" s="1265" t="s">
        <v>35</v>
      </c>
      <c r="BM266" s="1286" t="s">
        <v>35</v>
      </c>
      <c r="BN266" s="1244" t="s">
        <v>35</v>
      </c>
      <c r="BO266" s="1244" t="s">
        <v>35</v>
      </c>
      <c r="BP266" s="1244" t="s">
        <v>35</v>
      </c>
      <c r="BQ266" s="1265" t="s">
        <v>35</v>
      </c>
      <c r="BR266" s="1286" t="s">
        <v>35</v>
      </c>
      <c r="BS266" s="1244" t="s">
        <v>35</v>
      </c>
      <c r="BT266" s="1244" t="s">
        <v>35</v>
      </c>
      <c r="BU266" s="1244" t="s">
        <v>35</v>
      </c>
      <c r="BV266" s="1244" t="s">
        <v>35</v>
      </c>
      <c r="BW266" s="1244" t="s">
        <v>35</v>
      </c>
      <c r="BX266" s="1244" t="s">
        <v>35</v>
      </c>
      <c r="BY266" s="1305" t="s">
        <v>35</v>
      </c>
      <c r="BZ266" s="1305" t="s">
        <v>35</v>
      </c>
      <c r="CA266" s="1305" t="s">
        <v>35</v>
      </c>
      <c r="CB266" s="1305" t="s">
        <v>35</v>
      </c>
      <c r="CC266" s="2209"/>
      <c r="CD266" s="2209"/>
      <c r="CE266" s="2209"/>
      <c r="CF266" s="2209"/>
      <c r="CG266" s="2209"/>
      <c r="CH266" s="2209"/>
      <c r="CI266" s="2209"/>
      <c r="CJ266" s="2209"/>
      <c r="CK266" s="2209"/>
      <c r="CL266" s="2209"/>
      <c r="CM266" s="2209"/>
      <c r="CN266" s="2209"/>
      <c r="CO266" s="2209"/>
      <c r="CP266" s="2209"/>
      <c r="CQ266" s="2209"/>
      <c r="CR266" s="2209"/>
      <c r="CS266" s="2209"/>
      <c r="CT266" s="2209"/>
      <c r="CU266" s="2209"/>
      <c r="CV266" s="2209"/>
      <c r="CW266" s="2209"/>
      <c r="CX266" s="2209"/>
      <c r="CY266" s="2209"/>
      <c r="CZ266" s="2209"/>
    </row>
    <row r="267" s="399" customFormat="true" ht="15" customHeight="true" x14ac:dyDescent="0.2">
      <c r="B267" s="398"/>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619"/>
      <c r="BB267" s="295" t="s">
        <v>112</v>
      </c>
      <c r="BC267" s="1224" t="s">
        <v>35</v>
      </c>
      <c r="BD267" s="1244" t="s">
        <v>35</v>
      </c>
      <c r="BE267" s="1244" t="s">
        <v>35</v>
      </c>
      <c r="BF267" s="1244" t="s">
        <v>35</v>
      </c>
      <c r="BG267" s="1265" t="s">
        <v>35</v>
      </c>
      <c r="BH267" s="1286" t="s">
        <v>35</v>
      </c>
      <c r="BI267" s="1244" t="s">
        <v>35</v>
      </c>
      <c r="BJ267" s="1244" t="s">
        <v>35</v>
      </c>
      <c r="BK267" s="1244" t="s">
        <v>35</v>
      </c>
      <c r="BL267" s="1265" t="s">
        <v>35</v>
      </c>
      <c r="BM267" s="1286" t="s">
        <v>35</v>
      </c>
      <c r="BN267" s="1244" t="s">
        <v>35</v>
      </c>
      <c r="BO267" s="1244" t="s">
        <v>35</v>
      </c>
      <c r="BP267" s="1244" t="s">
        <v>35</v>
      </c>
      <c r="BQ267" s="1265" t="s">
        <v>35</v>
      </c>
      <c r="BR267" s="1286" t="s">
        <v>35</v>
      </c>
      <c r="BS267" s="1244" t="s">
        <v>35</v>
      </c>
      <c r="BT267" s="1244" t="s">
        <v>35</v>
      </c>
      <c r="BU267" s="1244" t="s">
        <v>35</v>
      </c>
      <c r="BV267" s="1244" t="s">
        <v>35</v>
      </c>
      <c r="BW267" s="1244" t="s">
        <v>35</v>
      </c>
      <c r="BX267" s="1244" t="s">
        <v>35</v>
      </c>
      <c r="BY267" s="1305" t="s">
        <v>35</v>
      </c>
      <c r="BZ267" s="1305" t="s">
        <v>35</v>
      </c>
      <c r="CA267" s="1305" t="s">
        <v>35</v>
      </c>
      <c r="CB267" s="1305" t="s">
        <v>35</v>
      </c>
      <c r="CC267" s="2209"/>
      <c r="CD267" s="2209"/>
      <c r="CE267" s="2209"/>
      <c r="CF267" s="2209"/>
      <c r="CG267" s="2209"/>
      <c r="CH267" s="2209"/>
      <c r="CI267" s="2209"/>
      <c r="CJ267" s="2209"/>
      <c r="CK267" s="2209"/>
      <c r="CL267" s="2209"/>
      <c r="CM267" s="2209"/>
      <c r="CN267" s="2209"/>
      <c r="CO267" s="2209"/>
      <c r="CP267" s="2209"/>
      <c r="CQ267" s="2209"/>
      <c r="CR267" s="2209"/>
      <c r="CS267" s="2209"/>
      <c r="CT267" s="2209"/>
      <c r="CU267" s="2209"/>
      <c r="CV267" s="2209"/>
      <c r="CW267" s="2209"/>
      <c r="CX267" s="2209"/>
      <c r="CY267" s="2209"/>
      <c r="CZ267" s="2209"/>
    </row>
    <row r="268" s="399" customFormat="true" ht="15" customHeight="true" x14ac:dyDescent="0.2">
      <c r="B268" s="398"/>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619" t="s">
        <v>115</v>
      </c>
      <c r="BB268" s="295" t="s">
        <v>88</v>
      </c>
      <c r="BC268" s="1224" t="s">
        <v>35</v>
      </c>
      <c r="BD268" s="1244" t="s">
        <v>35</v>
      </c>
      <c r="BE268" s="1244" t="s">
        <v>35</v>
      </c>
      <c r="BF268" s="1244" t="s">
        <v>35</v>
      </c>
      <c r="BG268" s="1265" t="s">
        <v>35</v>
      </c>
      <c r="BH268" s="1286" t="s">
        <v>35</v>
      </c>
      <c r="BI268" s="1244" t="s">
        <v>35</v>
      </c>
      <c r="BJ268" s="1244" t="s">
        <v>35</v>
      </c>
      <c r="BK268" s="1244" t="s">
        <v>35</v>
      </c>
      <c r="BL268" s="1265" t="s">
        <v>35</v>
      </c>
      <c r="BM268" s="1286" t="s">
        <v>35</v>
      </c>
      <c r="BN268" s="1244" t="s">
        <v>35</v>
      </c>
      <c r="BO268" s="1244" t="s">
        <v>35</v>
      </c>
      <c r="BP268" s="1244" t="s">
        <v>35</v>
      </c>
      <c r="BQ268" s="1265" t="s">
        <v>35</v>
      </c>
      <c r="BR268" s="1286" t="s">
        <v>35</v>
      </c>
      <c r="BS268" s="1244" t="s">
        <v>35</v>
      </c>
      <c r="BT268" s="1244" t="s">
        <v>35</v>
      </c>
      <c r="BU268" s="1244" t="s">
        <v>35</v>
      </c>
      <c r="BV268" s="1244" t="s">
        <v>35</v>
      </c>
      <c r="BW268" s="1244" t="s">
        <v>35</v>
      </c>
      <c r="BX268" s="1244" t="s">
        <v>35</v>
      </c>
      <c r="BY268" s="1305" t="s">
        <v>35</v>
      </c>
      <c r="BZ268" s="1305" t="s">
        <v>35</v>
      </c>
      <c r="CA268" s="1305" t="s">
        <v>35</v>
      </c>
      <c r="CB268" s="1305" t="s">
        <v>35</v>
      </c>
      <c r="CC268" s="2209"/>
      <c r="CD268" s="2209"/>
      <c r="CE268" s="2209"/>
      <c r="CF268" s="2209"/>
      <c r="CG268" s="2209"/>
      <c r="CH268" s="2209"/>
      <c r="CI268" s="2209"/>
      <c r="CJ268" s="2209"/>
      <c r="CK268" s="2209"/>
      <c r="CL268" s="2209"/>
      <c r="CM268" s="2209"/>
      <c r="CN268" s="2209"/>
      <c r="CO268" s="2209"/>
      <c r="CP268" s="2209"/>
      <c r="CQ268" s="2209"/>
      <c r="CR268" s="2209"/>
      <c r="CS268" s="2209"/>
      <c r="CT268" s="2209"/>
      <c r="CU268" s="2209"/>
      <c r="CV268" s="2209"/>
      <c r="CW268" s="2209"/>
      <c r="CX268" s="2209"/>
      <c r="CY268" s="2209"/>
      <c r="CZ268" s="2209"/>
    </row>
    <row r="269" s="399" customFormat="true" ht="15" customHeight="true" x14ac:dyDescent="0.2">
      <c r="B269" s="398"/>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619"/>
      <c r="BB269" s="295" t="s">
        <v>89</v>
      </c>
      <c r="BC269" s="1224" t="s">
        <v>35</v>
      </c>
      <c r="BD269" s="1244" t="s">
        <v>35</v>
      </c>
      <c r="BE269" s="1244" t="s">
        <v>35</v>
      </c>
      <c r="BF269" s="1244" t="s">
        <v>35</v>
      </c>
      <c r="BG269" s="1265" t="s">
        <v>35</v>
      </c>
      <c r="BH269" s="1286" t="s">
        <v>35</v>
      </c>
      <c r="BI269" s="1244" t="s">
        <v>35</v>
      </c>
      <c r="BJ269" s="1244" t="s">
        <v>35</v>
      </c>
      <c r="BK269" s="1244" t="s">
        <v>35</v>
      </c>
      <c r="BL269" s="1265" t="s">
        <v>35</v>
      </c>
      <c r="BM269" s="1286" t="s">
        <v>35</v>
      </c>
      <c r="BN269" s="1244" t="s">
        <v>35</v>
      </c>
      <c r="BO269" s="1244" t="s">
        <v>35</v>
      </c>
      <c r="BP269" s="1244" t="s">
        <v>35</v>
      </c>
      <c r="BQ269" s="1265" t="s">
        <v>35</v>
      </c>
      <c r="BR269" s="1286" t="s">
        <v>35</v>
      </c>
      <c r="BS269" s="1244" t="s">
        <v>35</v>
      </c>
      <c r="BT269" s="1244" t="s">
        <v>35</v>
      </c>
      <c r="BU269" s="1244" t="s">
        <v>35</v>
      </c>
      <c r="BV269" s="1244" t="s">
        <v>35</v>
      </c>
      <c r="BW269" s="1244" t="s">
        <v>35</v>
      </c>
      <c r="BX269" s="1244" t="s">
        <v>35</v>
      </c>
      <c r="BY269" s="1305" t="s">
        <v>35</v>
      </c>
      <c r="BZ269" s="1305" t="s">
        <v>35</v>
      </c>
      <c r="CA269" s="1305" t="s">
        <v>35</v>
      </c>
      <c r="CB269" s="1305" t="s">
        <v>35</v>
      </c>
      <c r="CC269" s="2209"/>
      <c r="CD269" s="2209"/>
      <c r="CE269" s="2209"/>
      <c r="CF269" s="2209"/>
      <c r="CG269" s="2209"/>
      <c r="CH269" s="2209"/>
      <c r="CI269" s="2209"/>
      <c r="CJ269" s="2209"/>
      <c r="CK269" s="2209"/>
      <c r="CL269" s="2209"/>
      <c r="CM269" s="2209"/>
      <c r="CN269" s="2209"/>
      <c r="CO269" s="2209"/>
      <c r="CP269" s="2209"/>
      <c r="CQ269" s="2209"/>
      <c r="CR269" s="2209"/>
      <c r="CS269" s="2209"/>
      <c r="CT269" s="2209"/>
      <c r="CU269" s="2209"/>
      <c r="CV269" s="2209"/>
      <c r="CW269" s="2209"/>
      <c r="CX269" s="2209"/>
      <c r="CY269" s="2209"/>
      <c r="CZ269" s="2209"/>
    </row>
    <row r="270" s="399" customFormat="true" ht="15" customHeight="true" x14ac:dyDescent="0.2">
      <c r="B270" s="398"/>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619"/>
      <c r="BB270" s="295" t="s">
        <v>90</v>
      </c>
      <c r="BC270" s="1224" t="s">
        <v>35</v>
      </c>
      <c r="BD270" s="1244" t="s">
        <v>35</v>
      </c>
      <c r="BE270" s="1244" t="s">
        <v>35</v>
      </c>
      <c r="BF270" s="1244" t="s">
        <v>35</v>
      </c>
      <c r="BG270" s="1265" t="s">
        <v>35</v>
      </c>
      <c r="BH270" s="1286" t="s">
        <v>35</v>
      </c>
      <c r="BI270" s="1244" t="s">
        <v>35</v>
      </c>
      <c r="BJ270" s="1244" t="s">
        <v>35</v>
      </c>
      <c r="BK270" s="1244" t="s">
        <v>35</v>
      </c>
      <c r="BL270" s="1265" t="s">
        <v>35</v>
      </c>
      <c r="BM270" s="1286" t="s">
        <v>35</v>
      </c>
      <c r="BN270" s="1244" t="s">
        <v>35</v>
      </c>
      <c r="BO270" s="1244" t="s">
        <v>35</v>
      </c>
      <c r="BP270" s="1244" t="s">
        <v>35</v>
      </c>
      <c r="BQ270" s="1265" t="s">
        <v>35</v>
      </c>
      <c r="BR270" s="1286" t="s">
        <v>35</v>
      </c>
      <c r="BS270" s="1244" t="s">
        <v>35</v>
      </c>
      <c r="BT270" s="1244" t="s">
        <v>35</v>
      </c>
      <c r="BU270" s="1244" t="s">
        <v>35</v>
      </c>
      <c r="BV270" s="1244" t="s">
        <v>35</v>
      </c>
      <c r="BW270" s="1244" t="s">
        <v>35</v>
      </c>
      <c r="BX270" s="1244" t="s">
        <v>35</v>
      </c>
      <c r="BY270" s="1305" t="s">
        <v>35</v>
      </c>
      <c r="BZ270" s="1305" t="s">
        <v>35</v>
      </c>
      <c r="CA270" s="1305" t="s">
        <v>35</v>
      </c>
      <c r="CB270" s="1305" t="s">
        <v>35</v>
      </c>
      <c r="CC270" s="2209"/>
      <c r="CD270" s="2209"/>
      <c r="CE270" s="2209"/>
      <c r="CF270" s="2209"/>
      <c r="CG270" s="2209"/>
      <c r="CH270" s="2209"/>
      <c r="CI270" s="2209"/>
      <c r="CJ270" s="2209"/>
      <c r="CK270" s="2209"/>
      <c r="CL270" s="2209"/>
      <c r="CM270" s="2209"/>
      <c r="CN270" s="2209"/>
      <c r="CO270" s="2209"/>
      <c r="CP270" s="2209"/>
      <c r="CQ270" s="2209"/>
      <c r="CR270" s="2209"/>
      <c r="CS270" s="2209"/>
      <c r="CT270" s="2209"/>
      <c r="CU270" s="2209"/>
      <c r="CV270" s="2209"/>
      <c r="CW270" s="2209"/>
      <c r="CX270" s="2209"/>
      <c r="CY270" s="2209"/>
      <c r="CZ270" s="2209"/>
    </row>
    <row r="271" s="399" customFormat="true" ht="15" customHeight="true" x14ac:dyDescent="0.2">
      <c r="B271" s="398"/>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619" t="s">
        <v>75</v>
      </c>
      <c r="BB271" s="295" t="s">
        <v>49</v>
      </c>
      <c r="BC271" s="1224" t="s">
        <v>35</v>
      </c>
      <c r="BD271" s="1245" t="s">
        <v>35</v>
      </c>
      <c r="BE271" s="1245" t="s">
        <v>35</v>
      </c>
      <c r="BF271" s="1245" t="s">
        <v>35</v>
      </c>
      <c r="BG271" s="1266" t="s">
        <v>35</v>
      </c>
      <c r="BH271" s="1224" t="s">
        <v>35</v>
      </c>
      <c r="BI271" s="1245" t="s">
        <v>35</v>
      </c>
      <c r="BJ271" s="1245" t="s">
        <v>35</v>
      </c>
      <c r="BK271" s="1245" t="s">
        <v>35</v>
      </c>
      <c r="BL271" s="1266" t="s">
        <v>35</v>
      </c>
      <c r="BM271" s="1224" t="s">
        <v>35</v>
      </c>
      <c r="BN271" s="1245" t="s">
        <v>35</v>
      </c>
      <c r="BO271" s="1245" t="s">
        <v>35</v>
      </c>
      <c r="BP271" s="1245" t="s">
        <v>35</v>
      </c>
      <c r="BQ271" s="1266" t="s">
        <v>35</v>
      </c>
      <c r="BR271" s="1224" t="s">
        <v>35</v>
      </c>
      <c r="BS271" s="1245" t="s">
        <v>35</v>
      </c>
      <c r="BT271" s="1245" t="s">
        <v>35</v>
      </c>
      <c r="BU271" s="1245" t="s">
        <v>35</v>
      </c>
      <c r="BV271" s="1245" t="s">
        <v>35</v>
      </c>
      <c r="BW271" s="1245" t="s">
        <v>35</v>
      </c>
      <c r="BX271" s="1245" t="s">
        <v>35</v>
      </c>
      <c r="BY271" s="1306" t="s">
        <v>35</v>
      </c>
      <c r="BZ271" s="1306" t="s">
        <v>35</v>
      </c>
      <c r="CA271" s="1306" t="s">
        <v>35</v>
      </c>
      <c r="CB271" s="1306" t="s">
        <v>35</v>
      </c>
      <c r="CC271" s="2210"/>
      <c r="CD271" s="2210"/>
      <c r="CE271" s="2210"/>
      <c r="CF271" s="2210"/>
      <c r="CG271" s="2210"/>
      <c r="CH271" s="2210"/>
      <c r="CI271" s="2210"/>
      <c r="CJ271" s="2210"/>
      <c r="CK271" s="2210"/>
      <c r="CL271" s="2210"/>
      <c r="CM271" s="2210"/>
      <c r="CN271" s="2210"/>
      <c r="CO271" s="2210"/>
      <c r="CP271" s="2210"/>
      <c r="CQ271" s="2210"/>
      <c r="CR271" s="2210"/>
      <c r="CS271" s="2210"/>
      <c r="CT271" s="2210"/>
      <c r="CU271" s="2210"/>
      <c r="CV271" s="2210"/>
      <c r="CW271" s="2210"/>
      <c r="CX271" s="2210"/>
      <c r="CY271" s="2210"/>
      <c r="CZ271" s="2210"/>
    </row>
    <row r="272" s="399" customFormat="true" ht="15" customHeight="true" x14ac:dyDescent="0.2">
      <c r="B272" s="398"/>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619"/>
      <c r="BB272" s="295" t="s">
        <v>48</v>
      </c>
      <c r="BC272" s="1224" t="s">
        <v>35</v>
      </c>
      <c r="BD272" s="1245" t="s">
        <v>35</v>
      </c>
      <c r="BE272" s="1245" t="s">
        <v>35</v>
      </c>
      <c r="BF272" s="1245" t="s">
        <v>35</v>
      </c>
      <c r="BG272" s="1266" t="s">
        <v>35</v>
      </c>
      <c r="BH272" s="1224" t="s">
        <v>35</v>
      </c>
      <c r="BI272" s="1245" t="s">
        <v>35</v>
      </c>
      <c r="BJ272" s="1245" t="s">
        <v>35</v>
      </c>
      <c r="BK272" s="1245" t="s">
        <v>35</v>
      </c>
      <c r="BL272" s="1266" t="s">
        <v>35</v>
      </c>
      <c r="BM272" s="1224" t="s">
        <v>35</v>
      </c>
      <c r="BN272" s="1245" t="s">
        <v>35</v>
      </c>
      <c r="BO272" s="1245" t="s">
        <v>35</v>
      </c>
      <c r="BP272" s="1245" t="s">
        <v>35</v>
      </c>
      <c r="BQ272" s="1266" t="s">
        <v>35</v>
      </c>
      <c r="BR272" s="1224" t="s">
        <v>35</v>
      </c>
      <c r="BS272" s="1245" t="s">
        <v>35</v>
      </c>
      <c r="BT272" s="1245" t="s">
        <v>35</v>
      </c>
      <c r="BU272" s="1245" t="s">
        <v>35</v>
      </c>
      <c r="BV272" s="1245" t="s">
        <v>35</v>
      </c>
      <c r="BW272" s="1245" t="s">
        <v>35</v>
      </c>
      <c r="BX272" s="1245" t="s">
        <v>35</v>
      </c>
      <c r="BY272" s="1306" t="s">
        <v>35</v>
      </c>
      <c r="BZ272" s="1306" t="s">
        <v>35</v>
      </c>
      <c r="CA272" s="1306" t="s">
        <v>35</v>
      </c>
      <c r="CB272" s="1306" t="s">
        <v>35</v>
      </c>
      <c r="CC272" s="2210"/>
      <c r="CD272" s="2210"/>
      <c r="CE272" s="2210"/>
      <c r="CF272" s="2210"/>
      <c r="CG272" s="2210"/>
      <c r="CH272" s="2210"/>
      <c r="CI272" s="2210"/>
      <c r="CJ272" s="2210"/>
      <c r="CK272" s="2210"/>
      <c r="CL272" s="2210"/>
      <c r="CM272" s="2210"/>
      <c r="CN272" s="2210"/>
      <c r="CO272" s="2210"/>
      <c r="CP272" s="2210"/>
      <c r="CQ272" s="2210"/>
      <c r="CR272" s="2210"/>
      <c r="CS272" s="2210"/>
      <c r="CT272" s="2210"/>
      <c r="CU272" s="2210"/>
      <c r="CV272" s="2210"/>
      <c r="CW272" s="2210"/>
      <c r="CX272" s="2210"/>
      <c r="CY272" s="2210"/>
      <c r="CZ272" s="2210"/>
    </row>
    <row r="273" s="399" customFormat="true" ht="15" customHeight="true" x14ac:dyDescent="0.2">
      <c r="B273" s="398"/>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619"/>
      <c r="BB273" s="295" t="s">
        <v>112</v>
      </c>
      <c r="BC273" s="1224" t="s">
        <v>35</v>
      </c>
      <c r="BD273" s="1245" t="s">
        <v>35</v>
      </c>
      <c r="BE273" s="1245" t="s">
        <v>35</v>
      </c>
      <c r="BF273" s="1245" t="s">
        <v>35</v>
      </c>
      <c r="BG273" s="1266" t="s">
        <v>35</v>
      </c>
      <c r="BH273" s="1224" t="s">
        <v>35</v>
      </c>
      <c r="BI273" s="1245" t="s">
        <v>35</v>
      </c>
      <c r="BJ273" s="1245" t="s">
        <v>35</v>
      </c>
      <c r="BK273" s="1245" t="s">
        <v>35</v>
      </c>
      <c r="BL273" s="1266" t="s">
        <v>35</v>
      </c>
      <c r="BM273" s="1224" t="s">
        <v>35</v>
      </c>
      <c r="BN273" s="1245" t="s">
        <v>35</v>
      </c>
      <c r="BO273" s="1245" t="s">
        <v>35</v>
      </c>
      <c r="BP273" s="1245" t="s">
        <v>35</v>
      </c>
      <c r="BQ273" s="1266" t="s">
        <v>35</v>
      </c>
      <c r="BR273" s="1224" t="s">
        <v>35</v>
      </c>
      <c r="BS273" s="1245" t="s">
        <v>35</v>
      </c>
      <c r="BT273" s="1245" t="s">
        <v>35</v>
      </c>
      <c r="BU273" s="1245" t="s">
        <v>35</v>
      </c>
      <c r="BV273" s="1245" t="s">
        <v>35</v>
      </c>
      <c r="BW273" s="1245" t="s">
        <v>35</v>
      </c>
      <c r="BX273" s="1245" t="s">
        <v>35</v>
      </c>
      <c r="BY273" s="1306" t="s">
        <v>35</v>
      </c>
      <c r="BZ273" s="1306" t="s">
        <v>35</v>
      </c>
      <c r="CA273" s="1306" t="s">
        <v>35</v>
      </c>
      <c r="CB273" s="1306" t="s">
        <v>35</v>
      </c>
      <c r="CC273" s="2210"/>
      <c r="CD273" s="2210"/>
      <c r="CE273" s="2210"/>
      <c r="CF273" s="2210"/>
      <c r="CG273" s="2210"/>
      <c r="CH273" s="2210"/>
      <c r="CI273" s="2210"/>
      <c r="CJ273" s="2210"/>
      <c r="CK273" s="2210"/>
      <c r="CL273" s="2210"/>
      <c r="CM273" s="2210"/>
      <c r="CN273" s="2210"/>
      <c r="CO273" s="2210"/>
      <c r="CP273" s="2210"/>
      <c r="CQ273" s="2210"/>
      <c r="CR273" s="2210"/>
      <c r="CS273" s="2210"/>
      <c r="CT273" s="2210"/>
      <c r="CU273" s="2210"/>
      <c r="CV273" s="2210"/>
      <c r="CW273" s="2210"/>
      <c r="CX273" s="2210"/>
      <c r="CY273" s="2210"/>
      <c r="CZ273" s="2210"/>
    </row>
    <row r="274" s="399" customFormat="true" ht="15" customHeight="true" x14ac:dyDescent="0.2">
      <c r="B274" s="398"/>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619" t="s">
        <v>76</v>
      </c>
      <c r="BB274" s="295" t="s">
        <v>49</v>
      </c>
      <c r="BC274" s="1224" t="s">
        <v>35</v>
      </c>
      <c r="BD274" s="1244" t="s">
        <v>35</v>
      </c>
      <c r="BE274" s="1244" t="s">
        <v>35</v>
      </c>
      <c r="BF274" s="1244" t="s">
        <v>35</v>
      </c>
      <c r="BG274" s="1265" t="s">
        <v>35</v>
      </c>
      <c r="BH274" s="1286" t="s">
        <v>35</v>
      </c>
      <c r="BI274" s="1244" t="s">
        <v>35</v>
      </c>
      <c r="BJ274" s="1244" t="s">
        <v>35</v>
      </c>
      <c r="BK274" s="1244" t="s">
        <v>35</v>
      </c>
      <c r="BL274" s="1265" t="s">
        <v>35</v>
      </c>
      <c r="BM274" s="1286" t="s">
        <v>35</v>
      </c>
      <c r="BN274" s="1244" t="s">
        <v>35</v>
      </c>
      <c r="BO274" s="1244" t="s">
        <v>35</v>
      </c>
      <c r="BP274" s="1244" t="s">
        <v>35</v>
      </c>
      <c r="BQ274" s="1265" t="s">
        <v>35</v>
      </c>
      <c r="BR274" s="1286" t="s">
        <v>35</v>
      </c>
      <c r="BS274" s="1244" t="s">
        <v>35</v>
      </c>
      <c r="BT274" s="1244" t="s">
        <v>35</v>
      </c>
      <c r="BU274" s="1244" t="s">
        <v>35</v>
      </c>
      <c r="BV274" s="1244" t="s">
        <v>35</v>
      </c>
      <c r="BW274" s="1244" t="s">
        <v>35</v>
      </c>
      <c r="BX274" s="1244" t="s">
        <v>35</v>
      </c>
      <c r="BY274" s="1305" t="s">
        <v>35</v>
      </c>
      <c r="BZ274" s="1305" t="s">
        <v>35</v>
      </c>
      <c r="CA274" s="1305" t="s">
        <v>35</v>
      </c>
      <c r="CB274" s="1305" t="s">
        <v>35</v>
      </c>
      <c r="CC274" s="2209"/>
      <c r="CD274" s="2209"/>
      <c r="CE274" s="2209"/>
      <c r="CF274" s="2209"/>
      <c r="CG274" s="2209"/>
      <c r="CH274" s="2209"/>
      <c r="CI274" s="2209"/>
      <c r="CJ274" s="2209"/>
      <c r="CK274" s="2209"/>
      <c r="CL274" s="2209"/>
      <c r="CM274" s="2209"/>
      <c r="CN274" s="2209"/>
      <c r="CO274" s="2209"/>
      <c r="CP274" s="2209"/>
      <c r="CQ274" s="2209"/>
      <c r="CR274" s="2209"/>
      <c r="CS274" s="2209"/>
      <c r="CT274" s="2209"/>
      <c r="CU274" s="2209"/>
      <c r="CV274" s="2209"/>
      <c r="CW274" s="2209"/>
      <c r="CX274" s="2209"/>
      <c r="CY274" s="2209"/>
      <c r="CZ274" s="2209"/>
    </row>
    <row r="275" s="399" customFormat="true" ht="15" customHeight="true" x14ac:dyDescent="0.2">
      <c r="B275" s="398"/>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619"/>
      <c r="BB275" s="295" t="s">
        <v>48</v>
      </c>
      <c r="BC275" s="1224" t="s">
        <v>35</v>
      </c>
      <c r="BD275" s="1244" t="s">
        <v>35</v>
      </c>
      <c r="BE275" s="1244" t="s">
        <v>35</v>
      </c>
      <c r="BF275" s="1244" t="s">
        <v>35</v>
      </c>
      <c r="BG275" s="1265" t="s">
        <v>35</v>
      </c>
      <c r="BH275" s="1286" t="s">
        <v>35</v>
      </c>
      <c r="BI275" s="1244" t="s">
        <v>35</v>
      </c>
      <c r="BJ275" s="1244" t="s">
        <v>35</v>
      </c>
      <c r="BK275" s="1244" t="s">
        <v>35</v>
      </c>
      <c r="BL275" s="1265" t="s">
        <v>35</v>
      </c>
      <c r="BM275" s="1286" t="s">
        <v>35</v>
      </c>
      <c r="BN275" s="1244" t="s">
        <v>35</v>
      </c>
      <c r="BO275" s="1244" t="s">
        <v>35</v>
      </c>
      <c r="BP275" s="1244" t="s">
        <v>35</v>
      </c>
      <c r="BQ275" s="1265" t="s">
        <v>35</v>
      </c>
      <c r="BR275" s="1286" t="s">
        <v>35</v>
      </c>
      <c r="BS275" s="1244" t="s">
        <v>35</v>
      </c>
      <c r="BT275" s="1244" t="s">
        <v>35</v>
      </c>
      <c r="BU275" s="1244" t="s">
        <v>35</v>
      </c>
      <c r="BV275" s="1244" t="s">
        <v>35</v>
      </c>
      <c r="BW275" s="1244" t="s">
        <v>35</v>
      </c>
      <c r="BX275" s="1244" t="s">
        <v>35</v>
      </c>
      <c r="BY275" s="1305" t="s">
        <v>35</v>
      </c>
      <c r="BZ275" s="1305" t="s">
        <v>35</v>
      </c>
      <c r="CA275" s="1305" t="s">
        <v>35</v>
      </c>
      <c r="CB275" s="1305" t="s">
        <v>35</v>
      </c>
      <c r="CC275" s="2209"/>
      <c r="CD275" s="2209"/>
      <c r="CE275" s="2209"/>
      <c r="CF275" s="2209"/>
      <c r="CG275" s="2209"/>
      <c r="CH275" s="2209"/>
      <c r="CI275" s="2209"/>
      <c r="CJ275" s="2209"/>
      <c r="CK275" s="2209"/>
      <c r="CL275" s="2209"/>
      <c r="CM275" s="2209"/>
      <c r="CN275" s="2209"/>
      <c r="CO275" s="2209"/>
      <c r="CP275" s="2209"/>
      <c r="CQ275" s="2209"/>
      <c r="CR275" s="2209"/>
      <c r="CS275" s="2209"/>
      <c r="CT275" s="2209"/>
      <c r="CU275" s="2209"/>
      <c r="CV275" s="2209"/>
      <c r="CW275" s="2209"/>
      <c r="CX275" s="2209"/>
      <c r="CY275" s="2209"/>
      <c r="CZ275" s="2209"/>
    </row>
    <row r="276" s="399" customFormat="true" ht="15" customHeight="true" x14ac:dyDescent="0.2">
      <c r="B276" s="398"/>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619"/>
      <c r="BB276" s="295" t="s">
        <v>113</v>
      </c>
      <c r="BC276" s="1224" t="s">
        <v>35</v>
      </c>
      <c r="BD276" s="1244" t="s">
        <v>35</v>
      </c>
      <c r="BE276" s="1244" t="s">
        <v>35</v>
      </c>
      <c r="BF276" s="1244" t="s">
        <v>35</v>
      </c>
      <c r="BG276" s="1265" t="s">
        <v>35</v>
      </c>
      <c r="BH276" s="1286" t="s">
        <v>35</v>
      </c>
      <c r="BI276" s="1244" t="s">
        <v>35</v>
      </c>
      <c r="BJ276" s="1244" t="s">
        <v>35</v>
      </c>
      <c r="BK276" s="1244" t="s">
        <v>35</v>
      </c>
      <c r="BL276" s="1265" t="s">
        <v>35</v>
      </c>
      <c r="BM276" s="1286" t="s">
        <v>35</v>
      </c>
      <c r="BN276" s="1244" t="s">
        <v>35</v>
      </c>
      <c r="BO276" s="1244" t="s">
        <v>35</v>
      </c>
      <c r="BP276" s="1244" t="s">
        <v>35</v>
      </c>
      <c r="BQ276" s="1265" t="s">
        <v>35</v>
      </c>
      <c r="BR276" s="1286" t="s">
        <v>35</v>
      </c>
      <c r="BS276" s="1244" t="s">
        <v>35</v>
      </c>
      <c r="BT276" s="1244" t="s">
        <v>35</v>
      </c>
      <c r="BU276" s="1244" t="s">
        <v>35</v>
      </c>
      <c r="BV276" s="1244" t="s">
        <v>35</v>
      </c>
      <c r="BW276" s="1244" t="s">
        <v>35</v>
      </c>
      <c r="BX276" s="1244" t="s">
        <v>35</v>
      </c>
      <c r="BY276" s="1305" t="s">
        <v>35</v>
      </c>
      <c r="BZ276" s="1305" t="s">
        <v>35</v>
      </c>
      <c r="CA276" s="1305" t="s">
        <v>35</v>
      </c>
      <c r="CB276" s="1305" t="s">
        <v>35</v>
      </c>
      <c r="CC276" s="2209"/>
      <c r="CD276" s="2209"/>
      <c r="CE276" s="2209"/>
      <c r="CF276" s="2209"/>
      <c r="CG276" s="2209"/>
      <c r="CH276" s="2209"/>
      <c r="CI276" s="2209"/>
      <c r="CJ276" s="2209"/>
      <c r="CK276" s="2209"/>
      <c r="CL276" s="2209"/>
      <c r="CM276" s="2209"/>
      <c r="CN276" s="2209"/>
      <c r="CO276" s="2209"/>
      <c r="CP276" s="2209"/>
      <c r="CQ276" s="2209"/>
      <c r="CR276" s="2209"/>
      <c r="CS276" s="2209"/>
      <c r="CT276" s="2209"/>
      <c r="CU276" s="2209"/>
      <c r="CV276" s="2209"/>
      <c r="CW276" s="2209"/>
      <c r="CX276" s="2209"/>
      <c r="CY276" s="2209"/>
      <c r="CZ276" s="2209"/>
    </row>
    <row r="277" s="399" customFormat="true" ht="15" customHeight="true" x14ac:dyDescent="0.2">
      <c r="B277" s="398"/>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619" t="s">
        <v>77</v>
      </c>
      <c r="BB277" s="295" t="s">
        <v>78</v>
      </c>
      <c r="BC277" s="1224" t="s">
        <v>35</v>
      </c>
      <c r="BD277" s="1244" t="s">
        <v>35</v>
      </c>
      <c r="BE277" s="1244" t="s">
        <v>35</v>
      </c>
      <c r="BF277" s="1244" t="s">
        <v>35</v>
      </c>
      <c r="BG277" s="1265" t="s">
        <v>35</v>
      </c>
      <c r="BH277" s="1286" t="s">
        <v>35</v>
      </c>
      <c r="BI277" s="1244" t="s">
        <v>35</v>
      </c>
      <c r="BJ277" s="1244" t="s">
        <v>35</v>
      </c>
      <c r="BK277" s="1244" t="s">
        <v>35</v>
      </c>
      <c r="BL277" s="1265" t="s">
        <v>35</v>
      </c>
      <c r="BM277" s="1286" t="s">
        <v>35</v>
      </c>
      <c r="BN277" s="1244" t="s">
        <v>35</v>
      </c>
      <c r="BO277" s="1244" t="s">
        <v>35</v>
      </c>
      <c r="BP277" s="1244" t="s">
        <v>35</v>
      </c>
      <c r="BQ277" s="1265" t="s">
        <v>35</v>
      </c>
      <c r="BR277" s="1286" t="s">
        <v>35</v>
      </c>
      <c r="BS277" s="1244" t="s">
        <v>35</v>
      </c>
      <c r="BT277" s="1244" t="s">
        <v>35</v>
      </c>
      <c r="BU277" s="1244" t="s">
        <v>35</v>
      </c>
      <c r="BV277" s="1244" t="s">
        <v>35</v>
      </c>
      <c r="BW277" s="1244" t="s">
        <v>35</v>
      </c>
      <c r="BX277" s="1244" t="s">
        <v>35</v>
      </c>
      <c r="BY277" s="1305" t="s">
        <v>35</v>
      </c>
      <c r="BZ277" s="1305" t="s">
        <v>35</v>
      </c>
      <c r="CA277" s="1305" t="s">
        <v>35</v>
      </c>
      <c r="CB277" s="1305" t="s">
        <v>35</v>
      </c>
      <c r="CC277" s="2209"/>
      <c r="CD277" s="2209"/>
      <c r="CE277" s="2209"/>
      <c r="CF277" s="2209"/>
      <c r="CG277" s="2209"/>
      <c r="CH277" s="2209"/>
      <c r="CI277" s="2209"/>
      <c r="CJ277" s="2209"/>
      <c r="CK277" s="2209"/>
      <c r="CL277" s="2209"/>
      <c r="CM277" s="2209"/>
      <c r="CN277" s="2209"/>
      <c r="CO277" s="2209"/>
      <c r="CP277" s="2209"/>
      <c r="CQ277" s="2209"/>
      <c r="CR277" s="2209"/>
      <c r="CS277" s="2209"/>
      <c r="CT277" s="2209"/>
      <c r="CU277" s="2209"/>
      <c r="CV277" s="2209"/>
      <c r="CW277" s="2209"/>
      <c r="CX277" s="2209"/>
      <c r="CY277" s="2209"/>
      <c r="CZ277" s="2209"/>
    </row>
    <row r="278" s="399" customFormat="true" ht="15" customHeight="true" x14ac:dyDescent="0.2">
      <c r="B278" s="398"/>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619"/>
      <c r="BB278" s="295" t="s">
        <v>79</v>
      </c>
      <c r="BC278" s="1224" t="s">
        <v>35</v>
      </c>
      <c r="BD278" s="1244" t="s">
        <v>35</v>
      </c>
      <c r="BE278" s="1244" t="s">
        <v>35</v>
      </c>
      <c r="BF278" s="1244" t="s">
        <v>35</v>
      </c>
      <c r="BG278" s="1265" t="s">
        <v>35</v>
      </c>
      <c r="BH278" s="1286" t="s">
        <v>35</v>
      </c>
      <c r="BI278" s="1244" t="s">
        <v>35</v>
      </c>
      <c r="BJ278" s="1244" t="s">
        <v>35</v>
      </c>
      <c r="BK278" s="1244" t="s">
        <v>35</v>
      </c>
      <c r="BL278" s="1265" t="s">
        <v>35</v>
      </c>
      <c r="BM278" s="1286" t="s">
        <v>35</v>
      </c>
      <c r="BN278" s="1244" t="s">
        <v>35</v>
      </c>
      <c r="BO278" s="1244" t="s">
        <v>35</v>
      </c>
      <c r="BP278" s="1244" t="s">
        <v>35</v>
      </c>
      <c r="BQ278" s="1265" t="s">
        <v>35</v>
      </c>
      <c r="BR278" s="1286" t="s">
        <v>35</v>
      </c>
      <c r="BS278" s="1244" t="s">
        <v>35</v>
      </c>
      <c r="BT278" s="1244" t="s">
        <v>35</v>
      </c>
      <c r="BU278" s="1244" t="s">
        <v>35</v>
      </c>
      <c r="BV278" s="1244" t="s">
        <v>35</v>
      </c>
      <c r="BW278" s="1244" t="s">
        <v>35</v>
      </c>
      <c r="BX278" s="1244" t="s">
        <v>35</v>
      </c>
      <c r="BY278" s="1305" t="s">
        <v>35</v>
      </c>
      <c r="BZ278" s="1305" t="s">
        <v>35</v>
      </c>
      <c r="CA278" s="1305" t="s">
        <v>35</v>
      </c>
      <c r="CB278" s="1305" t="s">
        <v>35</v>
      </c>
      <c r="CC278" s="2209"/>
      <c r="CD278" s="2209"/>
      <c r="CE278" s="2209"/>
      <c r="CF278" s="2209"/>
      <c r="CG278" s="2209"/>
      <c r="CH278" s="2209"/>
      <c r="CI278" s="2209"/>
      <c r="CJ278" s="2209"/>
      <c r="CK278" s="2209"/>
      <c r="CL278" s="2209"/>
      <c r="CM278" s="2209"/>
      <c r="CN278" s="2209"/>
      <c r="CO278" s="2209"/>
      <c r="CP278" s="2209"/>
      <c r="CQ278" s="2209"/>
      <c r="CR278" s="2209"/>
      <c r="CS278" s="2209"/>
      <c r="CT278" s="2209"/>
      <c r="CU278" s="2209"/>
      <c r="CV278" s="2209"/>
      <c r="CW278" s="2209"/>
      <c r="CX278" s="2209"/>
      <c r="CY278" s="2209"/>
      <c r="CZ278" s="2209"/>
    </row>
    <row r="279" s="399" customFormat="true" ht="15" customHeight="true" x14ac:dyDescent="0.2">
      <c r="B279" s="398"/>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619"/>
      <c r="BB279" s="295" t="s">
        <v>80</v>
      </c>
      <c r="BC279" s="1224" t="s">
        <v>35</v>
      </c>
      <c r="BD279" s="1245" t="s">
        <v>35</v>
      </c>
      <c r="BE279" s="1245" t="s">
        <v>35</v>
      </c>
      <c r="BF279" s="1245" t="s">
        <v>35</v>
      </c>
      <c r="BG279" s="1266" t="s">
        <v>35</v>
      </c>
      <c r="BH279" s="1224" t="s">
        <v>35</v>
      </c>
      <c r="BI279" s="1245" t="s">
        <v>35</v>
      </c>
      <c r="BJ279" s="1245" t="s">
        <v>35</v>
      </c>
      <c r="BK279" s="1245" t="s">
        <v>35</v>
      </c>
      <c r="BL279" s="1266" t="s">
        <v>35</v>
      </c>
      <c r="BM279" s="1224" t="s">
        <v>35</v>
      </c>
      <c r="BN279" s="1245" t="s">
        <v>35</v>
      </c>
      <c r="BO279" s="1245" t="s">
        <v>35</v>
      </c>
      <c r="BP279" s="1245" t="s">
        <v>35</v>
      </c>
      <c r="BQ279" s="1266" t="s">
        <v>35</v>
      </c>
      <c r="BR279" s="1224" t="s">
        <v>35</v>
      </c>
      <c r="BS279" s="1245" t="s">
        <v>35</v>
      </c>
      <c r="BT279" s="1245" t="s">
        <v>35</v>
      </c>
      <c r="BU279" s="1245" t="s">
        <v>35</v>
      </c>
      <c r="BV279" s="1245" t="s">
        <v>35</v>
      </c>
      <c r="BW279" s="1245" t="s">
        <v>35</v>
      </c>
      <c r="BX279" s="1245" t="s">
        <v>35</v>
      </c>
      <c r="BY279" s="1306" t="s">
        <v>35</v>
      </c>
      <c r="BZ279" s="1306" t="s">
        <v>35</v>
      </c>
      <c r="CA279" s="1306" t="s">
        <v>35</v>
      </c>
      <c r="CB279" s="1306" t="s">
        <v>35</v>
      </c>
      <c r="CC279" s="2210"/>
      <c r="CD279" s="2210"/>
      <c r="CE279" s="2210"/>
      <c r="CF279" s="2210"/>
      <c r="CG279" s="2210"/>
      <c r="CH279" s="2210"/>
      <c r="CI279" s="2210"/>
      <c r="CJ279" s="2210"/>
      <c r="CK279" s="2210"/>
      <c r="CL279" s="2210"/>
      <c r="CM279" s="2210"/>
      <c r="CN279" s="2210"/>
      <c r="CO279" s="2210"/>
      <c r="CP279" s="2210"/>
      <c r="CQ279" s="2210"/>
      <c r="CR279" s="2210"/>
      <c r="CS279" s="2210"/>
      <c r="CT279" s="2210"/>
      <c r="CU279" s="2210"/>
      <c r="CV279" s="2210"/>
      <c r="CW279" s="2210"/>
      <c r="CX279" s="2210"/>
      <c r="CY279" s="2210"/>
      <c r="CZ279" s="2210"/>
    </row>
    <row r="280" s="399" customFormat="true" ht="15" customHeight="true" x14ac:dyDescent="0.2">
      <c r="B280" s="398"/>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619"/>
      <c r="BB280" s="295" t="s">
        <v>81</v>
      </c>
      <c r="BC280" s="1224" t="s">
        <v>35</v>
      </c>
      <c r="BD280" s="1245" t="s">
        <v>35</v>
      </c>
      <c r="BE280" s="1245" t="s">
        <v>35</v>
      </c>
      <c r="BF280" s="1245" t="s">
        <v>35</v>
      </c>
      <c r="BG280" s="1266" t="s">
        <v>35</v>
      </c>
      <c r="BH280" s="1224" t="s">
        <v>35</v>
      </c>
      <c r="BI280" s="1245" t="s">
        <v>35</v>
      </c>
      <c r="BJ280" s="1245" t="s">
        <v>35</v>
      </c>
      <c r="BK280" s="1245" t="s">
        <v>35</v>
      </c>
      <c r="BL280" s="1266" t="s">
        <v>35</v>
      </c>
      <c r="BM280" s="1224" t="s">
        <v>35</v>
      </c>
      <c r="BN280" s="1245" t="s">
        <v>35</v>
      </c>
      <c r="BO280" s="1245" t="s">
        <v>35</v>
      </c>
      <c r="BP280" s="1245" t="s">
        <v>35</v>
      </c>
      <c r="BQ280" s="1266" t="s">
        <v>35</v>
      </c>
      <c r="BR280" s="1224" t="s">
        <v>35</v>
      </c>
      <c r="BS280" s="1245" t="s">
        <v>35</v>
      </c>
      <c r="BT280" s="1245" t="s">
        <v>35</v>
      </c>
      <c r="BU280" s="1245" t="s">
        <v>35</v>
      </c>
      <c r="BV280" s="1245" t="s">
        <v>35</v>
      </c>
      <c r="BW280" s="1245" t="s">
        <v>35</v>
      </c>
      <c r="BX280" s="1245" t="s">
        <v>35</v>
      </c>
      <c r="BY280" s="1306" t="s">
        <v>35</v>
      </c>
      <c r="BZ280" s="1306" t="s">
        <v>35</v>
      </c>
      <c r="CA280" s="1306" t="s">
        <v>35</v>
      </c>
      <c r="CB280" s="1306" t="s">
        <v>35</v>
      </c>
      <c r="CC280" s="2210"/>
      <c r="CD280" s="2210"/>
      <c r="CE280" s="2210"/>
      <c r="CF280" s="2210"/>
      <c r="CG280" s="2210"/>
      <c r="CH280" s="2210"/>
      <c r="CI280" s="2210"/>
      <c r="CJ280" s="2210"/>
      <c r="CK280" s="2210"/>
      <c r="CL280" s="2210"/>
      <c r="CM280" s="2210"/>
      <c r="CN280" s="2210"/>
      <c r="CO280" s="2210"/>
      <c r="CP280" s="2210"/>
      <c r="CQ280" s="2210"/>
      <c r="CR280" s="2210"/>
      <c r="CS280" s="2210"/>
      <c r="CT280" s="2210"/>
      <c r="CU280" s="2210"/>
      <c r="CV280" s="2210"/>
      <c r="CW280" s="2210"/>
      <c r="CX280" s="2210"/>
      <c r="CY280" s="2210"/>
      <c r="CZ280" s="2210"/>
    </row>
    <row r="281" s="399" customFormat="true" ht="15" customHeight="true" x14ac:dyDescent="0.2">
      <c r="B281" s="398"/>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619"/>
      <c r="BB281" s="295" t="s">
        <v>82</v>
      </c>
      <c r="BC281" s="1224" t="s">
        <v>35</v>
      </c>
      <c r="BD281" s="1245" t="s">
        <v>35</v>
      </c>
      <c r="BE281" s="1245" t="s">
        <v>35</v>
      </c>
      <c r="BF281" s="1245" t="s">
        <v>35</v>
      </c>
      <c r="BG281" s="1266" t="s">
        <v>35</v>
      </c>
      <c r="BH281" s="1224" t="s">
        <v>35</v>
      </c>
      <c r="BI281" s="1245" t="s">
        <v>35</v>
      </c>
      <c r="BJ281" s="1245" t="s">
        <v>35</v>
      </c>
      <c r="BK281" s="1245" t="s">
        <v>35</v>
      </c>
      <c r="BL281" s="1266" t="s">
        <v>35</v>
      </c>
      <c r="BM281" s="1224" t="s">
        <v>35</v>
      </c>
      <c r="BN281" s="1245" t="s">
        <v>35</v>
      </c>
      <c r="BO281" s="1245" t="s">
        <v>35</v>
      </c>
      <c r="BP281" s="1245" t="s">
        <v>35</v>
      </c>
      <c r="BQ281" s="1266" t="s">
        <v>35</v>
      </c>
      <c r="BR281" s="1224" t="s">
        <v>35</v>
      </c>
      <c r="BS281" s="1245" t="s">
        <v>35</v>
      </c>
      <c r="BT281" s="1245" t="s">
        <v>35</v>
      </c>
      <c r="BU281" s="1245" t="s">
        <v>35</v>
      </c>
      <c r="BV281" s="1245" t="s">
        <v>35</v>
      </c>
      <c r="BW281" s="1245" t="s">
        <v>35</v>
      </c>
      <c r="BX281" s="1245" t="s">
        <v>35</v>
      </c>
      <c r="BY281" s="1306" t="s">
        <v>35</v>
      </c>
      <c r="BZ281" s="1306" t="s">
        <v>35</v>
      </c>
      <c r="CA281" s="1306" t="s">
        <v>35</v>
      </c>
      <c r="CB281" s="1306" t="s">
        <v>35</v>
      </c>
      <c r="CC281" s="2210"/>
      <c r="CD281" s="2210"/>
      <c r="CE281" s="2210"/>
      <c r="CF281" s="2210"/>
      <c r="CG281" s="2210"/>
      <c r="CH281" s="2210"/>
      <c r="CI281" s="2210"/>
      <c r="CJ281" s="2210"/>
      <c r="CK281" s="2210"/>
      <c r="CL281" s="2210"/>
      <c r="CM281" s="2210"/>
      <c r="CN281" s="2210"/>
      <c r="CO281" s="2210"/>
      <c r="CP281" s="2210"/>
      <c r="CQ281" s="2210"/>
      <c r="CR281" s="2210"/>
      <c r="CS281" s="2210"/>
      <c r="CT281" s="2210"/>
      <c r="CU281" s="2210"/>
      <c r="CV281" s="2210"/>
      <c r="CW281" s="2210"/>
      <c r="CX281" s="2210"/>
      <c r="CY281" s="2210"/>
      <c r="CZ281" s="2210"/>
    </row>
    <row r="282" s="399" customFormat="true" ht="15" customHeight="true" x14ac:dyDescent="0.2">
      <c r="B282" s="398"/>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619"/>
      <c r="BB282" s="295" t="s">
        <v>83</v>
      </c>
      <c r="BC282" s="1224" t="s">
        <v>35</v>
      </c>
      <c r="BD282" s="1245" t="s">
        <v>35</v>
      </c>
      <c r="BE282" s="1245" t="s">
        <v>35</v>
      </c>
      <c r="BF282" s="1245" t="s">
        <v>35</v>
      </c>
      <c r="BG282" s="1266" t="s">
        <v>35</v>
      </c>
      <c r="BH282" s="1224" t="s">
        <v>35</v>
      </c>
      <c r="BI282" s="1245" t="s">
        <v>35</v>
      </c>
      <c r="BJ282" s="1245" t="s">
        <v>35</v>
      </c>
      <c r="BK282" s="1245" t="s">
        <v>35</v>
      </c>
      <c r="BL282" s="1266" t="s">
        <v>35</v>
      </c>
      <c r="BM282" s="1224" t="s">
        <v>35</v>
      </c>
      <c r="BN282" s="1245" t="s">
        <v>35</v>
      </c>
      <c r="BO282" s="1245" t="s">
        <v>35</v>
      </c>
      <c r="BP282" s="1245" t="s">
        <v>35</v>
      </c>
      <c r="BQ282" s="1266" t="s">
        <v>35</v>
      </c>
      <c r="BR282" s="1224" t="s">
        <v>35</v>
      </c>
      <c r="BS282" s="1245" t="s">
        <v>35</v>
      </c>
      <c r="BT282" s="1245" t="s">
        <v>35</v>
      </c>
      <c r="BU282" s="1245" t="s">
        <v>35</v>
      </c>
      <c r="BV282" s="1245" t="s">
        <v>35</v>
      </c>
      <c r="BW282" s="1245" t="s">
        <v>35</v>
      </c>
      <c r="BX282" s="1245" t="s">
        <v>35</v>
      </c>
      <c r="BY282" s="1306" t="s">
        <v>35</v>
      </c>
      <c r="BZ282" s="1306" t="s">
        <v>35</v>
      </c>
      <c r="CA282" s="1306" t="s">
        <v>35</v>
      </c>
      <c r="CB282" s="1306" t="s">
        <v>35</v>
      </c>
      <c r="CC282" s="2210"/>
      <c r="CD282" s="2210"/>
      <c r="CE282" s="2210"/>
      <c r="CF282" s="2210"/>
      <c r="CG282" s="2210"/>
      <c r="CH282" s="2210"/>
      <c r="CI282" s="2210"/>
      <c r="CJ282" s="2210"/>
      <c r="CK282" s="2210"/>
      <c r="CL282" s="2210"/>
      <c r="CM282" s="2210"/>
      <c r="CN282" s="2210"/>
      <c r="CO282" s="2210"/>
      <c r="CP282" s="2210"/>
      <c r="CQ282" s="2210"/>
      <c r="CR282" s="2210"/>
      <c r="CS282" s="2210"/>
      <c r="CT282" s="2210"/>
      <c r="CU282" s="2210"/>
      <c r="CV282" s="2210"/>
      <c r="CW282" s="2210"/>
      <c r="CX282" s="2210"/>
      <c r="CY282" s="2210"/>
      <c r="CZ282" s="2210"/>
    </row>
    <row r="283" s="399" customFormat="true" ht="15" customHeight="true" x14ac:dyDescent="0.2">
      <c r="B283" s="398"/>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619"/>
      <c r="BB283" s="295" t="s">
        <v>84</v>
      </c>
      <c r="BC283" s="1224" t="s">
        <v>35</v>
      </c>
      <c r="BD283" s="1245" t="s">
        <v>35</v>
      </c>
      <c r="BE283" s="1245" t="s">
        <v>35</v>
      </c>
      <c r="BF283" s="1245" t="s">
        <v>35</v>
      </c>
      <c r="BG283" s="1266" t="s">
        <v>35</v>
      </c>
      <c r="BH283" s="1224" t="s">
        <v>35</v>
      </c>
      <c r="BI283" s="1245" t="s">
        <v>35</v>
      </c>
      <c r="BJ283" s="1245" t="s">
        <v>35</v>
      </c>
      <c r="BK283" s="1245" t="s">
        <v>35</v>
      </c>
      <c r="BL283" s="1266" t="s">
        <v>35</v>
      </c>
      <c r="BM283" s="1224" t="s">
        <v>35</v>
      </c>
      <c r="BN283" s="1245" t="s">
        <v>35</v>
      </c>
      <c r="BO283" s="1245" t="s">
        <v>35</v>
      </c>
      <c r="BP283" s="1245" t="s">
        <v>35</v>
      </c>
      <c r="BQ283" s="1266" t="s">
        <v>35</v>
      </c>
      <c r="BR283" s="1224" t="s">
        <v>35</v>
      </c>
      <c r="BS283" s="1245" t="s">
        <v>35</v>
      </c>
      <c r="BT283" s="1245" t="s">
        <v>35</v>
      </c>
      <c r="BU283" s="1245" t="s">
        <v>35</v>
      </c>
      <c r="BV283" s="1245" t="s">
        <v>35</v>
      </c>
      <c r="BW283" s="1245" t="s">
        <v>35</v>
      </c>
      <c r="BX283" s="1245" t="s">
        <v>35</v>
      </c>
      <c r="BY283" s="1306" t="s">
        <v>35</v>
      </c>
      <c r="BZ283" s="1306" t="s">
        <v>35</v>
      </c>
      <c r="CA283" s="1306" t="s">
        <v>35</v>
      </c>
      <c r="CB283" s="1306" t="s">
        <v>35</v>
      </c>
      <c r="CC283" s="2210"/>
      <c r="CD283" s="2210"/>
      <c r="CE283" s="2210"/>
      <c r="CF283" s="2210"/>
      <c r="CG283" s="2210"/>
      <c r="CH283" s="2210"/>
      <c r="CI283" s="2210"/>
      <c r="CJ283" s="2210"/>
      <c r="CK283" s="2210"/>
      <c r="CL283" s="2210"/>
      <c r="CM283" s="2210"/>
      <c r="CN283" s="2210"/>
      <c r="CO283" s="2210"/>
      <c r="CP283" s="2210"/>
      <c r="CQ283" s="2210"/>
      <c r="CR283" s="2210"/>
      <c r="CS283" s="2210"/>
      <c r="CT283" s="2210"/>
      <c r="CU283" s="2210"/>
      <c r="CV283" s="2210"/>
      <c r="CW283" s="2210"/>
      <c r="CX283" s="2210"/>
      <c r="CY283" s="2210"/>
      <c r="CZ283" s="2210"/>
    </row>
    <row r="284" s="399" customFormat="true" ht="15" customHeight="true" x14ac:dyDescent="0.2">
      <c r="B284" s="398"/>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624"/>
      <c r="BB284" s="296" t="s">
        <v>113</v>
      </c>
      <c r="BC284" s="1225" t="s">
        <v>35</v>
      </c>
      <c r="BD284" s="1246" t="s">
        <v>35</v>
      </c>
      <c r="BE284" s="1246" t="s">
        <v>35</v>
      </c>
      <c r="BF284" s="1246" t="s">
        <v>35</v>
      </c>
      <c r="BG284" s="1267" t="s">
        <v>35</v>
      </c>
      <c r="BH284" s="1287" t="s">
        <v>35</v>
      </c>
      <c r="BI284" s="1246" t="s">
        <v>35</v>
      </c>
      <c r="BJ284" s="1246" t="s">
        <v>35</v>
      </c>
      <c r="BK284" s="1246" t="s">
        <v>35</v>
      </c>
      <c r="BL284" s="1267" t="s">
        <v>35</v>
      </c>
      <c r="BM284" s="1287" t="s">
        <v>35</v>
      </c>
      <c r="BN284" s="1246" t="s">
        <v>35</v>
      </c>
      <c r="BO284" s="1246" t="s">
        <v>35</v>
      </c>
      <c r="BP284" s="1246" t="s">
        <v>35</v>
      </c>
      <c r="BQ284" s="1267" t="s">
        <v>35</v>
      </c>
      <c r="BR284" s="1287" t="s">
        <v>35</v>
      </c>
      <c r="BS284" s="1246" t="s">
        <v>35</v>
      </c>
      <c r="BT284" s="1246" t="s">
        <v>35</v>
      </c>
      <c r="BU284" s="1246" t="s">
        <v>35</v>
      </c>
      <c r="BV284" s="1246" t="s">
        <v>35</v>
      </c>
      <c r="BW284" s="1246" t="s">
        <v>35</v>
      </c>
      <c r="BX284" s="1246" t="s">
        <v>35</v>
      </c>
      <c r="BY284" s="1307" t="s">
        <v>35</v>
      </c>
      <c r="BZ284" s="1307" t="s">
        <v>35</v>
      </c>
      <c r="CA284" s="1307" t="s">
        <v>35</v>
      </c>
      <c r="CB284" s="1307" t="s">
        <v>35</v>
      </c>
      <c r="CC284" s="2211"/>
      <c r="CD284" s="2211"/>
      <c r="CE284" s="2211"/>
      <c r="CF284" s="2211"/>
      <c r="CG284" s="2211"/>
      <c r="CH284" s="2211"/>
      <c r="CI284" s="2211"/>
      <c r="CJ284" s="2211"/>
      <c r="CK284" s="2211"/>
      <c r="CL284" s="2211"/>
      <c r="CM284" s="2211"/>
      <c r="CN284" s="2211"/>
      <c r="CO284" s="2211"/>
      <c r="CP284" s="2211"/>
      <c r="CQ284" s="2211"/>
      <c r="CR284" s="2211"/>
      <c r="CS284" s="2211"/>
      <c r="CT284" s="2211"/>
      <c r="CU284" s="2211"/>
      <c r="CV284" s="2211"/>
      <c r="CW284" s="2211"/>
      <c r="CX284" s="2211"/>
      <c r="CY284" s="2211"/>
      <c r="CZ284" s="2211"/>
    </row>
    <row r="285" s="399" customFormat="true" ht="15" customHeight="true" x14ac:dyDescent="0.2">
      <c r="B285" s="398"/>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99" customFormat="true" ht="15" customHeight="true" x14ac:dyDescent="0.2">
      <c r="B286" s="398"/>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99" customFormat="true" ht="15" customHeight="true" x14ac:dyDescent="0.2">
      <c r="B287" s="398"/>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99" customFormat="true" ht="15" customHeight="true" x14ac:dyDescent="0.2">
      <c r="B288" s="398"/>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99" customFormat="true" ht="15" customHeight="true" x14ac:dyDescent="0.2">
      <c r="A289" s="411"/>
      <c r="B289" s="412"/>
      <c r="C289" s="413"/>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99" customFormat="true" ht="15" customHeight="true" x14ac:dyDescent="0.2">
      <c r="A290" s="712"/>
      <c r="B290" s="713"/>
      <c r="C290" s="714"/>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99" customFormat="true" ht="15" customHeight="true" x14ac:dyDescent="0.2">
      <c r="A291" s="715"/>
      <c r="B291" s="716"/>
      <c r="C291" s="717"/>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99" customFormat="true" ht="15" customHeight="true" x14ac:dyDescent="0.2">
      <c r="A292" s="718"/>
      <c r="B292" s="719"/>
      <c r="C292" s="720"/>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99" customFormat="true" ht="15" customHeight="true" x14ac:dyDescent="0.2">
      <c r="A293" s="721"/>
      <c r="B293" s="722"/>
      <c r="C293" s="723"/>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99" customFormat="true" ht="15" customHeight="true" x14ac:dyDescent="0.2">
      <c r="A294" s="724"/>
      <c r="B294" s="725"/>
      <c r="C294" s="72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99" customFormat="true" ht="15" customHeight="true" x14ac:dyDescent="0.2">
      <c r="A295" s="724"/>
      <c r="B295" s="725"/>
      <c r="C295" s="72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99" customFormat="true" ht="15" customHeight="true" x14ac:dyDescent="0.2">
      <c r="A296" s="724"/>
      <c r="B296" s="727"/>
      <c r="C296" s="72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99" customFormat="true" ht="15" customHeight="true" x14ac:dyDescent="0.2">
      <c r="A297" s="728"/>
      <c r="B297" s="729"/>
      <c r="C297" s="730"/>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99" customFormat="true" ht="15" customHeight="true" x14ac:dyDescent="0.2">
      <c r="B298" s="398"/>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99" customFormat="true" ht="15" customHeight="true" x14ac:dyDescent="0.2">
      <c r="A299" s="414"/>
      <c r="B299" s="415"/>
      <c r="C299" s="416"/>
      <c r="D299" s="417"/>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99" customFormat="true" ht="15" customHeight="true" x14ac:dyDescent="0.2">
      <c r="A300" s="731"/>
      <c r="B300" s="732"/>
      <c r="C300" s="733"/>
      <c r="D300" s="734"/>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99" customFormat="true" ht="15" customHeight="true" x14ac:dyDescent="0.2">
      <c r="A301" s="735"/>
      <c r="B301" s="736"/>
      <c r="C301" s="737"/>
      <c r="D301" s="738"/>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99" customFormat="true" ht="15" customHeight="true" x14ac:dyDescent="0.2">
      <c r="A302" s="739"/>
      <c r="B302" s="740"/>
      <c r="C302" s="741"/>
      <c r="D302" s="742"/>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99" customFormat="true" ht="15" customHeight="true" x14ac:dyDescent="0.2">
      <c r="A303" s="743"/>
      <c r="B303" s="744"/>
      <c r="C303" s="745"/>
      <c r="D303" s="74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99" customFormat="true" ht="15" customHeight="true" x14ac:dyDescent="0.2">
      <c r="A304" s="747"/>
      <c r="B304" s="748"/>
      <c r="C304" s="749"/>
      <c r="D304" s="750"/>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99" customFormat="true" ht="15" customHeight="true" x14ac:dyDescent="0.2">
      <c r="A305" s="751"/>
      <c r="B305" s="752"/>
      <c r="C305" s="753"/>
      <c r="D305" s="754"/>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99" customFormat="true" ht="15" customHeight="true" x14ac:dyDescent="0.2">
      <c r="B306" s="398"/>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99" customFormat="true" ht="15" customHeight="true" x14ac:dyDescent="0.2">
      <c r="B307" s="398"/>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99" customFormat="true" ht="15" customHeight="true" x14ac:dyDescent="0.2">
      <c r="B308" s="398"/>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99" customFormat="true" ht="15" customHeight="true" x14ac:dyDescent="0.2">
      <c r="B309" s="398"/>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99" customFormat="true" ht="15" customHeight="true" x14ac:dyDescent="0.2">
      <c r="B310" s="398"/>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99" customFormat="true" ht="15" customHeight="true" x14ac:dyDescent="0.2">
      <c r="B311" s="398"/>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99" customFormat="true" ht="15" customHeight="true" x14ac:dyDescent="0.2">
      <c r="B312" s="398"/>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99" customFormat="true" ht="15" customHeight="true" x14ac:dyDescent="0.2">
      <c r="B313" s="398"/>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99" customFormat="true" ht="15" customHeight="true" x14ac:dyDescent="0.2">
      <c r="B314" s="398"/>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99" customFormat="true" ht="15" customHeight="true" x14ac:dyDescent="0.2">
      <c r="B315" s="398"/>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99" customFormat="true" ht="15" customHeight="true" x14ac:dyDescent="0.2">
      <c r="B316" s="398"/>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99" customFormat="true" ht="15" customHeight="true" x14ac:dyDescent="0.2">
      <c r="B317" s="398"/>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99" customFormat="true" ht="15" customHeight="true" x14ac:dyDescent="0.2">
      <c r="B318" s="398"/>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99" customFormat="true" ht="15" customHeight="true" x14ac:dyDescent="0.2">
      <c r="B319" s="398"/>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99" customFormat="true" ht="15" customHeight="true" x14ac:dyDescent="0.2">
      <c r="B320" s="398"/>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99" customFormat="true" ht="15" customHeight="true" x14ac:dyDescent="0.2">
      <c r="B321" s="398"/>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99" customFormat="true" ht="15" customHeight="true" x14ac:dyDescent="0.2">
      <c r="B322" s="398"/>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99" customFormat="true" ht="15" customHeight="true" x14ac:dyDescent="0.2">
      <c r="B323" s="398"/>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99" customFormat="true" ht="15" customHeight="true" x14ac:dyDescent="0.2">
      <c r="B324" s="398"/>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99" customFormat="true" ht="15" customHeight="true" x14ac:dyDescent="0.2">
      <c r="B325" s="398"/>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99" customFormat="true" ht="15" customHeight="true" x14ac:dyDescent="0.2">
      <c r="B326" s="398"/>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99" customFormat="true" ht="15" customHeight="true" x14ac:dyDescent="0.2">
      <c r="B327" s="398"/>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99" customFormat="true" ht="15" customHeight="true" x14ac:dyDescent="0.2">
      <c r="B328" s="398"/>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99" customFormat="true" ht="250.15" customHeight="true" x14ac:dyDescent="0.2">
      <c r="B329" s="398"/>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7"/>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2"/>
      <c r="BD330" s="392"/>
      <c r="BE330" s="392"/>
      <c r="BF330" s="392"/>
      <c r="BG330" s="392"/>
      <c r="BH330" s="392"/>
      <c r="BI330" s="392"/>
      <c r="BJ330" s="392"/>
      <c r="BK330" s="392"/>
      <c r="BL330" s="392"/>
      <c r="BM330" s="392"/>
      <c r="BN330" s="392"/>
      <c r="BO330" s="392"/>
      <c r="BP330" s="392"/>
      <c r="BQ330" s="392"/>
      <c r="BR330" s="392"/>
      <c r="BS330" s="392"/>
      <c r="BT330" s="392"/>
      <c r="BU330" s="392"/>
      <c r="BV330" s="392"/>
      <c r="BW330" s="392"/>
      <c r="BX330" s="392"/>
      <c r="BY330" s="39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7"/>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2"/>
      <c r="BD331" s="392"/>
      <c r="BE331" s="392"/>
      <c r="BF331" s="392"/>
      <c r="BG331" s="392"/>
      <c r="BH331" s="392"/>
      <c r="BI331" s="392"/>
      <c r="BJ331" s="392"/>
      <c r="BK331" s="392"/>
      <c r="BL331" s="392"/>
      <c r="BM331" s="392"/>
      <c r="BN331" s="392"/>
      <c r="BO331" s="392"/>
      <c r="BP331" s="392"/>
      <c r="BQ331" s="392"/>
      <c r="BR331" s="392"/>
      <c r="BS331" s="392"/>
      <c r="BT331" s="392"/>
      <c r="BU331" s="392"/>
      <c r="BV331" s="392"/>
      <c r="BW331" s="392"/>
      <c r="BX331" s="392"/>
      <c r="BY331" s="39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7"/>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2"/>
      <c r="BD332" s="392"/>
      <c r="BE332" s="392"/>
      <c r="BF332" s="392"/>
      <c r="BG332" s="392"/>
      <c r="BH332" s="392"/>
      <c r="BI332" s="392"/>
      <c r="BJ332" s="392"/>
      <c r="BK332" s="392"/>
      <c r="BL332" s="392"/>
      <c r="BM332" s="392"/>
      <c r="BN332" s="392"/>
      <c r="BO332" s="392"/>
      <c r="BP332" s="392"/>
      <c r="BQ332" s="392"/>
      <c r="BR332" s="392"/>
      <c r="BS332" s="392"/>
      <c r="BT332" s="392"/>
      <c r="BU332" s="392"/>
      <c r="BV332" s="392"/>
      <c r="BW332" s="392"/>
      <c r="BX332" s="392"/>
      <c r="BY332" s="39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7"/>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2"/>
      <c r="BD333" s="392"/>
      <c r="BE333" s="392"/>
      <c r="BF333" s="392"/>
      <c r="BG333" s="392"/>
      <c r="BH333" s="392"/>
      <c r="BI333" s="392"/>
      <c r="BJ333" s="392"/>
      <c r="BK333" s="392"/>
      <c r="BL333" s="392"/>
      <c r="BM333" s="392"/>
      <c r="BN333" s="392"/>
      <c r="BO333" s="392"/>
      <c r="BP333" s="392"/>
      <c r="BQ333" s="392"/>
      <c r="BR333" s="392"/>
      <c r="BS333" s="392"/>
      <c r="BT333" s="392"/>
      <c r="BU333" s="392"/>
      <c r="BV333" s="392"/>
      <c r="BW333" s="392"/>
      <c r="BX333" s="392"/>
      <c r="BY333" s="39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7"/>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2"/>
      <c r="BD334" s="392"/>
      <c r="BE334" s="392"/>
      <c r="BF334" s="392"/>
      <c r="BG334" s="392"/>
      <c r="BH334" s="392"/>
      <c r="BI334" s="392"/>
      <c r="BJ334" s="392"/>
      <c r="BK334" s="392"/>
      <c r="BL334" s="392"/>
      <c r="BM334" s="392"/>
      <c r="BN334" s="392"/>
      <c r="BO334" s="392"/>
      <c r="BP334" s="392"/>
      <c r="BQ334" s="392"/>
      <c r="BR334" s="392"/>
      <c r="BS334" s="392"/>
      <c r="BT334" s="392"/>
      <c r="BU334" s="392"/>
      <c r="BV334" s="392"/>
      <c r="BW334" s="392"/>
      <c r="BX334" s="392"/>
      <c r="BY334" s="39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7"/>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2"/>
      <c r="BD335" s="392"/>
      <c r="BE335" s="392"/>
      <c r="BF335" s="392"/>
      <c r="BG335" s="392"/>
      <c r="BH335" s="392"/>
      <c r="BI335" s="392"/>
      <c r="BJ335" s="392"/>
      <c r="BK335" s="392"/>
      <c r="BL335" s="392"/>
      <c r="BM335" s="392"/>
      <c r="BN335" s="392"/>
      <c r="BO335" s="392"/>
      <c r="BP335" s="392"/>
      <c r="BQ335" s="392"/>
      <c r="BR335" s="392"/>
      <c r="BS335" s="392"/>
      <c r="BT335" s="392"/>
      <c r="BU335" s="392"/>
      <c r="BV335" s="392"/>
      <c r="BW335" s="392"/>
      <c r="BX335" s="392"/>
      <c r="BY335" s="39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7"/>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2"/>
      <c r="BD336" s="392"/>
      <c r="BE336" s="392"/>
      <c r="BF336" s="392"/>
      <c r="BG336" s="392"/>
      <c r="BH336" s="392"/>
      <c r="BI336" s="392"/>
      <c r="BJ336" s="392"/>
      <c r="BK336" s="392"/>
      <c r="BL336" s="392"/>
      <c r="BM336" s="392"/>
      <c r="BN336" s="392"/>
      <c r="BO336" s="392"/>
      <c r="BP336" s="392"/>
      <c r="BQ336" s="392"/>
      <c r="BR336" s="392"/>
      <c r="BS336" s="392"/>
      <c r="BT336" s="392"/>
      <c r="BU336" s="392"/>
      <c r="BV336" s="392"/>
      <c r="BW336" s="392"/>
      <c r="BX336" s="392"/>
      <c r="BY336" s="39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7"/>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2"/>
      <c r="BD337" s="392"/>
      <c r="BE337" s="392"/>
      <c r="BF337" s="392"/>
      <c r="BG337" s="392"/>
      <c r="BH337" s="392"/>
      <c r="BI337" s="392"/>
      <c r="BJ337" s="392"/>
      <c r="BK337" s="392"/>
      <c r="BL337" s="392"/>
      <c r="BM337" s="392"/>
      <c r="BN337" s="392"/>
      <c r="BO337" s="392"/>
      <c r="BP337" s="392"/>
      <c r="BQ337" s="392"/>
      <c r="BR337" s="392"/>
      <c r="BS337" s="392"/>
      <c r="BT337" s="392"/>
      <c r="BU337" s="392"/>
      <c r="BV337" s="392"/>
      <c r="BW337" s="392"/>
      <c r="BX337" s="392"/>
      <c r="BY337" s="39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7"/>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2"/>
      <c r="BD338" s="392"/>
      <c r="BE338" s="392"/>
      <c r="BF338" s="392"/>
      <c r="BG338" s="392"/>
      <c r="BH338" s="392"/>
      <c r="BI338" s="392"/>
      <c r="BJ338" s="392"/>
      <c r="BK338" s="392"/>
      <c r="BL338" s="392"/>
      <c r="BM338" s="392"/>
      <c r="BN338" s="392"/>
      <c r="BO338" s="392"/>
      <c r="BP338" s="392"/>
      <c r="BQ338" s="392"/>
      <c r="BR338" s="392"/>
      <c r="BS338" s="392"/>
      <c r="BT338" s="392"/>
      <c r="BU338" s="392"/>
      <c r="BV338" s="392"/>
      <c r="BW338" s="392"/>
      <c r="BX338" s="392"/>
      <c r="BY338" s="39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99" customFormat="true" ht="15" customHeight="true" x14ac:dyDescent="0.2">
      <c r="B339" s="398"/>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625" t="s">
        <v>114</v>
      </c>
      <c r="BD339" s="2605"/>
      <c r="BE339" s="2605"/>
      <c r="BF339" s="2605"/>
      <c r="BG339" s="2606"/>
      <c r="BH339" s="2604" t="s">
        <v>38</v>
      </c>
      <c r="BI339" s="2605"/>
      <c r="BJ339" s="2605"/>
      <c r="BK339" s="2605"/>
      <c r="BL339" s="2606"/>
      <c r="BM339" s="2604" t="s">
        <v>37</v>
      </c>
      <c r="BN339" s="2605"/>
      <c r="BO339" s="2605"/>
      <c r="BP339" s="2605"/>
      <c r="BQ339" s="2607"/>
      <c r="BR339" s="2121" t="s">
        <v>137</v>
      </c>
      <c r="BS339" s="2122"/>
      <c r="BT339" s="2122"/>
      <c r="BU339" s="2122"/>
      <c r="BV339" s="2122"/>
      <c r="BW339" s="2122"/>
      <c r="BX339" s="2122"/>
      <c r="BY339" s="2123"/>
      <c r="BZ339" s="313"/>
      <c r="CA339" s="313"/>
      <c r="CB339" s="313"/>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399" customFormat="true" ht="12.75" x14ac:dyDescent="0.2">
      <c r="B340" s="398"/>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150</v>
      </c>
      <c r="BS340" s="180" t="s">
        <v>151</v>
      </c>
      <c r="BT340" s="180" t="s">
        <v>152</v>
      </c>
      <c r="BU340" s="180" t="s">
        <v>153</v>
      </c>
      <c r="BV340" s="180" t="s">
        <v>154</v>
      </c>
      <c r="BW340" s="180" t="s">
        <v>155</v>
      </c>
      <c r="BX340" s="180" t="s">
        <v>156</v>
      </c>
      <c r="BY340" s="181" t="s">
        <v>157</v>
      </c>
      <c r="BZ340" s="181" t="s">
        <v>158</v>
      </c>
      <c r="CA340" s="181" t="s">
        <v>159</v>
      </c>
      <c r="CB340" s="181" t="s">
        <v>160</v>
      </c>
      <c r="CC340" s="2212"/>
      <c r="CD340" s="2212"/>
      <c r="CE340" s="2212"/>
      <c r="CF340" s="2212"/>
      <c r="CG340" s="2212"/>
      <c r="CH340" s="2212"/>
      <c r="CI340" s="2212"/>
      <c r="CJ340" s="2212"/>
      <c r="CK340" s="2212"/>
      <c r="CL340" s="2212"/>
      <c r="CM340" s="2212"/>
      <c r="CN340" s="2212"/>
      <c r="CO340" s="2212"/>
      <c r="CP340" s="2212"/>
      <c r="CQ340" s="2212"/>
      <c r="CR340" s="2212"/>
      <c r="CS340" s="2212"/>
      <c r="CT340" s="2212"/>
      <c r="CU340" s="2212"/>
      <c r="CV340" s="2212"/>
      <c r="CW340" s="2212"/>
      <c r="CX340" s="2212"/>
      <c r="CY340" s="2212"/>
      <c r="CZ340" s="2212"/>
    </row>
    <row r="341" s="399" customFormat="true" ht="15" customHeight="true" x14ac:dyDescent="0.2">
      <c r="B341" s="398"/>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608" t="s">
        <v>144</v>
      </c>
      <c r="BB341" s="162" t="s">
        <v>49</v>
      </c>
      <c r="BC341" s="1226" t="s">
        <v>35</v>
      </c>
      <c r="BD341" s="1247" t="s">
        <v>35</v>
      </c>
      <c r="BE341" s="1247" t="s">
        <v>35</v>
      </c>
      <c r="BF341" s="1247" t="s">
        <v>35</v>
      </c>
      <c r="BG341" s="1268" t="s">
        <v>35</v>
      </c>
      <c r="BH341" s="1288" t="s">
        <v>35</v>
      </c>
      <c r="BI341" s="1247" t="s">
        <v>35</v>
      </c>
      <c r="BJ341" s="1247" t="s">
        <v>35</v>
      </c>
      <c r="BK341" s="1247" t="s">
        <v>35</v>
      </c>
      <c r="BL341" s="1268" t="s">
        <v>35</v>
      </c>
      <c r="BM341" s="1288" t="s">
        <v>35</v>
      </c>
      <c r="BN341" s="1247" t="s">
        <v>35</v>
      </c>
      <c r="BO341" s="1247" t="s">
        <v>35</v>
      </c>
      <c r="BP341" s="1247" t="s">
        <v>35</v>
      </c>
      <c r="BQ341" s="1268" t="s">
        <v>35</v>
      </c>
      <c r="BR341" s="1288" t="s">
        <v>35</v>
      </c>
      <c r="BS341" s="1247" t="s">
        <v>35</v>
      </c>
      <c r="BT341" s="1247" t="s">
        <v>35</v>
      </c>
      <c r="BU341" s="1247" t="s">
        <v>35</v>
      </c>
      <c r="BV341" s="1247" t="s">
        <v>35</v>
      </c>
      <c r="BW341" s="1247" t="s">
        <v>35</v>
      </c>
      <c r="BX341" s="1247" t="s">
        <v>35</v>
      </c>
      <c r="BY341" s="1308" t="s">
        <v>35</v>
      </c>
      <c r="BZ341" s="1308" t="s">
        <v>35</v>
      </c>
      <c r="CA341" s="1308" t="s">
        <v>35</v>
      </c>
      <c r="CB341" s="1308" t="s">
        <v>35</v>
      </c>
      <c r="CC341" s="2213"/>
      <c r="CD341" s="2213"/>
      <c r="CE341" s="2213"/>
      <c r="CF341" s="2213"/>
      <c r="CG341" s="2213"/>
      <c r="CH341" s="2213"/>
      <c r="CI341" s="2213"/>
      <c r="CJ341" s="2213"/>
      <c r="CK341" s="2213"/>
      <c r="CL341" s="2213"/>
      <c r="CM341" s="2213"/>
      <c r="CN341" s="2213"/>
      <c r="CO341" s="2213"/>
      <c r="CP341" s="2213"/>
      <c r="CQ341" s="2213"/>
      <c r="CR341" s="2213"/>
      <c r="CS341" s="2213"/>
      <c r="CT341" s="2213"/>
      <c r="CU341" s="2213"/>
      <c r="CV341" s="2213"/>
      <c r="CW341" s="2213"/>
      <c r="CX341" s="2213"/>
      <c r="CY341" s="2213"/>
      <c r="CZ341" s="2213"/>
    </row>
    <row r="342" s="399" customFormat="true" ht="15" customHeight="true" x14ac:dyDescent="0.2">
      <c r="B342" s="398"/>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609"/>
      <c r="BB342" s="163" t="s">
        <v>48</v>
      </c>
      <c r="BC342" s="1227" t="s">
        <v>35</v>
      </c>
      <c r="BD342" s="1248" t="s">
        <v>35</v>
      </c>
      <c r="BE342" s="1248" t="s">
        <v>35</v>
      </c>
      <c r="BF342" s="1248" t="s">
        <v>35</v>
      </c>
      <c r="BG342" s="1269" t="s">
        <v>35</v>
      </c>
      <c r="BH342" s="1289" t="s">
        <v>35</v>
      </c>
      <c r="BI342" s="1248" t="s">
        <v>35</v>
      </c>
      <c r="BJ342" s="1248" t="s">
        <v>35</v>
      </c>
      <c r="BK342" s="1248" t="s">
        <v>35</v>
      </c>
      <c r="BL342" s="1269" t="s">
        <v>35</v>
      </c>
      <c r="BM342" s="1289" t="s">
        <v>35</v>
      </c>
      <c r="BN342" s="1248" t="s">
        <v>35</v>
      </c>
      <c r="BO342" s="1248" t="s">
        <v>35</v>
      </c>
      <c r="BP342" s="1248" t="s">
        <v>35</v>
      </c>
      <c r="BQ342" s="1269" t="s">
        <v>35</v>
      </c>
      <c r="BR342" s="1289" t="s">
        <v>35</v>
      </c>
      <c r="BS342" s="1248" t="s">
        <v>35</v>
      </c>
      <c r="BT342" s="1248" t="s">
        <v>35</v>
      </c>
      <c r="BU342" s="1248" t="s">
        <v>35</v>
      </c>
      <c r="BV342" s="1248" t="s">
        <v>35</v>
      </c>
      <c r="BW342" s="1248" t="s">
        <v>35</v>
      </c>
      <c r="BX342" s="1248" t="s">
        <v>35</v>
      </c>
      <c r="BY342" s="1309" t="s">
        <v>35</v>
      </c>
      <c r="BZ342" s="1309" t="s">
        <v>35</v>
      </c>
      <c r="CA342" s="1309" t="s">
        <v>35</v>
      </c>
      <c r="CB342" s="1309" t="s">
        <v>35</v>
      </c>
      <c r="CC342" s="2214"/>
      <c r="CD342" s="2214"/>
      <c r="CE342" s="2214"/>
      <c r="CF342" s="2214"/>
      <c r="CG342" s="2214"/>
      <c r="CH342" s="2214"/>
      <c r="CI342" s="2214"/>
      <c r="CJ342" s="2214"/>
      <c r="CK342" s="2214"/>
      <c r="CL342" s="2214"/>
      <c r="CM342" s="2214"/>
      <c r="CN342" s="2214"/>
      <c r="CO342" s="2214"/>
      <c r="CP342" s="2214"/>
      <c r="CQ342" s="2214"/>
      <c r="CR342" s="2214"/>
      <c r="CS342" s="2214"/>
      <c r="CT342" s="2214"/>
      <c r="CU342" s="2214"/>
      <c r="CV342" s="2214"/>
      <c r="CW342" s="2214"/>
      <c r="CX342" s="2214"/>
      <c r="CY342" s="2214"/>
      <c r="CZ342" s="2214"/>
    </row>
    <row r="343" s="399" customFormat="true" ht="15" customHeight="true" x14ac:dyDescent="0.2">
      <c r="B343" s="398"/>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610" t="s">
        <v>139</v>
      </c>
      <c r="BB343" s="163" t="s">
        <v>49</v>
      </c>
      <c r="BC343" s="1227" t="s">
        <v>35</v>
      </c>
      <c r="BD343" s="1248" t="s">
        <v>35</v>
      </c>
      <c r="BE343" s="1248" t="s">
        <v>35</v>
      </c>
      <c r="BF343" s="1248" t="s">
        <v>35</v>
      </c>
      <c r="BG343" s="1269" t="s">
        <v>35</v>
      </c>
      <c r="BH343" s="1289" t="s">
        <v>35</v>
      </c>
      <c r="BI343" s="1248" t="s">
        <v>35</v>
      </c>
      <c r="BJ343" s="1248" t="s">
        <v>35</v>
      </c>
      <c r="BK343" s="1248" t="s">
        <v>35</v>
      </c>
      <c r="BL343" s="1269" t="s">
        <v>35</v>
      </c>
      <c r="BM343" s="1289" t="s">
        <v>35</v>
      </c>
      <c r="BN343" s="1248" t="s">
        <v>35</v>
      </c>
      <c r="BO343" s="1248" t="s">
        <v>35</v>
      </c>
      <c r="BP343" s="1248" t="s">
        <v>35</v>
      </c>
      <c r="BQ343" s="1269" t="s">
        <v>35</v>
      </c>
      <c r="BR343" s="1289" t="s">
        <v>35</v>
      </c>
      <c r="BS343" s="1248" t="s">
        <v>35</v>
      </c>
      <c r="BT343" s="1248" t="s">
        <v>35</v>
      </c>
      <c r="BU343" s="1248" t="s">
        <v>35</v>
      </c>
      <c r="BV343" s="1248" t="s">
        <v>35</v>
      </c>
      <c r="BW343" s="1248" t="s">
        <v>35</v>
      </c>
      <c r="BX343" s="1248" t="s">
        <v>35</v>
      </c>
      <c r="BY343" s="1309" t="s">
        <v>35</v>
      </c>
      <c r="BZ343" s="1309" t="s">
        <v>35</v>
      </c>
      <c r="CA343" s="1309" t="s">
        <v>35</v>
      </c>
      <c r="CB343" s="1309" t="s">
        <v>35</v>
      </c>
      <c r="CC343" s="2214"/>
      <c r="CD343" s="2214"/>
      <c r="CE343" s="2214"/>
      <c r="CF343" s="2214"/>
      <c r="CG343" s="2214"/>
      <c r="CH343" s="2214"/>
      <c r="CI343" s="2214"/>
      <c r="CJ343" s="2214"/>
      <c r="CK343" s="2214"/>
      <c r="CL343" s="2214"/>
      <c r="CM343" s="2214"/>
      <c r="CN343" s="2214"/>
      <c r="CO343" s="2214"/>
      <c r="CP343" s="2214"/>
      <c r="CQ343" s="2214"/>
      <c r="CR343" s="2214"/>
      <c r="CS343" s="2214"/>
      <c r="CT343" s="2214"/>
      <c r="CU343" s="2214"/>
      <c r="CV343" s="2214"/>
      <c r="CW343" s="2214"/>
      <c r="CX343" s="2214"/>
      <c r="CY343" s="2214"/>
      <c r="CZ343" s="2214"/>
    </row>
    <row r="344" s="399" customFormat="true" ht="15" customHeight="true" x14ac:dyDescent="0.2">
      <c r="B344" s="398"/>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609"/>
      <c r="BB344" s="163" t="s">
        <v>48</v>
      </c>
      <c r="BC344" s="1227" t="s">
        <v>35</v>
      </c>
      <c r="BD344" s="1248" t="s">
        <v>35</v>
      </c>
      <c r="BE344" s="1248" t="s">
        <v>35</v>
      </c>
      <c r="BF344" s="1248" t="s">
        <v>35</v>
      </c>
      <c r="BG344" s="1269" t="s">
        <v>35</v>
      </c>
      <c r="BH344" s="1289" t="s">
        <v>35</v>
      </c>
      <c r="BI344" s="1248" t="s">
        <v>35</v>
      </c>
      <c r="BJ344" s="1248" t="s">
        <v>35</v>
      </c>
      <c r="BK344" s="1248" t="s">
        <v>35</v>
      </c>
      <c r="BL344" s="1269" t="s">
        <v>35</v>
      </c>
      <c r="BM344" s="1289" t="s">
        <v>35</v>
      </c>
      <c r="BN344" s="1248" t="s">
        <v>35</v>
      </c>
      <c r="BO344" s="1248" t="s">
        <v>35</v>
      </c>
      <c r="BP344" s="1248" t="s">
        <v>35</v>
      </c>
      <c r="BQ344" s="1269" t="s">
        <v>35</v>
      </c>
      <c r="BR344" s="1289" t="s">
        <v>35</v>
      </c>
      <c r="BS344" s="1248" t="s">
        <v>35</v>
      </c>
      <c r="BT344" s="1248" t="s">
        <v>35</v>
      </c>
      <c r="BU344" s="1248" t="s">
        <v>35</v>
      </c>
      <c r="BV344" s="1248" t="s">
        <v>35</v>
      </c>
      <c r="BW344" s="1248" t="s">
        <v>35</v>
      </c>
      <c r="BX344" s="1248" t="s">
        <v>35</v>
      </c>
      <c r="BY344" s="1309" t="s">
        <v>35</v>
      </c>
      <c r="BZ344" s="1309" t="s">
        <v>35</v>
      </c>
      <c r="CA344" s="1309" t="s">
        <v>35</v>
      </c>
      <c r="CB344" s="1309" t="s">
        <v>35</v>
      </c>
      <c r="CC344" s="2214"/>
      <c r="CD344" s="2214"/>
      <c r="CE344" s="2214"/>
      <c r="CF344" s="2214"/>
      <c r="CG344" s="2214"/>
      <c r="CH344" s="2214"/>
      <c r="CI344" s="2214"/>
      <c r="CJ344" s="2214"/>
      <c r="CK344" s="2214"/>
      <c r="CL344" s="2214"/>
      <c r="CM344" s="2214"/>
      <c r="CN344" s="2214"/>
      <c r="CO344" s="2214"/>
      <c r="CP344" s="2214"/>
      <c r="CQ344" s="2214"/>
      <c r="CR344" s="2214"/>
      <c r="CS344" s="2214"/>
      <c r="CT344" s="2214"/>
      <c r="CU344" s="2214"/>
      <c r="CV344" s="2214"/>
      <c r="CW344" s="2214"/>
      <c r="CX344" s="2214"/>
      <c r="CY344" s="2214"/>
      <c r="CZ344" s="2214"/>
    </row>
    <row r="345" s="399" customFormat="true" ht="15" customHeight="true" x14ac:dyDescent="0.2">
      <c r="B345" s="398"/>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610" t="s">
        <v>140</v>
      </c>
      <c r="BB345" s="163" t="s">
        <v>49</v>
      </c>
      <c r="BC345" s="1227" t="s">
        <v>35</v>
      </c>
      <c r="BD345" s="1248" t="s">
        <v>35</v>
      </c>
      <c r="BE345" s="1248" t="s">
        <v>35</v>
      </c>
      <c r="BF345" s="1248" t="s">
        <v>35</v>
      </c>
      <c r="BG345" s="1269" t="s">
        <v>35</v>
      </c>
      <c r="BH345" s="1289" t="s">
        <v>35</v>
      </c>
      <c r="BI345" s="1248" t="s">
        <v>35</v>
      </c>
      <c r="BJ345" s="1248" t="s">
        <v>35</v>
      </c>
      <c r="BK345" s="1248" t="s">
        <v>35</v>
      </c>
      <c r="BL345" s="1269" t="s">
        <v>35</v>
      </c>
      <c r="BM345" s="1289" t="s">
        <v>35</v>
      </c>
      <c r="BN345" s="1248" t="s">
        <v>35</v>
      </c>
      <c r="BO345" s="1248" t="s">
        <v>35</v>
      </c>
      <c r="BP345" s="1248" t="s">
        <v>35</v>
      </c>
      <c r="BQ345" s="1269" t="s">
        <v>35</v>
      </c>
      <c r="BR345" s="1289" t="s">
        <v>35</v>
      </c>
      <c r="BS345" s="1248" t="s">
        <v>35</v>
      </c>
      <c r="BT345" s="1248" t="s">
        <v>35</v>
      </c>
      <c r="BU345" s="1248" t="s">
        <v>35</v>
      </c>
      <c r="BV345" s="1248" t="s">
        <v>35</v>
      </c>
      <c r="BW345" s="1248" t="s">
        <v>35</v>
      </c>
      <c r="BX345" s="1248" t="s">
        <v>35</v>
      </c>
      <c r="BY345" s="1309" t="s">
        <v>35</v>
      </c>
      <c r="BZ345" s="1309" t="s">
        <v>35</v>
      </c>
      <c r="CA345" s="1309" t="s">
        <v>35</v>
      </c>
      <c r="CB345" s="1309" t="s">
        <v>35</v>
      </c>
      <c r="CC345" s="2214"/>
      <c r="CD345" s="2214"/>
      <c r="CE345" s="2214"/>
      <c r="CF345" s="2214"/>
      <c r="CG345" s="2214"/>
      <c r="CH345" s="2214"/>
      <c r="CI345" s="2214"/>
      <c r="CJ345" s="2214"/>
      <c r="CK345" s="2214"/>
      <c r="CL345" s="2214"/>
      <c r="CM345" s="2214"/>
      <c r="CN345" s="2214"/>
      <c r="CO345" s="2214"/>
      <c r="CP345" s="2214"/>
      <c r="CQ345" s="2214"/>
      <c r="CR345" s="2214"/>
      <c r="CS345" s="2214"/>
      <c r="CT345" s="2214"/>
      <c r="CU345" s="2214"/>
      <c r="CV345" s="2214"/>
      <c r="CW345" s="2214"/>
      <c r="CX345" s="2214"/>
      <c r="CY345" s="2214"/>
      <c r="CZ345" s="2214"/>
    </row>
    <row r="346" s="399" customFormat="true" ht="15" customHeight="true" x14ac:dyDescent="0.2">
      <c r="B346" s="398"/>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609"/>
      <c r="BB346" s="163" t="s">
        <v>48</v>
      </c>
      <c r="BC346" s="1227" t="s">
        <v>35</v>
      </c>
      <c r="BD346" s="1248" t="s">
        <v>35</v>
      </c>
      <c r="BE346" s="1248" t="s">
        <v>35</v>
      </c>
      <c r="BF346" s="1248" t="s">
        <v>35</v>
      </c>
      <c r="BG346" s="1269" t="s">
        <v>35</v>
      </c>
      <c r="BH346" s="1289" t="s">
        <v>35</v>
      </c>
      <c r="BI346" s="1248" t="s">
        <v>35</v>
      </c>
      <c r="BJ346" s="1248" t="s">
        <v>35</v>
      </c>
      <c r="BK346" s="1248" t="s">
        <v>35</v>
      </c>
      <c r="BL346" s="1269" t="s">
        <v>35</v>
      </c>
      <c r="BM346" s="1289" t="s">
        <v>35</v>
      </c>
      <c r="BN346" s="1248" t="s">
        <v>35</v>
      </c>
      <c r="BO346" s="1248" t="s">
        <v>35</v>
      </c>
      <c r="BP346" s="1248" t="s">
        <v>35</v>
      </c>
      <c r="BQ346" s="1269" t="s">
        <v>35</v>
      </c>
      <c r="BR346" s="1289" t="s">
        <v>35</v>
      </c>
      <c r="BS346" s="1248" t="s">
        <v>35</v>
      </c>
      <c r="BT346" s="1248" t="s">
        <v>35</v>
      </c>
      <c r="BU346" s="1248" t="s">
        <v>35</v>
      </c>
      <c r="BV346" s="1248" t="s">
        <v>35</v>
      </c>
      <c r="BW346" s="1248" t="s">
        <v>35</v>
      </c>
      <c r="BX346" s="1248" t="s">
        <v>35</v>
      </c>
      <c r="BY346" s="1309" t="s">
        <v>35</v>
      </c>
      <c r="BZ346" s="1309" t="s">
        <v>35</v>
      </c>
      <c r="CA346" s="1309" t="s">
        <v>35</v>
      </c>
      <c r="CB346" s="1309" t="s">
        <v>35</v>
      </c>
      <c r="CC346" s="2214"/>
      <c r="CD346" s="2214"/>
      <c r="CE346" s="2214"/>
      <c r="CF346" s="2214"/>
      <c r="CG346" s="2214"/>
      <c r="CH346" s="2214"/>
      <c r="CI346" s="2214"/>
      <c r="CJ346" s="2214"/>
      <c r="CK346" s="2214"/>
      <c r="CL346" s="2214"/>
      <c r="CM346" s="2214"/>
      <c r="CN346" s="2214"/>
      <c r="CO346" s="2214"/>
      <c r="CP346" s="2214"/>
      <c r="CQ346" s="2214"/>
      <c r="CR346" s="2214"/>
      <c r="CS346" s="2214"/>
      <c r="CT346" s="2214"/>
      <c r="CU346" s="2214"/>
      <c r="CV346" s="2214"/>
      <c r="CW346" s="2214"/>
      <c r="CX346" s="2214"/>
      <c r="CY346" s="2214"/>
      <c r="CZ346" s="2214"/>
    </row>
    <row r="347" s="399" customFormat="true" ht="15" customHeight="true" x14ac:dyDescent="0.2">
      <c r="B347" s="398"/>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610" t="s">
        <v>141</v>
      </c>
      <c r="BB347" s="163" t="s">
        <v>49</v>
      </c>
      <c r="BC347" s="1227" t="s">
        <v>35</v>
      </c>
      <c r="BD347" s="1248" t="s">
        <v>35</v>
      </c>
      <c r="BE347" s="1248" t="s">
        <v>35</v>
      </c>
      <c r="BF347" s="1248" t="s">
        <v>35</v>
      </c>
      <c r="BG347" s="1269" t="s">
        <v>35</v>
      </c>
      <c r="BH347" s="1289" t="s">
        <v>35</v>
      </c>
      <c r="BI347" s="1248" t="s">
        <v>35</v>
      </c>
      <c r="BJ347" s="1248" t="s">
        <v>35</v>
      </c>
      <c r="BK347" s="1248" t="s">
        <v>35</v>
      </c>
      <c r="BL347" s="1269" t="s">
        <v>35</v>
      </c>
      <c r="BM347" s="1289" t="s">
        <v>35</v>
      </c>
      <c r="BN347" s="1248" t="s">
        <v>35</v>
      </c>
      <c r="BO347" s="1248" t="s">
        <v>35</v>
      </c>
      <c r="BP347" s="1248" t="s">
        <v>35</v>
      </c>
      <c r="BQ347" s="1269" t="s">
        <v>35</v>
      </c>
      <c r="BR347" s="1289" t="s">
        <v>35</v>
      </c>
      <c r="BS347" s="1248" t="s">
        <v>35</v>
      </c>
      <c r="BT347" s="1248" t="s">
        <v>35</v>
      </c>
      <c r="BU347" s="1248" t="s">
        <v>35</v>
      </c>
      <c r="BV347" s="1248" t="s">
        <v>35</v>
      </c>
      <c r="BW347" s="1248" t="s">
        <v>35</v>
      </c>
      <c r="BX347" s="1248" t="s">
        <v>35</v>
      </c>
      <c r="BY347" s="1309" t="s">
        <v>35</v>
      </c>
      <c r="BZ347" s="1309" t="s">
        <v>35</v>
      </c>
      <c r="CA347" s="1309" t="s">
        <v>35</v>
      </c>
      <c r="CB347" s="1309" t="s">
        <v>35</v>
      </c>
      <c r="CC347" s="2214"/>
      <c r="CD347" s="2214"/>
      <c r="CE347" s="2214"/>
      <c r="CF347" s="2214"/>
      <c r="CG347" s="2214"/>
      <c r="CH347" s="2214"/>
      <c r="CI347" s="2214"/>
      <c r="CJ347" s="2214"/>
      <c r="CK347" s="2214"/>
      <c r="CL347" s="2214"/>
      <c r="CM347" s="2214"/>
      <c r="CN347" s="2214"/>
      <c r="CO347" s="2214"/>
      <c r="CP347" s="2214"/>
      <c r="CQ347" s="2214"/>
      <c r="CR347" s="2214"/>
      <c r="CS347" s="2214"/>
      <c r="CT347" s="2214"/>
      <c r="CU347" s="2214"/>
      <c r="CV347" s="2214"/>
      <c r="CW347" s="2214"/>
      <c r="CX347" s="2214"/>
      <c r="CY347" s="2214"/>
      <c r="CZ347" s="2214"/>
    </row>
    <row r="348" s="399" customFormat="true" ht="15" customHeight="true" x14ac:dyDescent="0.2">
      <c r="B348" s="398"/>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609"/>
      <c r="BB348" s="163" t="s">
        <v>48</v>
      </c>
      <c r="BC348" s="1227" t="s">
        <v>35</v>
      </c>
      <c r="BD348" s="1248" t="s">
        <v>35</v>
      </c>
      <c r="BE348" s="1248" t="s">
        <v>35</v>
      </c>
      <c r="BF348" s="1248" t="s">
        <v>35</v>
      </c>
      <c r="BG348" s="1269" t="s">
        <v>35</v>
      </c>
      <c r="BH348" s="1289" t="s">
        <v>35</v>
      </c>
      <c r="BI348" s="1248" t="s">
        <v>35</v>
      </c>
      <c r="BJ348" s="1248" t="s">
        <v>35</v>
      </c>
      <c r="BK348" s="1248" t="s">
        <v>35</v>
      </c>
      <c r="BL348" s="1269" t="s">
        <v>35</v>
      </c>
      <c r="BM348" s="1289" t="s">
        <v>35</v>
      </c>
      <c r="BN348" s="1248" t="s">
        <v>35</v>
      </c>
      <c r="BO348" s="1248" t="s">
        <v>35</v>
      </c>
      <c r="BP348" s="1248" t="s">
        <v>35</v>
      </c>
      <c r="BQ348" s="1269" t="s">
        <v>35</v>
      </c>
      <c r="BR348" s="1289" t="s">
        <v>35</v>
      </c>
      <c r="BS348" s="1248" t="s">
        <v>35</v>
      </c>
      <c r="BT348" s="1248" t="s">
        <v>35</v>
      </c>
      <c r="BU348" s="1248" t="s">
        <v>35</v>
      </c>
      <c r="BV348" s="1248" t="s">
        <v>35</v>
      </c>
      <c r="BW348" s="1248" t="s">
        <v>35</v>
      </c>
      <c r="BX348" s="1248" t="s">
        <v>35</v>
      </c>
      <c r="BY348" s="1309" t="s">
        <v>35</v>
      </c>
      <c r="BZ348" s="1309" t="s">
        <v>35</v>
      </c>
      <c r="CA348" s="1309" t="s">
        <v>35</v>
      </c>
      <c r="CB348" s="1309" t="s">
        <v>35</v>
      </c>
      <c r="CC348" s="2214"/>
      <c r="CD348" s="2214"/>
      <c r="CE348" s="2214"/>
      <c r="CF348" s="2214"/>
      <c r="CG348" s="2214"/>
      <c r="CH348" s="2214"/>
      <c r="CI348" s="2214"/>
      <c r="CJ348" s="2214"/>
      <c r="CK348" s="2214"/>
      <c r="CL348" s="2214"/>
      <c r="CM348" s="2214"/>
      <c r="CN348" s="2214"/>
      <c r="CO348" s="2214"/>
      <c r="CP348" s="2214"/>
      <c r="CQ348" s="2214"/>
      <c r="CR348" s="2214"/>
      <c r="CS348" s="2214"/>
      <c r="CT348" s="2214"/>
      <c r="CU348" s="2214"/>
      <c r="CV348" s="2214"/>
      <c r="CW348" s="2214"/>
      <c r="CX348" s="2214"/>
      <c r="CY348" s="2214"/>
      <c r="CZ348" s="2214"/>
    </row>
    <row r="349" s="399" customFormat="true" ht="15" customHeight="true" x14ac:dyDescent="0.2">
      <c r="B349" s="398"/>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610" t="s">
        <v>142</v>
      </c>
      <c r="BB349" s="163" t="s">
        <v>49</v>
      </c>
      <c r="BC349" s="1227" t="s">
        <v>35</v>
      </c>
      <c r="BD349" s="1248" t="s">
        <v>35</v>
      </c>
      <c r="BE349" s="1248" t="s">
        <v>35</v>
      </c>
      <c r="BF349" s="1248" t="s">
        <v>35</v>
      </c>
      <c r="BG349" s="1269" t="s">
        <v>35</v>
      </c>
      <c r="BH349" s="1289" t="s">
        <v>35</v>
      </c>
      <c r="BI349" s="1248" t="s">
        <v>35</v>
      </c>
      <c r="BJ349" s="1248" t="s">
        <v>35</v>
      </c>
      <c r="BK349" s="1248" t="s">
        <v>35</v>
      </c>
      <c r="BL349" s="1269" t="s">
        <v>35</v>
      </c>
      <c r="BM349" s="1289" t="s">
        <v>35</v>
      </c>
      <c r="BN349" s="1248" t="s">
        <v>35</v>
      </c>
      <c r="BO349" s="1248" t="s">
        <v>35</v>
      </c>
      <c r="BP349" s="1248" t="s">
        <v>35</v>
      </c>
      <c r="BQ349" s="1269" t="s">
        <v>35</v>
      </c>
      <c r="BR349" s="1289" t="s">
        <v>35</v>
      </c>
      <c r="BS349" s="1248" t="s">
        <v>35</v>
      </c>
      <c r="BT349" s="1248" t="s">
        <v>35</v>
      </c>
      <c r="BU349" s="1248" t="s">
        <v>35</v>
      </c>
      <c r="BV349" s="1248" t="s">
        <v>35</v>
      </c>
      <c r="BW349" s="1248" t="s">
        <v>35</v>
      </c>
      <c r="BX349" s="1248" t="s">
        <v>35</v>
      </c>
      <c r="BY349" s="1309" t="s">
        <v>35</v>
      </c>
      <c r="BZ349" s="1309" t="s">
        <v>35</v>
      </c>
      <c r="CA349" s="1309" t="s">
        <v>35</v>
      </c>
      <c r="CB349" s="1309" t="s">
        <v>35</v>
      </c>
      <c r="CC349" s="2214"/>
      <c r="CD349" s="2214"/>
      <c r="CE349" s="2214"/>
      <c r="CF349" s="2214"/>
      <c r="CG349" s="2214"/>
      <c r="CH349" s="2214"/>
      <c r="CI349" s="2214"/>
      <c r="CJ349" s="2214"/>
      <c r="CK349" s="2214"/>
      <c r="CL349" s="2214"/>
      <c r="CM349" s="2214"/>
      <c r="CN349" s="2214"/>
      <c r="CO349" s="2214"/>
      <c r="CP349" s="2214"/>
      <c r="CQ349" s="2214"/>
      <c r="CR349" s="2214"/>
      <c r="CS349" s="2214"/>
      <c r="CT349" s="2214"/>
      <c r="CU349" s="2214"/>
      <c r="CV349" s="2214"/>
      <c r="CW349" s="2214"/>
      <c r="CX349" s="2214"/>
      <c r="CY349" s="2214"/>
      <c r="CZ349" s="2214"/>
    </row>
    <row r="350" s="399" customFormat="true" ht="15" customHeight="true" x14ac:dyDescent="0.2">
      <c r="B350" s="398"/>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609"/>
      <c r="BB350" s="163" t="s">
        <v>48</v>
      </c>
      <c r="BC350" s="1227" t="s">
        <v>35</v>
      </c>
      <c r="BD350" s="1248" t="s">
        <v>35</v>
      </c>
      <c r="BE350" s="1248" t="s">
        <v>35</v>
      </c>
      <c r="BF350" s="1248" t="s">
        <v>35</v>
      </c>
      <c r="BG350" s="1269" t="s">
        <v>35</v>
      </c>
      <c r="BH350" s="1289" t="s">
        <v>35</v>
      </c>
      <c r="BI350" s="1248" t="s">
        <v>35</v>
      </c>
      <c r="BJ350" s="1248" t="s">
        <v>35</v>
      </c>
      <c r="BK350" s="1248" t="s">
        <v>35</v>
      </c>
      <c r="BL350" s="1269" t="s">
        <v>35</v>
      </c>
      <c r="BM350" s="1289" t="s">
        <v>35</v>
      </c>
      <c r="BN350" s="1248" t="s">
        <v>35</v>
      </c>
      <c r="BO350" s="1248" t="s">
        <v>35</v>
      </c>
      <c r="BP350" s="1248" t="s">
        <v>35</v>
      </c>
      <c r="BQ350" s="1269" t="s">
        <v>35</v>
      </c>
      <c r="BR350" s="1289" t="s">
        <v>35</v>
      </c>
      <c r="BS350" s="1248" t="s">
        <v>35</v>
      </c>
      <c r="BT350" s="1248" t="s">
        <v>35</v>
      </c>
      <c r="BU350" s="1248" t="s">
        <v>35</v>
      </c>
      <c r="BV350" s="1248" t="s">
        <v>35</v>
      </c>
      <c r="BW350" s="1248" t="s">
        <v>35</v>
      </c>
      <c r="BX350" s="1248" t="s">
        <v>35</v>
      </c>
      <c r="BY350" s="1309" t="s">
        <v>35</v>
      </c>
      <c r="BZ350" s="1309" t="s">
        <v>35</v>
      </c>
      <c r="CA350" s="1309" t="s">
        <v>35</v>
      </c>
      <c r="CB350" s="1309" t="s">
        <v>35</v>
      </c>
      <c r="CC350" s="2214"/>
      <c r="CD350" s="2214"/>
      <c r="CE350" s="2214"/>
      <c r="CF350" s="2214"/>
      <c r="CG350" s="2214"/>
      <c r="CH350" s="2214"/>
      <c r="CI350" s="2214"/>
      <c r="CJ350" s="2214"/>
      <c r="CK350" s="2214"/>
      <c r="CL350" s="2214"/>
      <c r="CM350" s="2214"/>
      <c r="CN350" s="2214"/>
      <c r="CO350" s="2214"/>
      <c r="CP350" s="2214"/>
      <c r="CQ350" s="2214"/>
      <c r="CR350" s="2214"/>
      <c r="CS350" s="2214"/>
      <c r="CT350" s="2214"/>
      <c r="CU350" s="2214"/>
      <c r="CV350" s="2214"/>
      <c r="CW350" s="2214"/>
      <c r="CX350" s="2214"/>
      <c r="CY350" s="2214"/>
      <c r="CZ350" s="2214"/>
    </row>
    <row r="351" s="399" customFormat="true" ht="15" customHeight="true" x14ac:dyDescent="0.2">
      <c r="B351" s="398"/>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610" t="s">
        <v>143</v>
      </c>
      <c r="BB351" s="163" t="s">
        <v>49</v>
      </c>
      <c r="BC351" s="1227" t="s">
        <v>35</v>
      </c>
      <c r="BD351" s="1248" t="s">
        <v>35</v>
      </c>
      <c r="BE351" s="1248" t="s">
        <v>35</v>
      </c>
      <c r="BF351" s="1248" t="s">
        <v>35</v>
      </c>
      <c r="BG351" s="1269" t="s">
        <v>35</v>
      </c>
      <c r="BH351" s="1289" t="s">
        <v>35</v>
      </c>
      <c r="BI351" s="1248" t="s">
        <v>35</v>
      </c>
      <c r="BJ351" s="1248" t="s">
        <v>35</v>
      </c>
      <c r="BK351" s="1248" t="s">
        <v>35</v>
      </c>
      <c r="BL351" s="1269" t="s">
        <v>35</v>
      </c>
      <c r="BM351" s="1289" t="s">
        <v>35</v>
      </c>
      <c r="BN351" s="1248" t="s">
        <v>35</v>
      </c>
      <c r="BO351" s="1248" t="s">
        <v>35</v>
      </c>
      <c r="BP351" s="1248" t="s">
        <v>35</v>
      </c>
      <c r="BQ351" s="1269" t="s">
        <v>35</v>
      </c>
      <c r="BR351" s="1289" t="s">
        <v>35</v>
      </c>
      <c r="BS351" s="1248" t="s">
        <v>35</v>
      </c>
      <c r="BT351" s="1248" t="s">
        <v>35</v>
      </c>
      <c r="BU351" s="1248" t="s">
        <v>35</v>
      </c>
      <c r="BV351" s="1248" t="s">
        <v>35</v>
      </c>
      <c r="BW351" s="1248" t="s">
        <v>35</v>
      </c>
      <c r="BX351" s="1248" t="s">
        <v>35</v>
      </c>
      <c r="BY351" s="1309" t="s">
        <v>35</v>
      </c>
      <c r="BZ351" s="1309" t="s">
        <v>35</v>
      </c>
      <c r="CA351" s="1309" t="s">
        <v>35</v>
      </c>
      <c r="CB351" s="1309" t="s">
        <v>35</v>
      </c>
      <c r="CC351" s="2214"/>
      <c r="CD351" s="2214"/>
      <c r="CE351" s="2214"/>
      <c r="CF351" s="2214"/>
      <c r="CG351" s="2214"/>
      <c r="CH351" s="2214"/>
      <c r="CI351" s="2214"/>
      <c r="CJ351" s="2214"/>
      <c r="CK351" s="2214"/>
      <c r="CL351" s="2214"/>
      <c r="CM351" s="2214"/>
      <c r="CN351" s="2214"/>
      <c r="CO351" s="2214"/>
      <c r="CP351" s="2214"/>
      <c r="CQ351" s="2214"/>
      <c r="CR351" s="2214"/>
      <c r="CS351" s="2214"/>
      <c r="CT351" s="2214"/>
      <c r="CU351" s="2214"/>
      <c r="CV351" s="2214"/>
      <c r="CW351" s="2214"/>
      <c r="CX351" s="2214"/>
      <c r="CY351" s="2214"/>
      <c r="CZ351" s="2214"/>
    </row>
    <row r="352" s="399" customFormat="true" ht="15" customHeight="true" x14ac:dyDescent="0.2">
      <c r="B352" s="398"/>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609"/>
      <c r="BB352" s="163" t="s">
        <v>48</v>
      </c>
      <c r="BC352" s="1227" t="s">
        <v>35</v>
      </c>
      <c r="BD352" s="1248" t="s">
        <v>35</v>
      </c>
      <c r="BE352" s="1248" t="s">
        <v>35</v>
      </c>
      <c r="BF352" s="1248" t="s">
        <v>35</v>
      </c>
      <c r="BG352" s="1269" t="s">
        <v>35</v>
      </c>
      <c r="BH352" s="1289" t="s">
        <v>35</v>
      </c>
      <c r="BI352" s="1248" t="s">
        <v>35</v>
      </c>
      <c r="BJ352" s="1248" t="s">
        <v>35</v>
      </c>
      <c r="BK352" s="1248" t="s">
        <v>35</v>
      </c>
      <c r="BL352" s="1269" t="s">
        <v>35</v>
      </c>
      <c r="BM352" s="1289" t="s">
        <v>35</v>
      </c>
      <c r="BN352" s="1248" t="s">
        <v>35</v>
      </c>
      <c r="BO352" s="1248" t="s">
        <v>35</v>
      </c>
      <c r="BP352" s="1248" t="s">
        <v>35</v>
      </c>
      <c r="BQ352" s="1269" t="s">
        <v>35</v>
      </c>
      <c r="BR352" s="1289" t="s">
        <v>35</v>
      </c>
      <c r="BS352" s="1248" t="s">
        <v>35</v>
      </c>
      <c r="BT352" s="1248" t="s">
        <v>35</v>
      </c>
      <c r="BU352" s="1248" t="s">
        <v>35</v>
      </c>
      <c r="BV352" s="1248" t="s">
        <v>35</v>
      </c>
      <c r="BW352" s="1248" t="s">
        <v>35</v>
      </c>
      <c r="BX352" s="1248" t="s">
        <v>35</v>
      </c>
      <c r="BY352" s="1309" t="s">
        <v>35</v>
      </c>
      <c r="BZ352" s="1309" t="s">
        <v>35</v>
      </c>
      <c r="CA352" s="1309" t="s">
        <v>35</v>
      </c>
      <c r="CB352" s="1309" t="s">
        <v>35</v>
      </c>
      <c r="CC352" s="2214"/>
      <c r="CD352" s="2214"/>
      <c r="CE352" s="2214"/>
      <c r="CF352" s="2214"/>
      <c r="CG352" s="2214"/>
      <c r="CH352" s="2214"/>
      <c r="CI352" s="2214"/>
      <c r="CJ352" s="2214"/>
      <c r="CK352" s="2214"/>
      <c r="CL352" s="2214"/>
      <c r="CM352" s="2214"/>
      <c r="CN352" s="2214"/>
      <c r="CO352" s="2214"/>
      <c r="CP352" s="2214"/>
      <c r="CQ352" s="2214"/>
      <c r="CR352" s="2214"/>
      <c r="CS352" s="2214"/>
      <c r="CT352" s="2214"/>
      <c r="CU352" s="2214"/>
      <c r="CV352" s="2214"/>
      <c r="CW352" s="2214"/>
      <c r="CX352" s="2214"/>
      <c r="CY352" s="2214"/>
      <c r="CZ352" s="2214"/>
    </row>
    <row r="353" s="399" customFormat="true" ht="15" customHeight="true" x14ac:dyDescent="0.2">
      <c r="B353" s="398"/>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610" t="s">
        <v>138</v>
      </c>
      <c r="BB353" s="163" t="s">
        <v>49</v>
      </c>
      <c r="BC353" s="1227" t="s">
        <v>35</v>
      </c>
      <c r="BD353" s="1248" t="s">
        <v>35</v>
      </c>
      <c r="BE353" s="1248" t="s">
        <v>35</v>
      </c>
      <c r="BF353" s="1248" t="s">
        <v>35</v>
      </c>
      <c r="BG353" s="1269" t="s">
        <v>35</v>
      </c>
      <c r="BH353" s="1289" t="s">
        <v>35</v>
      </c>
      <c r="BI353" s="1248" t="s">
        <v>35</v>
      </c>
      <c r="BJ353" s="1248" t="s">
        <v>35</v>
      </c>
      <c r="BK353" s="1248" t="s">
        <v>35</v>
      </c>
      <c r="BL353" s="1269" t="s">
        <v>35</v>
      </c>
      <c r="BM353" s="1289" t="s">
        <v>35</v>
      </c>
      <c r="BN353" s="1248" t="s">
        <v>35</v>
      </c>
      <c r="BO353" s="1248" t="s">
        <v>35</v>
      </c>
      <c r="BP353" s="1248" t="s">
        <v>35</v>
      </c>
      <c r="BQ353" s="1269" t="s">
        <v>35</v>
      </c>
      <c r="BR353" s="1289" t="s">
        <v>35</v>
      </c>
      <c r="BS353" s="1248" t="s">
        <v>35</v>
      </c>
      <c r="BT353" s="1248" t="s">
        <v>35</v>
      </c>
      <c r="BU353" s="1248" t="s">
        <v>35</v>
      </c>
      <c r="BV353" s="1248" t="s">
        <v>35</v>
      </c>
      <c r="BW353" s="1248" t="s">
        <v>35</v>
      </c>
      <c r="BX353" s="1248" t="s">
        <v>35</v>
      </c>
      <c r="BY353" s="1309" t="s">
        <v>35</v>
      </c>
      <c r="BZ353" s="1309" t="s">
        <v>35</v>
      </c>
      <c r="CA353" s="1309" t="s">
        <v>35</v>
      </c>
      <c r="CB353" s="1309" t="s">
        <v>35</v>
      </c>
      <c r="CC353" s="2214"/>
      <c r="CD353" s="2214"/>
      <c r="CE353" s="2214"/>
      <c r="CF353" s="2214"/>
      <c r="CG353" s="2214"/>
      <c r="CH353" s="2214"/>
      <c r="CI353" s="2214"/>
      <c r="CJ353" s="2214"/>
      <c r="CK353" s="2214"/>
      <c r="CL353" s="2214"/>
      <c r="CM353" s="2214"/>
      <c r="CN353" s="2214"/>
      <c r="CO353" s="2214"/>
      <c r="CP353" s="2214"/>
      <c r="CQ353" s="2214"/>
      <c r="CR353" s="2214"/>
      <c r="CS353" s="2214"/>
      <c r="CT353" s="2214"/>
      <c r="CU353" s="2214"/>
      <c r="CV353" s="2214"/>
      <c r="CW353" s="2214"/>
      <c r="CX353" s="2214"/>
      <c r="CY353" s="2214"/>
      <c r="CZ353" s="2214"/>
    </row>
    <row r="354" s="399" customFormat="true" ht="15" customHeight="true" x14ac:dyDescent="0.2">
      <c r="B354" s="398"/>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620"/>
      <c r="BB354" s="164" t="s">
        <v>48</v>
      </c>
      <c r="BC354" s="1228" t="s">
        <v>35</v>
      </c>
      <c r="BD354" s="1249" t="s">
        <v>35</v>
      </c>
      <c r="BE354" s="1249" t="s">
        <v>35</v>
      </c>
      <c r="BF354" s="1249" t="s">
        <v>35</v>
      </c>
      <c r="BG354" s="1270" t="s">
        <v>35</v>
      </c>
      <c r="BH354" s="1290" t="s">
        <v>35</v>
      </c>
      <c r="BI354" s="1249" t="s">
        <v>35</v>
      </c>
      <c r="BJ354" s="1249" t="s">
        <v>35</v>
      </c>
      <c r="BK354" s="1249" t="s">
        <v>35</v>
      </c>
      <c r="BL354" s="1270" t="s">
        <v>35</v>
      </c>
      <c r="BM354" s="1290" t="s">
        <v>35</v>
      </c>
      <c r="BN354" s="1249" t="s">
        <v>35</v>
      </c>
      <c r="BO354" s="1249" t="s">
        <v>35</v>
      </c>
      <c r="BP354" s="1249" t="s">
        <v>35</v>
      </c>
      <c r="BQ354" s="1270" t="s">
        <v>35</v>
      </c>
      <c r="BR354" s="1290" t="s">
        <v>35</v>
      </c>
      <c r="BS354" s="1249" t="s">
        <v>35</v>
      </c>
      <c r="BT354" s="1249" t="s">
        <v>35</v>
      </c>
      <c r="BU354" s="1249" t="s">
        <v>35</v>
      </c>
      <c r="BV354" s="1249" t="s">
        <v>35</v>
      </c>
      <c r="BW354" s="1249" t="s">
        <v>35</v>
      </c>
      <c r="BX354" s="1249" t="s">
        <v>35</v>
      </c>
      <c r="BY354" s="1310" t="s">
        <v>35</v>
      </c>
      <c r="BZ354" s="1310" t="s">
        <v>35</v>
      </c>
      <c r="CA354" s="1310" t="s">
        <v>35</v>
      </c>
      <c r="CB354" s="1310" t="s">
        <v>35</v>
      </c>
      <c r="CC354" s="2215"/>
      <c r="CD354" s="2215"/>
      <c r="CE354" s="2215"/>
      <c r="CF354" s="2215"/>
      <c r="CG354" s="2215"/>
      <c r="CH354" s="2215"/>
      <c r="CI354" s="2215"/>
      <c r="CJ354" s="2215"/>
      <c r="CK354" s="2215"/>
      <c r="CL354" s="2215"/>
      <c r="CM354" s="2215"/>
      <c r="CN354" s="2215"/>
      <c r="CO354" s="2215"/>
      <c r="CP354" s="2215"/>
      <c r="CQ354" s="2215"/>
      <c r="CR354" s="2215"/>
      <c r="CS354" s="2215"/>
      <c r="CT354" s="2215"/>
      <c r="CU354" s="2215"/>
      <c r="CV354" s="2215"/>
      <c r="CW354" s="2215"/>
      <c r="CX354" s="2215"/>
      <c r="CY354" s="2215"/>
      <c r="CZ354" s="2215"/>
    </row>
    <row r="355" s="399" customFormat="true" ht="15" customHeight="true" x14ac:dyDescent="0.2">
      <c r="B355" s="398"/>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399" customFormat="true" ht="15" customHeight="true" x14ac:dyDescent="0.2">
      <c r="B356" s="398"/>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99" customFormat="true" ht="15" customHeight="true" x14ac:dyDescent="0.2">
      <c r="B390" s="398"/>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99" customFormat="true" ht="15" customHeight="true" x14ac:dyDescent="0.2">
      <c r="B391" s="398"/>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99" customFormat="true" ht="15" customHeight="true" x14ac:dyDescent="0.2">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99" customFormat="true" ht="15" customHeight="true" x14ac:dyDescent="0.2">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99" customFormat="true" ht="15" customHeight="true" x14ac:dyDescent="0.2">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99" customFormat="true" ht="15" customHeight="true" x14ac:dyDescent="0.2">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99" customFormat="true" ht="15" customHeight="true" x14ac:dyDescent="0.2">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99" customFormat="true" ht="15" customHeight="true" x14ac:dyDescent="0.2">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99" customFormat="true" ht="15" customHeight="true" x14ac:dyDescent="0.2">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8" customFormat="true" ht="15" customHeight="true" x14ac:dyDescent="0.25">
      <c r="A399" s="136"/>
      <c r="B399" s="136"/>
      <c r="C399" s="2503" t="s">
        <v>129</v>
      </c>
      <c r="D399" s="2504"/>
      <c r="E399" s="2504"/>
      <c r="F399" s="2504"/>
      <c r="G399" s="136"/>
      <c r="H399" s="2474" t="s">
        <v>130</v>
      </c>
      <c r="I399" s="2475"/>
      <c r="J399" s="2475"/>
      <c r="K399" s="2475"/>
      <c r="M399" s="2474" t="s">
        <v>131</v>
      </c>
      <c r="N399" s="2475"/>
      <c r="O399" s="2475"/>
      <c r="P399" s="2475"/>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664" t="s">
        <v>202</v>
      </c>
      <c r="D400" s="2477"/>
      <c r="E400" s="2477"/>
      <c r="H400" s="2665" t="s">
        <v>202</v>
      </c>
      <c r="I400" s="2477"/>
      <c r="J400" s="2477"/>
      <c r="M400" s="2666" t="s">
        <v>202</v>
      </c>
      <c r="N400" s="2477"/>
      <c r="O400" s="2477"/>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8"/>
      <c r="BB400" s="136"/>
      <c r="BC400" s="418"/>
      <c r="BD400" s="418"/>
      <c r="BE400" s="418"/>
      <c r="BF400" s="418"/>
      <c r="BG400" s="418"/>
      <c r="BH400" s="418"/>
      <c r="BI400" s="418"/>
      <c r="BJ400" s="418"/>
      <c r="BK400" s="418"/>
      <c r="BL400" s="418"/>
      <c r="BM400" s="418"/>
      <c r="BN400" s="418"/>
      <c r="BO400" s="418"/>
      <c r="BP400" s="418"/>
      <c r="BQ400" s="418"/>
      <c r="BR400" s="418"/>
      <c r="BS400" s="418"/>
      <c r="BT400" s="418"/>
      <c r="BU400" s="418"/>
      <c r="BV400" s="418"/>
      <c r="BW400" s="418"/>
      <c r="BX400" s="418"/>
      <c r="BY400" s="418"/>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480"/>
      <c r="D401" s="2477"/>
      <c r="E401" s="434" t="s">
        <v>203</v>
      </c>
      <c r="H401" s="2480"/>
      <c r="I401" s="2477"/>
      <c r="J401" s="435" t="s">
        <v>203</v>
      </c>
      <c r="M401" s="2480"/>
      <c r="N401" s="2477"/>
      <c r="O401" s="436" t="s">
        <v>203</v>
      </c>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8"/>
      <c r="BB401" s="136"/>
      <c r="BC401" s="418"/>
      <c r="BD401" s="418"/>
      <c r="BE401" s="418"/>
      <c r="BF401" s="418"/>
      <c r="BG401" s="418"/>
      <c r="BH401" s="418"/>
      <c r="BI401" s="418"/>
      <c r="BJ401" s="418"/>
      <c r="BK401" s="418"/>
      <c r="BL401" s="418"/>
      <c r="BM401" s="418"/>
      <c r="BN401" s="418"/>
      <c r="BO401" s="418"/>
      <c r="BP401" s="418"/>
      <c r="BQ401" s="418"/>
      <c r="BR401" s="418"/>
      <c r="BS401" s="418"/>
      <c r="BT401" s="418"/>
      <c r="BU401" s="418"/>
      <c r="BV401" s="418"/>
      <c r="BW401" s="418"/>
      <c r="BX401" s="418"/>
      <c r="BY401" s="418"/>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481" t="s">
        <v>135</v>
      </c>
      <c r="C402" s="2477"/>
      <c r="D402" s="2477"/>
      <c r="E402" s="437" t="s">
        <v>204</v>
      </c>
      <c r="H402" s="2477"/>
      <c r="I402" s="2477"/>
      <c r="J402" s="438" t="s">
        <v>204</v>
      </c>
      <c r="M402" s="2477"/>
      <c r="N402" s="2477"/>
      <c r="O402" s="439" t="s">
        <v>204</v>
      </c>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8"/>
      <c r="BB402" s="136"/>
      <c r="BC402" s="418"/>
      <c r="BD402" s="418"/>
      <c r="BE402" s="418"/>
      <c r="BF402" s="418"/>
      <c r="BG402" s="418"/>
      <c r="BH402" s="418"/>
      <c r="BI402" s="418"/>
      <c r="BJ402" s="418"/>
      <c r="BK402" s="418"/>
      <c r="BL402" s="418"/>
      <c r="BM402" s="418"/>
      <c r="BN402" s="418"/>
      <c r="BO402" s="418"/>
      <c r="BP402" s="418"/>
      <c r="BQ402" s="418"/>
      <c r="BR402" s="418"/>
      <c r="BS402" s="418"/>
      <c r="BT402" s="418"/>
      <c r="BU402" s="418"/>
      <c r="BV402" s="418"/>
      <c r="BW402" s="418"/>
      <c r="BX402" s="418"/>
      <c r="BY402" s="418"/>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477"/>
      <c r="C403" s="2651" t="s">
        <v>259</v>
      </c>
      <c r="D403" s="2437"/>
      <c r="E403" s="537">
        <v>0.69558381954266602</v>
      </c>
      <c r="F403" s="476"/>
      <c r="G403" s="476"/>
      <c r="H403" s="2642" t="s">
        <v>259</v>
      </c>
      <c r="I403" s="2437"/>
      <c r="J403" s="538">
        <v>0.68563892461495191</v>
      </c>
      <c r="K403" s="476"/>
      <c r="L403" s="476"/>
      <c r="M403" s="2641" t="s">
        <v>259</v>
      </c>
      <c r="N403" s="2437"/>
      <c r="O403" s="539">
        <v>0.63124042056787022</v>
      </c>
      <c r="P403" s="476"/>
      <c r="Q403" s="476"/>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477"/>
      <c r="C404" s="2640" t="s">
        <v>260</v>
      </c>
      <c r="D404" s="2437"/>
      <c r="E404" s="540">
        <v>0.64762182449372296</v>
      </c>
      <c r="F404" s="476"/>
      <c r="G404" s="476"/>
      <c r="H404" s="2635" t="s">
        <v>260</v>
      </c>
      <c r="I404" s="2437"/>
      <c r="J404" s="541">
        <v>0.65679055400658182</v>
      </c>
      <c r="K404" s="476"/>
      <c r="L404" s="476"/>
      <c r="M404" s="2631" t="s">
        <v>261</v>
      </c>
      <c r="N404" s="2437"/>
      <c r="O404" s="542">
        <v>0.5847226323328536</v>
      </c>
      <c r="P404" s="476"/>
      <c r="Q404" s="476"/>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477"/>
      <c r="C405" s="2640" t="s">
        <v>261</v>
      </c>
      <c r="D405" s="2437"/>
      <c r="E405" s="540">
        <v>0.63197572996405449</v>
      </c>
      <c r="F405" s="476"/>
      <c r="G405" s="476"/>
      <c r="H405" s="2635" t="s">
        <v>261</v>
      </c>
      <c r="I405" s="2437"/>
      <c r="J405" s="541">
        <v>0.63952956359156965</v>
      </c>
      <c r="K405" s="476"/>
      <c r="L405" s="476"/>
      <c r="M405" s="2631" t="s">
        <v>262</v>
      </c>
      <c r="N405" s="2437"/>
      <c r="O405" s="542">
        <v>0.57983544791228459</v>
      </c>
      <c r="P405" s="476"/>
      <c r="Q405" s="476"/>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477"/>
      <c r="C406" s="2640" t="s">
        <v>262</v>
      </c>
      <c r="D406" s="2437"/>
      <c r="E406" s="540">
        <v>0.59797410735969891</v>
      </c>
      <c r="F406" s="476"/>
      <c r="G406" s="476"/>
      <c r="H406" s="2635" t="s">
        <v>262</v>
      </c>
      <c r="I406" s="2437"/>
      <c r="J406" s="541">
        <v>0.61312776435722516</v>
      </c>
      <c r="K406" s="476"/>
      <c r="L406" s="476"/>
      <c r="M406" s="2631" t="s">
        <v>263</v>
      </c>
      <c r="N406" s="2437"/>
      <c r="O406" s="542">
        <v>0.56747794562825926</v>
      </c>
      <c r="P406" s="476"/>
      <c r="Q406" s="476"/>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477"/>
      <c r="C407" s="2640" t="s">
        <v>264</v>
      </c>
      <c r="D407" s="2437"/>
      <c r="E407" s="540">
        <v>0.54561679508172523</v>
      </c>
      <c r="F407" s="476"/>
      <c r="G407" s="476"/>
      <c r="H407" s="2635" t="s">
        <v>264</v>
      </c>
      <c r="I407" s="2437"/>
      <c r="J407" s="541">
        <v>0.55403306822708676</v>
      </c>
      <c r="K407" s="476"/>
      <c r="L407" s="476"/>
      <c r="M407" s="2631" t="s">
        <v>260</v>
      </c>
      <c r="N407" s="2437"/>
      <c r="O407" s="542">
        <v>0.54351641609401502</v>
      </c>
      <c r="P407" s="476"/>
      <c r="Q407" s="476"/>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477"/>
      <c r="C408" s="2640" t="s">
        <v>265</v>
      </c>
      <c r="D408" s="2437"/>
      <c r="E408" s="540">
        <v>0.50149391619849604</v>
      </c>
      <c r="F408" s="476"/>
      <c r="G408" s="476"/>
      <c r="H408" s="2635" t="s">
        <v>266</v>
      </c>
      <c r="I408" s="2437"/>
      <c r="J408" s="541">
        <v>0.49476390223960098</v>
      </c>
      <c r="K408" s="476"/>
      <c r="L408" s="476"/>
      <c r="M408" s="2631" t="s">
        <v>264</v>
      </c>
      <c r="N408" s="2437"/>
      <c r="O408" s="542">
        <v>0.51015456114362323</v>
      </c>
      <c r="P408" s="476"/>
      <c r="Q408" s="476"/>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477"/>
      <c r="C409" s="2640" t="s">
        <v>266</v>
      </c>
      <c r="D409" s="2437"/>
      <c r="E409" s="540">
        <v>0.49240310321999176</v>
      </c>
      <c r="F409" s="476"/>
      <c r="G409" s="476"/>
      <c r="H409" s="2635" t="s">
        <v>263</v>
      </c>
      <c r="I409" s="2437"/>
      <c r="J409" s="541">
        <v>0.47760666275896446</v>
      </c>
      <c r="K409" s="476"/>
      <c r="L409" s="476"/>
      <c r="M409" s="2631" t="s">
        <v>266</v>
      </c>
      <c r="N409" s="2437"/>
      <c r="O409" s="542">
        <v>0.47738696926187379</v>
      </c>
      <c r="P409" s="476"/>
      <c r="Q409" s="476"/>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477"/>
      <c r="C410" s="2640" t="s">
        <v>267</v>
      </c>
      <c r="D410" s="2437"/>
      <c r="E410" s="540">
        <v>0.48358111081053823</v>
      </c>
      <c r="F410" s="476"/>
      <c r="G410" s="476"/>
      <c r="H410" s="2635" t="s">
        <v>267</v>
      </c>
      <c r="I410" s="2437"/>
      <c r="J410" s="541">
        <v>0.47550571625575083</v>
      </c>
      <c r="K410" s="476"/>
      <c r="L410" s="476"/>
      <c r="M410" s="2631" t="s">
        <v>267</v>
      </c>
      <c r="N410" s="2437"/>
      <c r="O410" s="542">
        <v>0.46321253012488062</v>
      </c>
      <c r="P410" s="476"/>
      <c r="Q410" s="476"/>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477"/>
      <c r="C411" s="2640" t="s">
        <v>263</v>
      </c>
      <c r="D411" s="2437"/>
      <c r="E411" s="540">
        <v>0.44516742840617229</v>
      </c>
      <c r="F411" s="476"/>
      <c r="G411" s="476"/>
      <c r="H411" s="2635" t="s">
        <v>268</v>
      </c>
      <c r="I411" s="2437"/>
      <c r="J411" s="541">
        <v>0.43871551827228655</v>
      </c>
      <c r="K411" s="476"/>
      <c r="L411" s="476"/>
      <c r="M411" s="2631" t="s">
        <v>269</v>
      </c>
      <c r="N411" s="2437"/>
      <c r="O411" s="542">
        <v>0.44038764986496354</v>
      </c>
      <c r="P411" s="476"/>
      <c r="Q411" s="476"/>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477"/>
      <c r="C412" s="2640" t="s">
        <v>268</v>
      </c>
      <c r="D412" s="2437"/>
      <c r="E412" s="540">
        <v>0.42863373342603861</v>
      </c>
      <c r="F412" s="476"/>
      <c r="G412" s="476"/>
      <c r="H412" s="2635" t="s">
        <v>270</v>
      </c>
      <c r="I412" s="2437"/>
      <c r="J412" s="541">
        <v>0.43291282939976311</v>
      </c>
      <c r="K412" s="476"/>
      <c r="L412" s="476"/>
      <c r="M412" s="2631" t="s">
        <v>265</v>
      </c>
      <c r="N412" s="2437"/>
      <c r="O412" s="542">
        <v>0.37182295267595783</v>
      </c>
      <c r="P412" s="476"/>
      <c r="Q412" s="476"/>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477"/>
      <c r="C413" s="2640" t="s">
        <v>270</v>
      </c>
      <c r="D413" s="2437"/>
      <c r="E413" s="540">
        <v>0.42422921279256565</v>
      </c>
      <c r="F413" s="476"/>
      <c r="G413" s="476"/>
      <c r="H413" s="2635" t="s">
        <v>265</v>
      </c>
      <c r="I413" s="2437"/>
      <c r="J413" s="541">
        <v>0.42505096613653265</v>
      </c>
      <c r="K413" s="476"/>
      <c r="L413" s="476"/>
      <c r="M413" s="2631" t="s">
        <v>271</v>
      </c>
      <c r="N413" s="2437"/>
      <c r="O413" s="542">
        <v>-0.30173001817130768</v>
      </c>
      <c r="P413" s="476"/>
      <c r="Q413" s="476"/>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477"/>
      <c r="C414" s="2640" t="s">
        <v>272</v>
      </c>
      <c r="D414" s="2437"/>
      <c r="E414" s="540">
        <v>-0.38665550689042072</v>
      </c>
      <c r="F414" s="476"/>
      <c r="G414" s="476"/>
      <c r="H414" s="2635" t="s">
        <v>273</v>
      </c>
      <c r="I414" s="2437"/>
      <c r="J414" s="541">
        <v>0.3766178385835029</v>
      </c>
      <c r="K414" s="476"/>
      <c r="L414" s="476"/>
      <c r="M414" s="2631" t="s">
        <v>274</v>
      </c>
      <c r="N414" s="2437"/>
      <c r="O414" s="542">
        <v>0.29905354576823129</v>
      </c>
      <c r="P414" s="476"/>
      <c r="Q414" s="476"/>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477"/>
      <c r="C415" s="2640" t="s">
        <v>273</v>
      </c>
      <c r="D415" s="2437"/>
      <c r="E415" s="540">
        <v>0.3766124277986182</v>
      </c>
      <c r="F415" s="476"/>
      <c r="G415" s="476"/>
      <c r="H415" s="2635" t="s">
        <v>272</v>
      </c>
      <c r="I415" s="2437"/>
      <c r="J415" s="541">
        <v>-0.31356611364953274</v>
      </c>
      <c r="K415" s="476"/>
      <c r="L415" s="476"/>
      <c r="M415" s="2631" t="s">
        <v>273</v>
      </c>
      <c r="N415" s="2437"/>
      <c r="O415" s="542">
        <v>0.29592273684459452</v>
      </c>
      <c r="P415" s="476"/>
      <c r="Q415" s="476"/>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477"/>
      <c r="C416" s="2640" t="s">
        <v>269</v>
      </c>
      <c r="D416" s="2437"/>
      <c r="E416" s="540">
        <v>0.31265674323845483</v>
      </c>
      <c r="F416" s="476"/>
      <c r="G416" s="476"/>
      <c r="H416" s="2635" t="s">
        <v>275</v>
      </c>
      <c r="I416" s="2437"/>
      <c r="J416" s="541">
        <v>-0.26451909376029176</v>
      </c>
      <c r="K416" s="476"/>
      <c r="L416" s="476"/>
      <c r="M416" s="2631" t="s">
        <v>270</v>
      </c>
      <c r="N416" s="2437"/>
      <c r="O416" s="542">
        <v>0.29385766134231928</v>
      </c>
      <c r="P416" s="476"/>
      <c r="Q416" s="476"/>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477"/>
      <c r="C417" s="2640" t="s">
        <v>271</v>
      </c>
      <c r="D417" s="2437"/>
      <c r="E417" s="540">
        <v>-0.28966270146946038</v>
      </c>
      <c r="F417" s="476"/>
      <c r="G417" s="476"/>
      <c r="H417" s="2635" t="s">
        <v>276</v>
      </c>
      <c r="I417" s="2437"/>
      <c r="J417" s="541">
        <v>0.23271463310450391</v>
      </c>
      <c r="K417" s="476"/>
      <c r="L417" s="476"/>
      <c r="M417" s="2631" t="s">
        <v>268</v>
      </c>
      <c r="N417" s="2437"/>
      <c r="O417" s="542">
        <v>0.29239852273421962</v>
      </c>
      <c r="P417" s="476"/>
      <c r="Q417" s="476"/>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477"/>
      <c r="C418" s="2640" t="s">
        <v>275</v>
      </c>
      <c r="D418" s="2437"/>
      <c r="E418" s="540">
        <v>-0.24775187524062625</v>
      </c>
      <c r="F418" s="476"/>
      <c r="G418" s="476"/>
      <c r="H418" s="2635" t="s">
        <v>269</v>
      </c>
      <c r="I418" s="2437"/>
      <c r="J418" s="541">
        <v>0.23136445949999801</v>
      </c>
      <c r="K418" s="476"/>
      <c r="L418" s="476"/>
      <c r="M418" s="2631" t="s">
        <v>277</v>
      </c>
      <c r="N418" s="2437"/>
      <c r="O418" s="542">
        <v>0.2776071048459155</v>
      </c>
      <c r="P418" s="476"/>
      <c r="Q418" s="476"/>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477"/>
      <c r="C419" s="2640" t="s">
        <v>276</v>
      </c>
      <c r="D419" s="2437"/>
      <c r="E419" s="540">
        <v>0.20084484419759763</v>
      </c>
      <c r="F419" s="476"/>
      <c r="G419" s="476"/>
      <c r="H419" s="2635" t="s">
        <v>271</v>
      </c>
      <c r="I419" s="2437"/>
      <c r="J419" s="541">
        <v>-0.19032789684758614</v>
      </c>
      <c r="K419" s="476"/>
      <c r="L419" s="476"/>
      <c r="M419" s="2631" t="s">
        <v>275</v>
      </c>
      <c r="N419" s="2437"/>
      <c r="O419" s="542">
        <v>-0.27092766422680764</v>
      </c>
      <c r="P419" s="476"/>
      <c r="Q419" s="476"/>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477"/>
      <c r="C420" s="2640" t="s">
        <v>278</v>
      </c>
      <c r="D420" s="2437"/>
      <c r="E420" s="540">
        <v>-0.16523632116949882</v>
      </c>
      <c r="F420" s="476"/>
      <c r="G420" s="476"/>
      <c r="H420" s="2635" t="s">
        <v>279</v>
      </c>
      <c r="I420" s="2437"/>
      <c r="J420" s="541">
        <v>-0.18822612863394361</v>
      </c>
      <c r="K420" s="476"/>
      <c r="L420" s="476"/>
      <c r="M420" s="2631" t="s">
        <v>280</v>
      </c>
      <c r="N420" s="2437"/>
      <c r="O420" s="542">
        <v>0.22981292796728403</v>
      </c>
      <c r="P420" s="476"/>
      <c r="Q420" s="476"/>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477"/>
      <c r="C421" s="2640" t="s">
        <v>279</v>
      </c>
      <c r="D421" s="2437"/>
      <c r="E421" s="540">
        <v>-0.13259514924146454</v>
      </c>
      <c r="F421" s="476"/>
      <c r="G421" s="476"/>
      <c r="H421" s="2635" t="s">
        <v>278</v>
      </c>
      <c r="I421" s="2437"/>
      <c r="J421" s="541">
        <v>-0.15492860003421835</v>
      </c>
      <c r="K421" s="476"/>
      <c r="L421" s="476"/>
      <c r="M421" s="2631" t="s">
        <v>272</v>
      </c>
      <c r="N421" s="2437"/>
      <c r="O421" s="542">
        <v>-0.19625324652674003</v>
      </c>
      <c r="P421" s="476"/>
      <c r="Q421" s="476"/>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477"/>
      <c r="C422" s="2640" t="s">
        <v>281</v>
      </c>
      <c r="D422" s="2437"/>
      <c r="E422" s="540">
        <v>0.10569155184448724</v>
      </c>
      <c r="F422" s="476"/>
      <c r="G422" s="476"/>
      <c r="H422" s="2635" t="s">
        <v>282</v>
      </c>
      <c r="I422" s="2437"/>
      <c r="J422" s="541">
        <v>0.10404622952058172</v>
      </c>
      <c r="K422" s="476"/>
      <c r="L422" s="476"/>
      <c r="M422" s="2631" t="s">
        <v>282</v>
      </c>
      <c r="N422" s="2437"/>
      <c r="O422" s="542">
        <v>0.18836521046434329</v>
      </c>
      <c r="P422" s="476"/>
      <c r="Q422" s="476"/>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477"/>
      <c r="C423" s="2640" t="s">
        <v>282</v>
      </c>
      <c r="D423" s="2437"/>
      <c r="E423" s="540">
        <v>6.4822429522333899E-2</v>
      </c>
      <c r="F423" s="476"/>
      <c r="G423" s="476"/>
      <c r="H423" s="2635" t="s">
        <v>281</v>
      </c>
      <c r="I423" s="2437"/>
      <c r="J423" s="541">
        <v>9.0638029704127224E-2</v>
      </c>
      <c r="K423" s="476"/>
      <c r="L423" s="476"/>
      <c r="M423" s="2631" t="s">
        <v>283</v>
      </c>
      <c r="N423" s="2437"/>
      <c r="O423" s="542">
        <v>0.16062777382260005</v>
      </c>
      <c r="P423" s="476"/>
      <c r="Q423" s="476"/>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477"/>
      <c r="C424" s="2640" t="s">
        <v>284</v>
      </c>
      <c r="D424" s="2437"/>
      <c r="E424" s="540">
        <v>-6.2625762673723467E-2</v>
      </c>
      <c r="F424" s="476"/>
      <c r="G424" s="476"/>
      <c r="H424" s="2635" t="s">
        <v>285</v>
      </c>
      <c r="I424" s="2437"/>
      <c r="J424" s="541">
        <v>8.5048060280445426E-2</v>
      </c>
      <c r="K424" s="476"/>
      <c r="L424" s="476"/>
      <c r="M424" s="2631" t="s">
        <v>281</v>
      </c>
      <c r="N424" s="2437"/>
      <c r="O424" s="542">
        <v>0.15074549112889601</v>
      </c>
      <c r="P424" s="476"/>
      <c r="Q424" s="476"/>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477"/>
      <c r="C425" s="2640" t="s">
        <v>286</v>
      </c>
      <c r="D425" s="2437"/>
      <c r="E425" s="540">
        <v>-3.7720979284075667E-2</v>
      </c>
      <c r="F425" s="476"/>
      <c r="G425" s="476"/>
      <c r="H425" s="2635" t="s">
        <v>274</v>
      </c>
      <c r="I425" s="2437"/>
      <c r="J425" s="541">
        <v>8.2192673226310825E-2</v>
      </c>
      <c r="K425" s="476"/>
      <c r="L425" s="476"/>
      <c r="M425" s="2631" t="s">
        <v>276</v>
      </c>
      <c r="N425" s="2437"/>
      <c r="O425" s="542">
        <v>0.13343163173110711</v>
      </c>
      <c r="P425" s="476"/>
      <c r="Q425" s="476"/>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477"/>
      <c r="C426" s="2640" t="s">
        <v>287</v>
      </c>
      <c r="D426" s="2437"/>
      <c r="E426" s="540">
        <v>-2.3334634737447572E-2</v>
      </c>
      <c r="F426" s="476"/>
      <c r="G426" s="476"/>
      <c r="H426" s="2635" t="s">
        <v>288</v>
      </c>
      <c r="I426" s="2437"/>
      <c r="J426" s="541">
        <v>8.0897878167873333E-2</v>
      </c>
      <c r="K426" s="476"/>
      <c r="L426" s="476"/>
      <c r="M426" s="2631" t="s">
        <v>278</v>
      </c>
      <c r="N426" s="2437"/>
      <c r="O426" s="542">
        <v>-0.1309034179769123</v>
      </c>
      <c r="P426" s="476"/>
      <c r="Q426" s="476"/>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477"/>
      <c r="C427" s="2640" t="s">
        <v>289</v>
      </c>
      <c r="D427" s="2437"/>
      <c r="E427" s="540">
        <v>1.9051017714223392E-2</v>
      </c>
      <c r="F427" s="476"/>
      <c r="G427" s="476"/>
      <c r="H427" s="2635" t="s">
        <v>277</v>
      </c>
      <c r="I427" s="2437"/>
      <c r="J427" s="541">
        <v>6.9310626764074512E-2</v>
      </c>
      <c r="K427" s="476"/>
      <c r="L427" s="476"/>
      <c r="M427" s="2631" t="s">
        <v>290</v>
      </c>
      <c r="N427" s="2437"/>
      <c r="O427" s="542">
        <v>0.11807068121732138</v>
      </c>
      <c r="P427" s="476"/>
      <c r="Q427" s="476"/>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477"/>
      <c r="C428" s="2640" t="s">
        <v>291</v>
      </c>
      <c r="D428" s="2437"/>
      <c r="E428" s="540">
        <v>-1.3837791169405738E-2</v>
      </c>
      <c r="F428" s="476"/>
      <c r="G428" s="476"/>
      <c r="H428" s="2635" t="s">
        <v>283</v>
      </c>
      <c r="I428" s="2437"/>
      <c r="J428" s="541">
        <v>6.3084453342193383E-2</v>
      </c>
      <c r="K428" s="476"/>
      <c r="L428" s="476"/>
      <c r="M428" s="2631" t="s">
        <v>292</v>
      </c>
      <c r="N428" s="2437"/>
      <c r="O428" s="542">
        <v>9.4759095971438015E-2</v>
      </c>
      <c r="P428" s="476"/>
      <c r="Q428" s="476"/>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477"/>
      <c r="C429" s="2640" t="s">
        <v>293</v>
      </c>
      <c r="D429" s="2437"/>
      <c r="E429" s="540">
        <v>-7.0890017402556581E-3</v>
      </c>
      <c r="F429" s="476"/>
      <c r="G429" s="476"/>
      <c r="H429" s="2635" t="s">
        <v>287</v>
      </c>
      <c r="I429" s="2437"/>
      <c r="J429" s="541">
        <v>-4.8374188273203646E-2</v>
      </c>
      <c r="K429" s="476"/>
      <c r="L429" s="476"/>
      <c r="M429" s="2631" t="s">
        <v>291</v>
      </c>
      <c r="N429" s="2437"/>
      <c r="O429" s="542">
        <v>-9.4466972948212394E-2</v>
      </c>
      <c r="P429" s="476"/>
      <c r="Q429" s="476"/>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477"/>
      <c r="C430" s="2640" t="s">
        <v>290</v>
      </c>
      <c r="D430" s="2437"/>
      <c r="E430" s="540">
        <v>6.9287965485183853E-3</v>
      </c>
      <c r="F430" s="476"/>
      <c r="G430" s="476"/>
      <c r="H430" s="2635" t="s">
        <v>291</v>
      </c>
      <c r="I430" s="2437"/>
      <c r="J430" s="541">
        <v>4.6403707368559283E-2</v>
      </c>
      <c r="K430" s="476"/>
      <c r="L430" s="476"/>
      <c r="M430" s="2631" t="s">
        <v>288</v>
      </c>
      <c r="N430" s="2437"/>
      <c r="O430" s="542">
        <v>8.9185237540910844E-2</v>
      </c>
      <c r="P430" s="476"/>
      <c r="Q430" s="476"/>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477"/>
      <c r="C431" s="2639" t="s">
        <v>294</v>
      </c>
      <c r="D431" s="2437"/>
      <c r="E431" s="543">
        <v>4.2754325042633455E-3</v>
      </c>
      <c r="F431" s="476"/>
      <c r="G431" s="476"/>
      <c r="H431" s="2635" t="s">
        <v>289</v>
      </c>
      <c r="I431" s="2437"/>
      <c r="J431" s="541">
        <v>4.1000631383544983E-2</v>
      </c>
      <c r="K431" s="476"/>
      <c r="L431" s="476"/>
      <c r="M431" s="2631" t="s">
        <v>294</v>
      </c>
      <c r="N431" s="2437"/>
      <c r="O431" s="542">
        <v>8.6978536861113467E-2</v>
      </c>
      <c r="P431" s="476"/>
      <c r="Q431" s="476"/>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477"/>
      <c r="C432" s="2436"/>
      <c r="D432" s="2437"/>
      <c r="E432" s="492"/>
      <c r="F432" s="476"/>
      <c r="G432" s="476"/>
      <c r="H432" s="2635" t="s">
        <v>284</v>
      </c>
      <c r="I432" s="2437"/>
      <c r="J432" s="541">
        <v>-2.6515158880493703E-2</v>
      </c>
      <c r="K432" s="476"/>
      <c r="L432" s="476"/>
      <c r="M432" s="2631" t="s">
        <v>279</v>
      </c>
      <c r="N432" s="2437"/>
      <c r="O432" s="542">
        <v>-8.5051963299113922E-2</v>
      </c>
      <c r="P432" s="476"/>
      <c r="Q432" s="476"/>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477"/>
      <c r="C433" s="2436"/>
      <c r="D433" s="2437"/>
      <c r="E433" s="492"/>
      <c r="F433" s="476"/>
      <c r="G433" s="476"/>
      <c r="H433" s="2635" t="s">
        <v>295</v>
      </c>
      <c r="I433" s="2437"/>
      <c r="J433" s="541">
        <v>1.7236385204179274E-2</v>
      </c>
      <c r="K433" s="476"/>
      <c r="L433" s="476"/>
      <c r="M433" s="2631" t="s">
        <v>284</v>
      </c>
      <c r="N433" s="2437"/>
      <c r="O433" s="542">
        <v>-7.6855691115489289E-2</v>
      </c>
      <c r="P433" s="476"/>
      <c r="Q433" s="476"/>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477"/>
      <c r="C434" s="2436"/>
      <c r="D434" s="2437"/>
      <c r="E434" s="476"/>
      <c r="F434" s="476"/>
      <c r="G434" s="476"/>
      <c r="H434" s="2635" t="s">
        <v>293</v>
      </c>
      <c r="I434" s="2437"/>
      <c r="J434" s="541">
        <v>1.2581594403299494E-2</v>
      </c>
      <c r="K434" s="476"/>
      <c r="L434" s="476"/>
      <c r="M434" s="2631" t="s">
        <v>287</v>
      </c>
      <c r="N434" s="2437"/>
      <c r="O434" s="542">
        <v>7.0371439222152957E-2</v>
      </c>
      <c r="P434" s="476"/>
      <c r="Q434" s="476"/>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477"/>
      <c r="C435" s="2638" t="s">
        <v>230</v>
      </c>
      <c r="D435" s="2437"/>
      <c r="E435" s="2437"/>
      <c r="F435" s="476"/>
      <c r="G435" s="476"/>
      <c r="H435" s="2635" t="s">
        <v>294</v>
      </c>
      <c r="I435" s="2437"/>
      <c r="J435" s="541">
        <v>-5.6783815173007861E-3</v>
      </c>
      <c r="K435" s="476"/>
      <c r="L435" s="476"/>
      <c r="M435" s="2631" t="s">
        <v>285</v>
      </c>
      <c r="N435" s="2437"/>
      <c r="O435" s="542">
        <v>3.7149132377702156E-2</v>
      </c>
      <c r="P435" s="476"/>
      <c r="Q435" s="476"/>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477"/>
      <c r="C436" s="2436"/>
      <c r="D436" s="2437"/>
      <c r="E436" s="522" t="s">
        <v>231</v>
      </c>
      <c r="F436" s="476"/>
      <c r="G436" s="476"/>
      <c r="H436" s="2635" t="s">
        <v>286</v>
      </c>
      <c r="I436" s="2437"/>
      <c r="J436" s="541">
        <v>-4.4963444125240351E-3</v>
      </c>
      <c r="K436" s="476"/>
      <c r="L436" s="476"/>
      <c r="M436" s="2631" t="s">
        <v>286</v>
      </c>
      <c r="N436" s="2437"/>
      <c r="O436" s="542">
        <v>2.8803680359532777E-2</v>
      </c>
      <c r="P436" s="476"/>
      <c r="Q436" s="476"/>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477"/>
      <c r="C437" s="2651" t="s">
        <v>291</v>
      </c>
      <c r="D437" s="2437"/>
      <c r="E437" s="537">
        <v>1.9148446444808341E-4</v>
      </c>
      <c r="F437" s="476"/>
      <c r="G437" s="476"/>
      <c r="H437" s="2634" t="s">
        <v>290</v>
      </c>
      <c r="I437" s="2437"/>
      <c r="J437" s="544">
        <v>-4.0354549591079051E-4</v>
      </c>
      <c r="K437" s="476"/>
      <c r="L437" s="476"/>
      <c r="M437" s="2631" t="s">
        <v>293</v>
      </c>
      <c r="N437" s="2437"/>
      <c r="O437" s="542">
        <v>-2.5080451220613646E-2</v>
      </c>
      <c r="P437" s="476"/>
      <c r="Q437" s="476"/>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477"/>
      <c r="C438" s="2640" t="s">
        <v>273</v>
      </c>
      <c r="D438" s="2437"/>
      <c r="E438" s="540">
        <v>0.1418369207723694</v>
      </c>
      <c r="F438" s="476"/>
      <c r="G438" s="476"/>
      <c r="H438" s="2436"/>
      <c r="I438" s="2437"/>
      <c r="J438" s="492"/>
      <c r="K438" s="476"/>
      <c r="L438" s="476"/>
      <c r="M438" s="2631" t="s">
        <v>289</v>
      </c>
      <c r="N438" s="2437"/>
      <c r="O438" s="542">
        <v>-1.1681706815423996E-2</v>
      </c>
      <c r="P438" s="476"/>
      <c r="Q438" s="476"/>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477"/>
      <c r="C439" s="2640" t="s">
        <v>267</v>
      </c>
      <c r="D439" s="2437"/>
      <c r="E439" s="540">
        <v>0.23385069073275405</v>
      </c>
      <c r="F439" s="476"/>
      <c r="G439" s="476"/>
      <c r="H439" s="2436"/>
      <c r="I439" s="2437"/>
      <c r="J439" s="492"/>
      <c r="K439" s="476"/>
      <c r="L439" s="476"/>
      <c r="M439" s="2629" t="s">
        <v>295</v>
      </c>
      <c r="N439" s="2437"/>
      <c r="O439" s="545">
        <v>3.6510382209937568E-3</v>
      </c>
      <c r="P439" s="476"/>
      <c r="Q439" s="476"/>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477"/>
      <c r="C440" s="2640" t="s">
        <v>294</v>
      </c>
      <c r="D440" s="2437"/>
      <c r="E440" s="546">
        <v>1.827932309851154E-5</v>
      </c>
      <c r="F440" s="476"/>
      <c r="G440" s="476"/>
      <c r="H440" s="2436"/>
      <c r="I440" s="2437"/>
      <c r="J440" s="476"/>
      <c r="K440" s="476"/>
      <c r="L440" s="476"/>
      <c r="M440" s="2436"/>
      <c r="N440" s="2437"/>
      <c r="O440" s="492"/>
      <c r="P440" s="476"/>
      <c r="Q440" s="476"/>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477"/>
      <c r="C441" s="2640" t="s">
        <v>264</v>
      </c>
      <c r="D441" s="2437"/>
      <c r="E441" s="540">
        <v>0.29769768707525335</v>
      </c>
      <c r="F441" s="476"/>
      <c r="G441" s="476"/>
      <c r="H441" s="2633" t="s">
        <v>230</v>
      </c>
      <c r="I441" s="2437"/>
      <c r="J441" s="2437"/>
      <c r="K441" s="476"/>
      <c r="L441" s="476"/>
      <c r="M441" s="2436"/>
      <c r="N441" s="2437"/>
      <c r="O441" s="492"/>
      <c r="P441" s="476"/>
      <c r="Q441" s="476"/>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477"/>
      <c r="C442" s="2640" t="s">
        <v>282</v>
      </c>
      <c r="D442" s="2437"/>
      <c r="E442" s="540">
        <v>4.2019473691779453E-3</v>
      </c>
      <c r="F442" s="476"/>
      <c r="G442" s="476"/>
      <c r="H442" s="2436"/>
      <c r="I442" s="2437"/>
      <c r="J442" s="523" t="s">
        <v>231</v>
      </c>
      <c r="K442" s="476"/>
      <c r="L442" s="476"/>
      <c r="M442" s="2436"/>
      <c r="N442" s="2437"/>
      <c r="O442" s="476"/>
      <c r="P442" s="476"/>
      <c r="Q442" s="476"/>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477"/>
      <c r="C443" s="2640" t="s">
        <v>290</v>
      </c>
      <c r="D443" s="2437"/>
      <c r="E443" s="546">
        <v>4.8008221610760286E-5</v>
      </c>
      <c r="F443" s="476"/>
      <c r="G443" s="476"/>
      <c r="H443" s="2642" t="s">
        <v>291</v>
      </c>
      <c r="I443" s="2437"/>
      <c r="J443" s="538">
        <v>2.153304057546883E-3</v>
      </c>
      <c r="K443" s="476"/>
      <c r="L443" s="476"/>
      <c r="M443" s="2628" t="s">
        <v>230</v>
      </c>
      <c r="N443" s="2437"/>
      <c r="O443" s="2437"/>
      <c r="P443" s="476"/>
      <c r="Q443" s="476"/>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477"/>
      <c r="C444" s="2640" t="s">
        <v>263</v>
      </c>
      <c r="D444" s="2437"/>
      <c r="E444" s="540">
        <v>0.19817403931376454</v>
      </c>
      <c r="F444" s="476"/>
      <c r="G444" s="476"/>
      <c r="H444" s="2635" t="s">
        <v>273</v>
      </c>
      <c r="I444" s="2437"/>
      <c r="J444" s="541">
        <v>0.14184099633930944</v>
      </c>
      <c r="K444" s="476"/>
      <c r="L444" s="476"/>
      <c r="M444" s="2436"/>
      <c r="N444" s="2437"/>
      <c r="O444" s="524" t="s">
        <v>231</v>
      </c>
      <c r="P444" s="476"/>
      <c r="Q444" s="476"/>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477"/>
      <c r="C445" s="2640" t="s">
        <v>260</v>
      </c>
      <c r="D445" s="2437"/>
      <c r="E445" s="540">
        <v>0.4194140275605785</v>
      </c>
      <c r="F445" s="476"/>
      <c r="G445" s="476"/>
      <c r="H445" s="2635" t="s">
        <v>267</v>
      </c>
      <c r="I445" s="2437"/>
      <c r="J445" s="541">
        <v>0.22610568619189461</v>
      </c>
      <c r="K445" s="476"/>
      <c r="L445" s="476"/>
      <c r="M445" s="2641" t="s">
        <v>291</v>
      </c>
      <c r="N445" s="2437"/>
      <c r="O445" s="539">
        <v>8.9240089779982924E-3</v>
      </c>
      <c r="P445" s="476"/>
      <c r="Q445" s="476"/>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640" t="s">
        <v>262</v>
      </c>
      <c r="D446" s="2437"/>
      <c r="E446" s="540">
        <v>0.35757303307262872</v>
      </c>
      <c r="F446" s="476"/>
      <c r="G446" s="476"/>
      <c r="H446" s="2635" t="s">
        <v>294</v>
      </c>
      <c r="I446" s="2437"/>
      <c r="J446" s="547">
        <v>3.2244016656023178E-5</v>
      </c>
      <c r="K446" s="476"/>
      <c r="L446" s="476"/>
      <c r="M446" s="2631" t="s">
        <v>273</v>
      </c>
      <c r="N446" s="2437"/>
      <c r="O446" s="542">
        <v>8.7570266181595136E-2</v>
      </c>
      <c r="P446" s="476"/>
      <c r="Q446" s="476"/>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640" t="s">
        <v>259</v>
      </c>
      <c r="D447" s="2437"/>
      <c r="E447" s="540">
        <v>0.48383685000956417</v>
      </c>
      <c r="F447" s="476"/>
      <c r="G447" s="476"/>
      <c r="H447" s="2635" t="s">
        <v>264</v>
      </c>
      <c r="I447" s="2437"/>
      <c r="J447" s="541">
        <v>0.30695264068911976</v>
      </c>
      <c r="K447" s="476"/>
      <c r="L447" s="476"/>
      <c r="M447" s="2631" t="s">
        <v>267</v>
      </c>
      <c r="N447" s="2437"/>
      <c r="O447" s="542">
        <v>0.21456584806469342</v>
      </c>
      <c r="P447" s="476"/>
      <c r="Q447" s="476"/>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640" t="s">
        <v>270</v>
      </c>
      <c r="D448" s="2437"/>
      <c r="E448" s="540">
        <v>0.17997042498659993</v>
      </c>
      <c r="F448" s="476"/>
      <c r="G448" s="476"/>
      <c r="H448" s="2635" t="s">
        <v>282</v>
      </c>
      <c r="I448" s="2437"/>
      <c r="J448" s="541">
        <v>1.0825617877449571E-2</v>
      </c>
      <c r="K448" s="476"/>
      <c r="L448" s="476"/>
      <c r="M448" s="2631" t="s">
        <v>294</v>
      </c>
      <c r="N448" s="2437"/>
      <c r="O448" s="542">
        <v>7.5652658745000738E-3</v>
      </c>
      <c r="P448" s="476"/>
      <c r="Q448" s="476"/>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640" t="s">
        <v>261</v>
      </c>
      <c r="D449" s="2437"/>
      <c r="E449" s="540">
        <v>0.3993933232635995</v>
      </c>
      <c r="F449" s="476"/>
      <c r="G449" s="476"/>
      <c r="H449" s="2635" t="s">
        <v>290</v>
      </c>
      <c r="I449" s="2437"/>
      <c r="J449" s="547">
        <v>1.6284896726988584E-7</v>
      </c>
      <c r="K449" s="476"/>
      <c r="L449" s="476"/>
      <c r="M449" s="2631" t="s">
        <v>264</v>
      </c>
      <c r="N449" s="2437"/>
      <c r="O449" s="542">
        <v>0.26025767625564283</v>
      </c>
      <c r="P449" s="476"/>
      <c r="Q449" s="476"/>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640" t="s">
        <v>266</v>
      </c>
      <c r="D450" s="2437"/>
      <c r="E450" s="540">
        <v>0.24246081606067785</v>
      </c>
      <c r="F450" s="476"/>
      <c r="G450" s="476"/>
      <c r="H450" s="2635" t="s">
        <v>263</v>
      </c>
      <c r="I450" s="2437"/>
      <c r="J450" s="541">
        <v>0.2281081243117552</v>
      </c>
      <c r="K450" s="476"/>
      <c r="L450" s="476"/>
      <c r="M450" s="2631" t="s">
        <v>282</v>
      </c>
      <c r="N450" s="2437"/>
      <c r="O450" s="542">
        <v>3.5481452513276342E-2</v>
      </c>
      <c r="P450" s="476"/>
      <c r="Q450" s="476"/>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640" t="s">
        <v>286</v>
      </c>
      <c r="D451" s="2437"/>
      <c r="E451" s="540">
        <v>1.4228722781496656E-3</v>
      </c>
      <c r="F451" s="476"/>
      <c r="G451" s="476"/>
      <c r="H451" s="2635" t="s">
        <v>260</v>
      </c>
      <c r="I451" s="2437"/>
      <c r="J451" s="541">
        <v>0.43137383183227268</v>
      </c>
      <c r="K451" s="476"/>
      <c r="L451" s="476"/>
      <c r="M451" s="2631" t="s">
        <v>290</v>
      </c>
      <c r="N451" s="2437"/>
      <c r="O451" s="542">
        <v>1.3940685763122327E-2</v>
      </c>
      <c r="P451" s="476"/>
      <c r="Q451" s="476"/>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640" t="s">
        <v>289</v>
      </c>
      <c r="D452" s="2437"/>
      <c r="E452" s="540">
        <v>3.6294127594765349E-4</v>
      </c>
      <c r="F452" s="476"/>
      <c r="G452" s="476"/>
      <c r="H452" s="2635" t="s">
        <v>262</v>
      </c>
      <c r="I452" s="2437"/>
      <c r="J452" s="541">
        <v>0.37592565542568901</v>
      </c>
      <c r="K452" s="476"/>
      <c r="L452" s="476"/>
      <c r="M452" s="2631" t="s">
        <v>263</v>
      </c>
      <c r="N452" s="2437"/>
      <c r="O452" s="542">
        <v>0.32203121877446955</v>
      </c>
      <c r="P452" s="476"/>
      <c r="Q452" s="476"/>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640" t="s">
        <v>276</v>
      </c>
      <c r="D453" s="2437"/>
      <c r="E453" s="540">
        <v>4.0338651440757267E-2</v>
      </c>
      <c r="F453" s="476"/>
      <c r="G453" s="476"/>
      <c r="H453" s="2635" t="s">
        <v>259</v>
      </c>
      <c r="I453" s="2437"/>
      <c r="J453" s="541">
        <v>0.47010073494714771</v>
      </c>
      <c r="K453" s="476"/>
      <c r="L453" s="476"/>
      <c r="M453" s="2631" t="s">
        <v>260</v>
      </c>
      <c r="N453" s="2437"/>
      <c r="O453" s="542">
        <v>0.29541009456368245</v>
      </c>
      <c r="P453" s="476"/>
      <c r="Q453" s="476"/>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640" t="s">
        <v>268</v>
      </c>
      <c r="D454" s="2437"/>
      <c r="E454" s="540">
        <v>0.18372687743074434</v>
      </c>
      <c r="F454" s="476"/>
      <c r="G454" s="476"/>
      <c r="H454" s="2635" t="s">
        <v>270</v>
      </c>
      <c r="I454" s="2437"/>
      <c r="J454" s="541">
        <v>0.18741351785890839</v>
      </c>
      <c r="K454" s="476"/>
      <c r="L454" s="476"/>
      <c r="M454" s="2631" t="s">
        <v>262</v>
      </c>
      <c r="N454" s="2437"/>
      <c r="O454" s="542">
        <v>0.33620914665563967</v>
      </c>
      <c r="P454" s="476"/>
      <c r="Q454" s="476"/>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640" t="s">
        <v>284</v>
      </c>
      <c r="D455" s="2437"/>
      <c r="E455" s="540">
        <v>3.9219861504655356E-3</v>
      </c>
      <c r="F455" s="476"/>
      <c r="G455" s="476"/>
      <c r="H455" s="2635" t="s">
        <v>261</v>
      </c>
      <c r="I455" s="2437"/>
      <c r="J455" s="541">
        <v>0.40899806270762351</v>
      </c>
      <c r="K455" s="476"/>
      <c r="L455" s="476"/>
      <c r="M455" s="2631" t="s">
        <v>259</v>
      </c>
      <c r="N455" s="2437"/>
      <c r="O455" s="542">
        <v>0.39846446855870166</v>
      </c>
      <c r="P455" s="476"/>
      <c r="Q455" s="476"/>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640" t="s">
        <v>272</v>
      </c>
      <c r="D456" s="2437"/>
      <c r="E456" s="540">
        <v>0.14950248100868818</v>
      </c>
      <c r="F456" s="476"/>
      <c r="G456" s="476"/>
      <c r="H456" s="2635" t="s">
        <v>266</v>
      </c>
      <c r="I456" s="2437"/>
      <c r="J456" s="541">
        <v>0.24479131895935743</v>
      </c>
      <c r="K456" s="476"/>
      <c r="L456" s="476"/>
      <c r="M456" s="2631" t="s">
        <v>270</v>
      </c>
      <c r="N456" s="2437"/>
      <c r="O456" s="542">
        <v>8.6352325129577204E-2</v>
      </c>
      <c r="P456" s="476"/>
      <c r="Q456" s="476"/>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640" t="s">
        <v>265</v>
      </c>
      <c r="D457" s="2437"/>
      <c r="E457" s="540">
        <v>0.25149614798410419</v>
      </c>
      <c r="F457" s="476"/>
      <c r="G457" s="476"/>
      <c r="H457" s="2635" t="s">
        <v>286</v>
      </c>
      <c r="I457" s="2437"/>
      <c r="J457" s="547">
        <v>2.021711307603611E-5</v>
      </c>
      <c r="K457" s="476"/>
      <c r="L457" s="476"/>
      <c r="M457" s="2631" t="s">
        <v>261</v>
      </c>
      <c r="N457" s="2437"/>
      <c r="O457" s="542">
        <v>0.3419005567622615</v>
      </c>
      <c r="P457" s="476"/>
      <c r="Q457" s="476"/>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640" t="s">
        <v>279</v>
      </c>
      <c r="D458" s="2437"/>
      <c r="E458" s="540">
        <v>1.7581473602366254E-2</v>
      </c>
      <c r="F458" s="476"/>
      <c r="G458" s="476"/>
      <c r="H458" s="2635" t="s">
        <v>289</v>
      </c>
      <c r="I458" s="2437"/>
      <c r="J458" s="541">
        <v>1.6810517738493338E-3</v>
      </c>
      <c r="K458" s="476"/>
      <c r="L458" s="476"/>
      <c r="M458" s="2631" t="s">
        <v>266</v>
      </c>
      <c r="N458" s="2437"/>
      <c r="O458" s="542">
        <v>0.22789831842103722</v>
      </c>
      <c r="P458" s="476"/>
      <c r="Q458" s="476"/>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640" t="s">
        <v>281</v>
      </c>
      <c r="D459" s="2437"/>
      <c r="E459" s="540">
        <v>1.1170704131295934E-2</v>
      </c>
      <c r="F459" s="476"/>
      <c r="G459" s="476"/>
      <c r="H459" s="2635" t="s">
        <v>276</v>
      </c>
      <c r="I459" s="2437"/>
      <c r="J459" s="541">
        <v>5.415610046096387E-2</v>
      </c>
      <c r="K459" s="476"/>
      <c r="L459" s="476"/>
      <c r="M459" s="2631" t="s">
        <v>286</v>
      </c>
      <c r="N459" s="2437"/>
      <c r="O459" s="542">
        <v>8.2965200225413422E-4</v>
      </c>
      <c r="P459" s="476"/>
      <c r="Q459" s="476"/>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640" t="s">
        <v>278</v>
      </c>
      <c r="D460" s="2437"/>
      <c r="E460" s="540">
        <v>2.7303041833629766E-2</v>
      </c>
      <c r="F460" s="476"/>
      <c r="G460" s="476"/>
      <c r="H460" s="2635" t="s">
        <v>268</v>
      </c>
      <c r="I460" s="2437"/>
      <c r="J460" s="541">
        <v>0.192471305972921</v>
      </c>
      <c r="K460" s="476"/>
      <c r="L460" s="476"/>
      <c r="M460" s="2631" t="s">
        <v>289</v>
      </c>
      <c r="N460" s="2437"/>
      <c r="O460" s="542">
        <v>1.3646227412152342E-4</v>
      </c>
      <c r="P460" s="476"/>
      <c r="Q460" s="476"/>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640" t="s">
        <v>287</v>
      </c>
      <c r="D461" s="2437"/>
      <c r="E461" s="540">
        <v>5.4450517833009486E-4</v>
      </c>
      <c r="F461" s="476"/>
      <c r="G461" s="476"/>
      <c r="H461" s="2635" t="s">
        <v>284</v>
      </c>
      <c r="I461" s="2437"/>
      <c r="J461" s="541">
        <v>7.0305365045782403E-4</v>
      </c>
      <c r="K461" s="476"/>
      <c r="L461" s="476"/>
      <c r="M461" s="2631" t="s">
        <v>276</v>
      </c>
      <c r="N461" s="2437"/>
      <c r="O461" s="542">
        <v>1.7804000346425791E-2</v>
      </c>
      <c r="P461" s="476"/>
      <c r="Q461" s="476"/>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640" t="s">
        <v>275</v>
      </c>
      <c r="D462" s="2437"/>
      <c r="E462" s="540">
        <v>6.1380991685246834E-2</v>
      </c>
      <c r="F462" s="476"/>
      <c r="G462" s="476"/>
      <c r="H462" s="2635" t="s">
        <v>272</v>
      </c>
      <c r="I462" s="2437"/>
      <c r="J462" s="541">
        <v>9.8323707629271687E-2</v>
      </c>
      <c r="K462" s="476"/>
      <c r="L462" s="476"/>
      <c r="M462" s="2631" t="s">
        <v>268</v>
      </c>
      <c r="N462" s="2437"/>
      <c r="O462" s="542">
        <v>8.5496896097153954E-2</v>
      </c>
      <c r="P462" s="476"/>
      <c r="Q462" s="476"/>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640" t="s">
        <v>293</v>
      </c>
      <c r="D463" s="2437"/>
      <c r="E463" s="546">
        <v>5.025394567334775E-5</v>
      </c>
      <c r="F463" s="476"/>
      <c r="G463" s="476"/>
      <c r="H463" s="2635" t="s">
        <v>265</v>
      </c>
      <c r="I463" s="2437"/>
      <c r="J463" s="541">
        <v>0.18066832381359982</v>
      </c>
      <c r="K463" s="476"/>
      <c r="L463" s="476"/>
      <c r="M463" s="2631" t="s">
        <v>284</v>
      </c>
      <c r="N463" s="2437"/>
      <c r="O463" s="542">
        <v>5.9067972568394994E-3</v>
      </c>
      <c r="P463" s="476"/>
      <c r="Q463" s="476"/>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640" t="s">
        <v>269</v>
      </c>
      <c r="D464" s="2437"/>
      <c r="E464" s="540">
        <v>9.7754239092477074E-2</v>
      </c>
      <c r="F464" s="476"/>
      <c r="G464" s="476"/>
      <c r="H464" s="2635" t="s">
        <v>279</v>
      </c>
      <c r="I464" s="2437"/>
      <c r="J464" s="541">
        <v>3.5429075500521885E-2</v>
      </c>
      <c r="K464" s="476"/>
      <c r="L464" s="476"/>
      <c r="M464" s="2631" t="s">
        <v>272</v>
      </c>
      <c r="N464" s="2437"/>
      <c r="O464" s="542">
        <v>3.85153367722854E-2</v>
      </c>
      <c r="P464" s="476"/>
      <c r="Q464" s="476"/>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639" t="s">
        <v>271</v>
      </c>
      <c r="D465" s="2437"/>
      <c r="E465" s="543">
        <v>8.3904480622585723E-2</v>
      </c>
      <c r="F465" s="476"/>
      <c r="G465" s="476"/>
      <c r="H465" s="2635" t="s">
        <v>281</v>
      </c>
      <c r="I465" s="2437"/>
      <c r="J465" s="541">
        <v>8.2152524286462497E-3</v>
      </c>
      <c r="K465" s="476"/>
      <c r="L465" s="476"/>
      <c r="M465" s="2631" t="s">
        <v>265</v>
      </c>
      <c r="N465" s="2437"/>
      <c r="O465" s="542">
        <v>0.13825230813666758</v>
      </c>
      <c r="P465" s="476"/>
      <c r="Q465" s="476"/>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436"/>
      <c r="D466" s="2437"/>
      <c r="E466" s="492"/>
      <c r="F466" s="476"/>
      <c r="G466" s="476"/>
      <c r="H466" s="2635" t="s">
        <v>278</v>
      </c>
      <c r="I466" s="2437"/>
      <c r="J466" s="541">
        <v>2.4002871108562803E-2</v>
      </c>
      <c r="K466" s="476"/>
      <c r="L466" s="476"/>
      <c r="M466" s="2631" t="s">
        <v>279</v>
      </c>
      <c r="N466" s="2437"/>
      <c r="O466" s="542">
        <v>7.2338364610338218E-3</v>
      </c>
      <c r="P466" s="476"/>
      <c r="Q466" s="476"/>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436"/>
      <c r="D467" s="2437"/>
      <c r="E467" s="476"/>
      <c r="F467" s="476"/>
      <c r="G467" s="476"/>
      <c r="H467" s="2635" t="s">
        <v>287</v>
      </c>
      <c r="I467" s="2437"/>
      <c r="J467" s="541">
        <v>2.3400620910913532E-3</v>
      </c>
      <c r="K467" s="476"/>
      <c r="L467" s="476"/>
      <c r="M467" s="2631" t="s">
        <v>281</v>
      </c>
      <c r="N467" s="2437"/>
      <c r="O467" s="542">
        <v>2.2724203095692067E-2</v>
      </c>
      <c r="P467" s="476"/>
      <c r="Q467" s="476"/>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638" t="s">
        <v>232</v>
      </c>
      <c r="D468" s="2437"/>
      <c r="E468" s="2437"/>
      <c r="F468" s="2437"/>
      <c r="G468" s="2437"/>
      <c r="H468" s="2635" t="s">
        <v>275</v>
      </c>
      <c r="I468" s="2437"/>
      <c r="J468" s="541">
        <v>6.9970350963766026E-2</v>
      </c>
      <c r="K468" s="476"/>
      <c r="L468" s="476"/>
      <c r="M468" s="2631" t="s">
        <v>278</v>
      </c>
      <c r="N468" s="2437"/>
      <c r="O468" s="542">
        <v>1.7135704838038206E-2</v>
      </c>
      <c r="P468" s="476"/>
      <c r="Q468" s="476"/>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652" t="s">
        <v>203</v>
      </c>
      <c r="D469" s="2437"/>
      <c r="E469" s="2653" t="s">
        <v>233</v>
      </c>
      <c r="F469" s="2654"/>
      <c r="G469" s="2655"/>
      <c r="H469" s="2635" t="s">
        <v>293</v>
      </c>
      <c r="I469" s="2437"/>
      <c r="J469" s="541">
        <v>1.5829651772913717E-4</v>
      </c>
      <c r="K469" s="476"/>
      <c r="L469" s="476"/>
      <c r="M469" s="2631" t="s">
        <v>287</v>
      </c>
      <c r="N469" s="2437"/>
      <c r="O469" s="542">
        <v>4.9521394581971672E-3</v>
      </c>
      <c r="P469" s="476"/>
      <c r="Q469" s="476"/>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437"/>
      <c r="D470" s="2437"/>
      <c r="E470" s="525" t="s">
        <v>186</v>
      </c>
      <c r="F470" s="526" t="s">
        <v>234</v>
      </c>
      <c r="G470" s="527" t="s">
        <v>235</v>
      </c>
      <c r="H470" s="2635" t="s">
        <v>269</v>
      </c>
      <c r="I470" s="2437"/>
      <c r="J470" s="541">
        <v>5.3529513119726216E-2</v>
      </c>
      <c r="K470" s="476"/>
      <c r="L470" s="476"/>
      <c r="M470" s="2631" t="s">
        <v>275</v>
      </c>
      <c r="N470" s="2437"/>
      <c r="O470" s="542">
        <v>7.3401799243393823E-2</v>
      </c>
      <c r="P470" s="476"/>
      <c r="Q470" s="476"/>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637" t="s">
        <v>204</v>
      </c>
      <c r="D471" s="2437"/>
      <c r="E471" s="548">
        <v>3.889129179886587</v>
      </c>
      <c r="F471" s="549">
        <v>13.41079027547099</v>
      </c>
      <c r="G471" s="550">
        <v>13.41079027547099</v>
      </c>
      <c r="H471" s="2635" t="s">
        <v>271</v>
      </c>
      <c r="I471" s="2437"/>
      <c r="J471" s="541">
        <v>3.6224708318425392E-2</v>
      </c>
      <c r="K471" s="476"/>
      <c r="L471" s="476"/>
      <c r="M471" s="2631" t="s">
        <v>293</v>
      </c>
      <c r="N471" s="2437"/>
      <c r="O471" s="542">
        <v>6.2902903342958053E-4</v>
      </c>
      <c r="P471" s="476"/>
      <c r="Q471" s="476"/>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436"/>
      <c r="D472" s="2437"/>
      <c r="E472" s="492"/>
      <c r="F472" s="492"/>
      <c r="G472" s="492"/>
      <c r="H472" s="2635" t="s">
        <v>274</v>
      </c>
      <c r="I472" s="2437"/>
      <c r="J472" s="541">
        <v>6.7556355320871125E-3</v>
      </c>
      <c r="K472" s="476"/>
      <c r="L472" s="476"/>
      <c r="M472" s="2631" t="s">
        <v>269</v>
      </c>
      <c r="N472" s="2437"/>
      <c r="O472" s="542">
        <v>0.19394128215358572</v>
      </c>
      <c r="P472" s="476"/>
      <c r="Q472" s="476"/>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436"/>
      <c r="D473" s="2437"/>
      <c r="E473" s="476"/>
      <c r="F473" s="476"/>
      <c r="G473" s="476"/>
      <c r="H473" s="2635" t="s">
        <v>288</v>
      </c>
      <c r="I473" s="2437"/>
      <c r="J473" s="541">
        <v>6.5444666920640767E-3</v>
      </c>
      <c r="K473" s="476"/>
      <c r="L473" s="476"/>
      <c r="M473" s="2631" t="s">
        <v>271</v>
      </c>
      <c r="N473" s="2437"/>
      <c r="O473" s="542">
        <v>9.1041003865657666E-2</v>
      </c>
      <c r="P473" s="476"/>
      <c r="Q473" s="476"/>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638" t="s">
        <v>236</v>
      </c>
      <c r="D474" s="2437"/>
      <c r="E474" s="2437"/>
      <c r="F474" s="476"/>
      <c r="G474" s="476"/>
      <c r="H474" s="2635" t="s">
        <v>285</v>
      </c>
      <c r="I474" s="2437"/>
      <c r="J474" s="541">
        <v>7.2331725574662793E-3</v>
      </c>
      <c r="K474" s="476"/>
      <c r="L474" s="476"/>
      <c r="M474" s="2631" t="s">
        <v>274</v>
      </c>
      <c r="N474" s="2437"/>
      <c r="O474" s="542">
        <v>8.9433023236551612E-2</v>
      </c>
      <c r="P474" s="476"/>
      <c r="Q474" s="476"/>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436"/>
      <c r="D475" s="2437"/>
      <c r="E475" s="528" t="s">
        <v>203</v>
      </c>
      <c r="F475" s="476"/>
      <c r="G475" s="476"/>
      <c r="H475" s="2635" t="s">
        <v>283</v>
      </c>
      <c r="I475" s="2437"/>
      <c r="J475" s="541">
        <v>3.9796482534833737E-3</v>
      </c>
      <c r="K475" s="476"/>
      <c r="L475" s="476"/>
      <c r="M475" s="2631" t="s">
        <v>288</v>
      </c>
      <c r="N475" s="2437"/>
      <c r="O475" s="542">
        <v>7.9540065952286923E-3</v>
      </c>
      <c r="P475" s="476"/>
      <c r="Q475" s="476"/>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437"/>
      <c r="D476" s="2437"/>
      <c r="E476" s="551" t="s">
        <v>204</v>
      </c>
      <c r="F476" s="476"/>
      <c r="G476" s="476"/>
      <c r="H476" s="2635" t="s">
        <v>277</v>
      </c>
      <c r="I476" s="2437"/>
      <c r="J476" s="541">
        <v>4.8039629824288424E-3</v>
      </c>
      <c r="K476" s="476"/>
      <c r="L476" s="476"/>
      <c r="M476" s="2631" t="s">
        <v>285</v>
      </c>
      <c r="N476" s="2437"/>
      <c r="O476" s="542">
        <v>1.3800580364160386E-3</v>
      </c>
      <c r="P476" s="476"/>
      <c r="Q476" s="476"/>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651" t="s">
        <v>291</v>
      </c>
      <c r="D477" s="2437"/>
      <c r="E477" s="537">
        <v>-3.5580693078981923E-3</v>
      </c>
      <c r="F477" s="476"/>
      <c r="G477" s="476"/>
      <c r="H477" s="2634" t="s">
        <v>295</v>
      </c>
      <c r="I477" s="2437"/>
      <c r="J477" s="544">
        <v>2.9709297490685018E-4</v>
      </c>
      <c r="K477" s="476"/>
      <c r="L477" s="476"/>
      <c r="M477" s="2631" t="s">
        <v>283</v>
      </c>
      <c r="N477" s="2437"/>
      <c r="O477" s="542">
        <v>2.5801281723204356E-2</v>
      </c>
      <c r="P477" s="476"/>
      <c r="Q477" s="476"/>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640" t="s">
        <v>273</v>
      </c>
      <c r="D478" s="2437"/>
      <c r="E478" s="540">
        <v>9.6837212234128126E-2</v>
      </c>
      <c r="F478" s="476"/>
      <c r="G478" s="476"/>
      <c r="H478" s="2436"/>
      <c r="I478" s="2437"/>
      <c r="J478" s="492"/>
      <c r="K478" s="476"/>
      <c r="L478" s="476"/>
      <c r="M478" s="2631" t="s">
        <v>277</v>
      </c>
      <c r="N478" s="2437"/>
      <c r="O478" s="542">
        <v>7.7065704660931114E-2</v>
      </c>
      <c r="P478" s="476"/>
      <c r="Q478" s="476"/>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640" t="s">
        <v>267</v>
      </c>
      <c r="D479" s="2437"/>
      <c r="E479" s="540">
        <v>0.12434174552788706</v>
      </c>
      <c r="F479" s="476"/>
      <c r="G479" s="476"/>
      <c r="H479" s="2436"/>
      <c r="I479" s="2437"/>
      <c r="J479" s="476"/>
      <c r="K479" s="476"/>
      <c r="L479" s="476"/>
      <c r="M479" s="2631" t="s">
        <v>295</v>
      </c>
      <c r="N479" s="2437"/>
      <c r="O479" s="552">
        <v>1.3330080091157257E-5</v>
      </c>
      <c r="P479" s="476"/>
      <c r="Q479" s="476"/>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640" t="s">
        <v>294</v>
      </c>
      <c r="D480" s="2437"/>
      <c r="E480" s="540">
        <v>1.0993290031029574E-3</v>
      </c>
      <c r="F480" s="476"/>
      <c r="G480" s="476"/>
      <c r="H480" s="2633" t="s">
        <v>232</v>
      </c>
      <c r="I480" s="2437"/>
      <c r="J480" s="2437"/>
      <c r="K480" s="2437"/>
      <c r="L480" s="2437"/>
      <c r="M480" s="2631" t="s">
        <v>280</v>
      </c>
      <c r="N480" s="2437"/>
      <c r="O480" s="542">
        <v>5.281398186089608E-2</v>
      </c>
      <c r="P480" s="476"/>
      <c r="Q480" s="476"/>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640" t="s">
        <v>264</v>
      </c>
      <c r="D481" s="2437"/>
      <c r="E481" s="540">
        <v>0.14029279302510494</v>
      </c>
      <c r="F481" s="476"/>
      <c r="G481" s="476"/>
      <c r="H481" s="2647" t="s">
        <v>203</v>
      </c>
      <c r="I481" s="2437"/>
      <c r="J481" s="2648" t="s">
        <v>233</v>
      </c>
      <c r="K481" s="2649"/>
      <c r="L481" s="2650"/>
      <c r="M481" s="2629" t="s">
        <v>292</v>
      </c>
      <c r="N481" s="2437"/>
      <c r="O481" s="545">
        <v>8.9792862693241996E-3</v>
      </c>
      <c r="P481" s="476"/>
      <c r="Q481" s="476"/>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640" t="s">
        <v>282</v>
      </c>
      <c r="D482" s="2437"/>
      <c r="E482" s="540">
        <v>1.6667594858400719E-2</v>
      </c>
      <c r="F482" s="476"/>
      <c r="G482" s="476"/>
      <c r="H482" s="2437"/>
      <c r="I482" s="2437"/>
      <c r="J482" s="529" t="s">
        <v>186</v>
      </c>
      <c r="K482" s="530" t="s">
        <v>234</v>
      </c>
      <c r="L482" s="531" t="s">
        <v>235</v>
      </c>
      <c r="M482" s="2436"/>
      <c r="N482" s="2437"/>
      <c r="O482" s="492"/>
      <c r="P482" s="476"/>
      <c r="Q482" s="476"/>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640" t="s">
        <v>290</v>
      </c>
      <c r="D483" s="2437"/>
      <c r="E483" s="540">
        <v>1.7815804587700626E-3</v>
      </c>
      <c r="F483" s="476"/>
      <c r="G483" s="476"/>
      <c r="H483" s="2632" t="s">
        <v>204</v>
      </c>
      <c r="I483" s="2437"/>
      <c r="J483" s="553">
        <v>3.8221297675187427</v>
      </c>
      <c r="K483" s="554">
        <v>10.920370764339264</v>
      </c>
      <c r="L483" s="555">
        <v>10.920370764339264</v>
      </c>
      <c r="M483" s="2436"/>
      <c r="N483" s="2437"/>
      <c r="O483" s="476"/>
      <c r="P483" s="476"/>
      <c r="Q483" s="476"/>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640" t="s">
        <v>263</v>
      </c>
      <c r="D484" s="2437"/>
      <c r="E484" s="540">
        <v>0.11446455178409731</v>
      </c>
      <c r="F484" s="476"/>
      <c r="G484" s="476"/>
      <c r="H484" s="2436"/>
      <c r="I484" s="2437"/>
      <c r="J484" s="492"/>
      <c r="K484" s="492"/>
      <c r="L484" s="492"/>
      <c r="M484" s="2628" t="s">
        <v>232</v>
      </c>
      <c r="N484" s="2437"/>
      <c r="O484" s="2437"/>
      <c r="P484" s="2437"/>
      <c r="Q484" s="2437"/>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640" t="s">
        <v>260</v>
      </c>
      <c r="D485" s="2437"/>
      <c r="E485" s="540">
        <v>0.16652103711109137</v>
      </c>
      <c r="F485" s="476"/>
      <c r="G485" s="476"/>
      <c r="H485" s="2436"/>
      <c r="I485" s="2437"/>
      <c r="J485" s="476"/>
      <c r="K485" s="476"/>
      <c r="L485" s="476"/>
      <c r="M485" s="2643" t="s">
        <v>203</v>
      </c>
      <c r="N485" s="2437"/>
      <c r="O485" s="2644" t="s">
        <v>233</v>
      </c>
      <c r="P485" s="2645"/>
      <c r="Q485" s="2646"/>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640" t="s">
        <v>262</v>
      </c>
      <c r="D486" s="2437"/>
      <c r="E486" s="540">
        <v>0.15375527006205963</v>
      </c>
      <c r="F486" s="476"/>
      <c r="G486" s="476"/>
      <c r="H486" s="2633" t="s">
        <v>236</v>
      </c>
      <c r="I486" s="2437"/>
      <c r="J486" s="2437"/>
      <c r="K486" s="476"/>
      <c r="L486" s="476"/>
      <c r="M486" s="2437"/>
      <c r="N486" s="2437"/>
      <c r="O486" s="532" t="s">
        <v>186</v>
      </c>
      <c r="P486" s="533" t="s">
        <v>234</v>
      </c>
      <c r="Q486" s="534" t="s">
        <v>235</v>
      </c>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640" t="s">
        <v>259</v>
      </c>
      <c r="D487" s="2437"/>
      <c r="E487" s="540">
        <v>0.17885335954897494</v>
      </c>
      <c r="F487" s="476"/>
      <c r="G487" s="476"/>
      <c r="H487" s="2436"/>
      <c r="I487" s="2437"/>
      <c r="J487" s="535" t="s">
        <v>203</v>
      </c>
      <c r="K487" s="476"/>
      <c r="L487" s="476"/>
      <c r="M487" s="2627" t="s">
        <v>204</v>
      </c>
      <c r="N487" s="2437"/>
      <c r="O487" s="556">
        <v>3.5980124559936169</v>
      </c>
      <c r="P487" s="557">
        <v>9.7243579891719367</v>
      </c>
      <c r="Q487" s="558">
        <v>9.7243579891719367</v>
      </c>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640" t="s">
        <v>270</v>
      </c>
      <c r="D488" s="2437"/>
      <c r="E488" s="540">
        <v>0.10908077185673135</v>
      </c>
      <c r="F488" s="476"/>
      <c r="G488" s="476"/>
      <c r="H488" s="2437"/>
      <c r="I488" s="2437"/>
      <c r="J488" s="559" t="s">
        <v>204</v>
      </c>
      <c r="K488" s="476"/>
      <c r="L488" s="476"/>
      <c r="M488" s="2436"/>
      <c r="N488" s="2437"/>
      <c r="O488" s="492"/>
      <c r="P488" s="492"/>
      <c r="Q488" s="492"/>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640" t="s">
        <v>261</v>
      </c>
      <c r="D489" s="2437"/>
      <c r="E489" s="540">
        <v>0.16249800424024066</v>
      </c>
      <c r="F489" s="476"/>
      <c r="G489" s="476"/>
      <c r="H489" s="2642" t="s">
        <v>291</v>
      </c>
      <c r="I489" s="2437"/>
      <c r="J489" s="538">
        <v>1.2140798505301332E-2</v>
      </c>
      <c r="K489" s="476"/>
      <c r="L489" s="476"/>
      <c r="M489" s="2436"/>
      <c r="N489" s="2437"/>
      <c r="O489" s="476"/>
      <c r="P489" s="476"/>
      <c r="Q489" s="476"/>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640" t="s">
        <v>266</v>
      </c>
      <c r="D490" s="2437"/>
      <c r="E490" s="540">
        <v>0.12661011770104041</v>
      </c>
      <c r="F490" s="476"/>
      <c r="G490" s="476"/>
      <c r="H490" s="2635" t="s">
        <v>273</v>
      </c>
      <c r="I490" s="2437"/>
      <c r="J490" s="541">
        <v>9.8536120302371702E-2</v>
      </c>
      <c r="K490" s="476"/>
      <c r="L490" s="476"/>
      <c r="M490" s="2628" t="s">
        <v>236</v>
      </c>
      <c r="N490" s="2437"/>
      <c r="O490" s="2437"/>
      <c r="P490" s="476"/>
      <c r="Q490" s="476"/>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640" t="s">
        <v>286</v>
      </c>
      <c r="D491" s="2437"/>
      <c r="E491" s="540">
        <v>-9.6990810897095627E-3</v>
      </c>
      <c r="F491" s="476"/>
      <c r="G491" s="476"/>
      <c r="H491" s="2635" t="s">
        <v>267</v>
      </c>
      <c r="I491" s="2437"/>
      <c r="J491" s="541">
        <v>0.12440857458495985</v>
      </c>
      <c r="K491" s="476"/>
      <c r="L491" s="476"/>
      <c r="M491" s="2436"/>
      <c r="N491" s="2437"/>
      <c r="O491" s="536" t="s">
        <v>203</v>
      </c>
      <c r="P491" s="476"/>
      <c r="Q491" s="476"/>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640" t="s">
        <v>289</v>
      </c>
      <c r="D492" s="2437"/>
      <c r="E492" s="540">
        <v>4.8985304506596362E-3</v>
      </c>
      <c r="F492" s="476"/>
      <c r="G492" s="476"/>
      <c r="H492" s="2635" t="s">
        <v>294</v>
      </c>
      <c r="I492" s="2437"/>
      <c r="J492" s="541">
        <v>-1.4856590075922743E-3</v>
      </c>
      <c r="K492" s="476"/>
      <c r="L492" s="476"/>
      <c r="M492" s="2437"/>
      <c r="N492" s="2437"/>
      <c r="O492" s="560" t="s">
        <v>204</v>
      </c>
      <c r="P492" s="476"/>
      <c r="Q492" s="476"/>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640" t="s">
        <v>276</v>
      </c>
      <c r="D493" s="2437"/>
      <c r="E493" s="540">
        <v>5.1642626127285006E-2</v>
      </c>
      <c r="F493" s="476"/>
      <c r="G493" s="476"/>
      <c r="H493" s="2635" t="s">
        <v>264</v>
      </c>
      <c r="I493" s="2437"/>
      <c r="J493" s="541">
        <v>0.14495401828984861</v>
      </c>
      <c r="K493" s="476"/>
      <c r="L493" s="476"/>
      <c r="M493" s="2641" t="s">
        <v>291</v>
      </c>
      <c r="N493" s="2437"/>
      <c r="O493" s="539">
        <v>-2.6255321265174634E-2</v>
      </c>
      <c r="P493" s="476"/>
      <c r="Q493" s="476"/>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640" t="s">
        <v>268</v>
      </c>
      <c r="D494" s="2437"/>
      <c r="E494" s="540">
        <v>0.11021329289929579</v>
      </c>
      <c r="F494" s="476"/>
      <c r="G494" s="476"/>
      <c r="H494" s="2635" t="s">
        <v>282</v>
      </c>
      <c r="I494" s="2437"/>
      <c r="J494" s="541">
        <v>2.7222055725262994E-2</v>
      </c>
      <c r="K494" s="476"/>
      <c r="L494" s="476"/>
      <c r="M494" s="2631" t="s">
        <v>273</v>
      </c>
      <c r="N494" s="2437"/>
      <c r="O494" s="542">
        <v>8.2246167978557883E-2</v>
      </c>
      <c r="P494" s="476"/>
      <c r="Q494" s="476"/>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640" t="s">
        <v>284</v>
      </c>
      <c r="D495" s="2437"/>
      <c r="E495" s="540">
        <v>-1.6102772568626716E-2</v>
      </c>
      <c r="F495" s="476"/>
      <c r="G495" s="476"/>
      <c r="H495" s="2635" t="s">
        <v>290</v>
      </c>
      <c r="I495" s="2437"/>
      <c r="J495" s="541">
        <v>-1.0558131734306993E-4</v>
      </c>
      <c r="K495" s="476"/>
      <c r="L495" s="476"/>
      <c r="M495" s="2631" t="s">
        <v>267</v>
      </c>
      <c r="N495" s="2437"/>
      <c r="O495" s="542">
        <v>0.12874122471512159</v>
      </c>
      <c r="P495" s="476"/>
      <c r="Q495" s="476"/>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640" t="s">
        <v>272</v>
      </c>
      <c r="D496" s="2437"/>
      <c r="E496" s="540">
        <v>-9.9419558725404963E-2</v>
      </c>
      <c r="F496" s="476"/>
      <c r="G496" s="476"/>
      <c r="H496" s="2635" t="s">
        <v>263</v>
      </c>
      <c r="I496" s="2437"/>
      <c r="J496" s="541">
        <v>0.12495825411731584</v>
      </c>
      <c r="K496" s="476"/>
      <c r="L496" s="476"/>
      <c r="M496" s="2631" t="s">
        <v>294</v>
      </c>
      <c r="N496" s="2437"/>
      <c r="O496" s="542">
        <v>2.417405106984093E-2</v>
      </c>
      <c r="P496" s="476"/>
      <c r="Q496" s="476"/>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640" t="s">
        <v>265</v>
      </c>
      <c r="D497" s="2437"/>
      <c r="E497" s="540">
        <v>0.12894761089245182</v>
      </c>
      <c r="F497" s="476"/>
      <c r="G497" s="476"/>
      <c r="H497" s="2635" t="s">
        <v>260</v>
      </c>
      <c r="I497" s="2437"/>
      <c r="J497" s="541">
        <v>0.17183889453155804</v>
      </c>
      <c r="K497" s="476"/>
      <c r="L497" s="476"/>
      <c r="M497" s="2631" t="s">
        <v>264</v>
      </c>
      <c r="N497" s="2437"/>
      <c r="O497" s="542">
        <v>0.14178788077673304</v>
      </c>
      <c r="P497" s="476"/>
      <c r="Q497" s="476"/>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640" t="s">
        <v>279</v>
      </c>
      <c r="D498" s="2437"/>
      <c r="E498" s="540">
        <v>-3.4093788894235491E-2</v>
      </c>
      <c r="F498" s="476"/>
      <c r="G498" s="476"/>
      <c r="H498" s="2635" t="s">
        <v>262</v>
      </c>
      <c r="I498" s="2437"/>
      <c r="J498" s="541">
        <v>0.16041521393849914</v>
      </c>
      <c r="K498" s="476"/>
      <c r="L498" s="476"/>
      <c r="M498" s="2631" t="s">
        <v>282</v>
      </c>
      <c r="N498" s="2437"/>
      <c r="O498" s="542">
        <v>5.2352573196505221E-2</v>
      </c>
      <c r="P498" s="476"/>
      <c r="Q498" s="476"/>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640" t="s">
        <v>281</v>
      </c>
      <c r="D499" s="2437"/>
      <c r="E499" s="540">
        <v>2.7176148427028934E-2</v>
      </c>
      <c r="F499" s="476"/>
      <c r="G499" s="476"/>
      <c r="H499" s="2635" t="s">
        <v>259</v>
      </c>
      <c r="I499" s="2437"/>
      <c r="J499" s="541">
        <v>0.17938661592331442</v>
      </c>
      <c r="K499" s="476"/>
      <c r="L499" s="476"/>
      <c r="M499" s="2631" t="s">
        <v>290</v>
      </c>
      <c r="N499" s="2437"/>
      <c r="O499" s="542">
        <v>3.2815528756894016E-2</v>
      </c>
      <c r="P499" s="476"/>
      <c r="Q499" s="476"/>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640" t="s">
        <v>278</v>
      </c>
      <c r="D500" s="2437"/>
      <c r="E500" s="540">
        <v>-4.2486714512866175E-2</v>
      </c>
      <c r="F500" s="476"/>
      <c r="G500" s="476"/>
      <c r="H500" s="2635" t="s">
        <v>270</v>
      </c>
      <c r="I500" s="2437"/>
      <c r="J500" s="541">
        <v>0.11326481719138547</v>
      </c>
      <c r="K500" s="476"/>
      <c r="L500" s="476"/>
      <c r="M500" s="2631" t="s">
        <v>263</v>
      </c>
      <c r="N500" s="2437"/>
      <c r="O500" s="542">
        <v>0.15771983909698453</v>
      </c>
      <c r="P500" s="476"/>
      <c r="Q500" s="476"/>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640" t="s">
        <v>287</v>
      </c>
      <c r="D501" s="2437"/>
      <c r="E501" s="540">
        <v>-5.9999639143197697E-3</v>
      </c>
      <c r="F501" s="476"/>
      <c r="G501" s="476"/>
      <c r="H501" s="2635" t="s">
        <v>261</v>
      </c>
      <c r="I501" s="2437"/>
      <c r="J501" s="541">
        <v>0.16732282849902833</v>
      </c>
      <c r="K501" s="476"/>
      <c r="L501" s="476"/>
      <c r="M501" s="2631" t="s">
        <v>260</v>
      </c>
      <c r="N501" s="2437"/>
      <c r="O501" s="542">
        <v>0.1510601819036558</v>
      </c>
      <c r="P501" s="476"/>
      <c r="Q501" s="476"/>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640" t="s">
        <v>275</v>
      </c>
      <c r="D502" s="2437"/>
      <c r="E502" s="540">
        <v>-6.3703688867401159E-2</v>
      </c>
      <c r="F502" s="476"/>
      <c r="G502" s="476"/>
      <c r="H502" s="2635" t="s">
        <v>266</v>
      </c>
      <c r="I502" s="2437"/>
      <c r="J502" s="541">
        <v>0.12944717535343983</v>
      </c>
      <c r="K502" s="476"/>
      <c r="L502" s="476"/>
      <c r="M502" s="2631" t="s">
        <v>262</v>
      </c>
      <c r="N502" s="2437"/>
      <c r="O502" s="542">
        <v>0.16115437481223477</v>
      </c>
      <c r="P502" s="476"/>
      <c r="Q502" s="476"/>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640" t="s">
        <v>293</v>
      </c>
      <c r="D503" s="2437"/>
      <c r="E503" s="540">
        <v>-1.8227735342188818E-3</v>
      </c>
      <c r="F503" s="476"/>
      <c r="G503" s="476"/>
      <c r="H503" s="2635" t="s">
        <v>286</v>
      </c>
      <c r="I503" s="2437"/>
      <c r="J503" s="541">
        <v>-1.1763976332606256E-3</v>
      </c>
      <c r="K503" s="476"/>
      <c r="L503" s="476"/>
      <c r="M503" s="2631" t="s">
        <v>259</v>
      </c>
      <c r="N503" s="2437"/>
      <c r="O503" s="542">
        <v>0.17544142169834395</v>
      </c>
      <c r="P503" s="476"/>
      <c r="Q503" s="476"/>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640" t="s">
        <v>269</v>
      </c>
      <c r="D504" s="2437"/>
      <c r="E504" s="540">
        <v>8.0392480881175635E-2</v>
      </c>
      <c r="F504" s="476"/>
      <c r="G504" s="476"/>
      <c r="H504" s="2635" t="s">
        <v>289</v>
      </c>
      <c r="I504" s="2437"/>
      <c r="J504" s="541">
        <v>1.0727168850198889E-2</v>
      </c>
      <c r="K504" s="476"/>
      <c r="L504" s="476"/>
      <c r="M504" s="2631" t="s">
        <v>270</v>
      </c>
      <c r="N504" s="2437"/>
      <c r="O504" s="542">
        <v>8.1672219019922332E-2</v>
      </c>
      <c r="P504" s="476"/>
      <c r="Q504" s="476"/>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639" t="s">
        <v>271</v>
      </c>
      <c r="D505" s="2437"/>
      <c r="E505" s="543">
        <v>-7.4480092604665621E-2</v>
      </c>
      <c r="F505" s="476"/>
      <c r="G505" s="476"/>
      <c r="H505" s="2635" t="s">
        <v>276</v>
      </c>
      <c r="I505" s="2437"/>
      <c r="J505" s="541">
        <v>6.0886115139826349E-2</v>
      </c>
      <c r="K505" s="476"/>
      <c r="L505" s="476"/>
      <c r="M505" s="2631" t="s">
        <v>261</v>
      </c>
      <c r="N505" s="2437"/>
      <c r="O505" s="542">
        <v>0.16251267595219551</v>
      </c>
      <c r="P505" s="476"/>
      <c r="Q505" s="476"/>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436"/>
      <c r="D506" s="2437"/>
      <c r="E506" s="492"/>
      <c r="F506" s="476"/>
      <c r="G506" s="476"/>
      <c r="H506" s="2635" t="s">
        <v>268</v>
      </c>
      <c r="I506" s="2437"/>
      <c r="J506" s="541">
        <v>0.11478299925883799</v>
      </c>
      <c r="K506" s="476"/>
      <c r="L506" s="476"/>
      <c r="M506" s="2631" t="s">
        <v>266</v>
      </c>
      <c r="N506" s="2437"/>
      <c r="O506" s="542">
        <v>0.13268074391088791</v>
      </c>
      <c r="P506" s="476"/>
      <c r="Q506" s="476"/>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436"/>
      <c r="D507" s="2437"/>
      <c r="E507" s="476"/>
      <c r="F507" s="476"/>
      <c r="G507" s="476"/>
      <c r="H507" s="2635" t="s">
        <v>284</v>
      </c>
      <c r="I507" s="2437"/>
      <c r="J507" s="541">
        <v>-6.9372733248946857E-3</v>
      </c>
      <c r="K507" s="476"/>
      <c r="L507" s="476"/>
      <c r="M507" s="2631" t="s">
        <v>286</v>
      </c>
      <c r="N507" s="2437"/>
      <c r="O507" s="542">
        <v>8.0054420911053904E-3</v>
      </c>
      <c r="P507" s="476"/>
      <c r="Q507" s="476"/>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638" t="s">
        <v>237</v>
      </c>
      <c r="D508" s="2437"/>
      <c r="E508" s="2437"/>
      <c r="F508" s="476"/>
      <c r="G508" s="476"/>
      <c r="H508" s="2635" t="s">
        <v>272</v>
      </c>
      <c r="I508" s="2437"/>
      <c r="J508" s="541">
        <v>-8.2039630447475392E-2</v>
      </c>
      <c r="K508" s="476"/>
      <c r="L508" s="476"/>
      <c r="M508" s="2631" t="s">
        <v>289</v>
      </c>
      <c r="N508" s="2437"/>
      <c r="O508" s="542">
        <v>-3.246711054589168E-3</v>
      </c>
      <c r="P508" s="476"/>
      <c r="Q508" s="476"/>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636" t="s">
        <v>203</v>
      </c>
      <c r="D509" s="2437"/>
      <c r="E509" s="561" t="s">
        <v>204</v>
      </c>
      <c r="F509" s="476"/>
      <c r="G509" s="476"/>
      <c r="H509" s="2635" t="s">
        <v>265</v>
      </c>
      <c r="I509" s="2437"/>
      <c r="J509" s="541">
        <v>0.11120788460630104</v>
      </c>
      <c r="K509" s="476"/>
      <c r="L509" s="476"/>
      <c r="M509" s="2631" t="s">
        <v>276</v>
      </c>
      <c r="N509" s="2437"/>
      <c r="O509" s="542">
        <v>3.7084816509969268E-2</v>
      </c>
      <c r="P509" s="476"/>
      <c r="Q509" s="476"/>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637" t="s">
        <v>204</v>
      </c>
      <c r="D510" s="2437"/>
      <c r="E510" s="562">
        <v>0.99999999999999967</v>
      </c>
      <c r="F510" s="476"/>
      <c r="G510" s="476"/>
      <c r="H510" s="2635" t="s">
        <v>279</v>
      </c>
      <c r="I510" s="2437"/>
      <c r="J510" s="541">
        <v>-4.9246399280717404E-2</v>
      </c>
      <c r="K510" s="476"/>
      <c r="L510" s="476"/>
      <c r="M510" s="2631" t="s">
        <v>268</v>
      </c>
      <c r="N510" s="2437"/>
      <c r="O510" s="542">
        <v>8.1266678842964638E-2</v>
      </c>
      <c r="P510" s="476"/>
      <c r="Q510" s="476"/>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436"/>
      <c r="D511" s="2437"/>
      <c r="E511" s="492"/>
      <c r="F511" s="476"/>
      <c r="G511" s="476"/>
      <c r="H511" s="2635" t="s">
        <v>281</v>
      </c>
      <c r="I511" s="2437"/>
      <c r="J511" s="541">
        <v>2.3714011615824277E-2</v>
      </c>
      <c r="K511" s="476"/>
      <c r="L511" s="476"/>
      <c r="M511" s="2631" t="s">
        <v>284</v>
      </c>
      <c r="N511" s="2437"/>
      <c r="O511" s="542">
        <v>-2.136059617788762E-2</v>
      </c>
      <c r="P511" s="476"/>
      <c r="Q511" s="476"/>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436"/>
      <c r="D512" s="2437"/>
      <c r="E512" s="476"/>
      <c r="F512" s="476"/>
      <c r="G512" s="476"/>
      <c r="H512" s="2635" t="s">
        <v>278</v>
      </c>
      <c r="I512" s="2437"/>
      <c r="J512" s="541">
        <v>-4.0534625838932505E-2</v>
      </c>
      <c r="K512" s="476"/>
      <c r="L512" s="476"/>
      <c r="M512" s="2631" t="s">
        <v>272</v>
      </c>
      <c r="N512" s="2437"/>
      <c r="O512" s="542">
        <v>-5.454490470143282E-2</v>
      </c>
      <c r="P512" s="476"/>
      <c r="Q512" s="476"/>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436"/>
      <c r="D513" s="2437"/>
      <c r="E513" s="476"/>
      <c r="F513" s="476"/>
      <c r="G513" s="476"/>
      <c r="H513" s="2635" t="s">
        <v>287</v>
      </c>
      <c r="I513" s="2437"/>
      <c r="J513" s="541">
        <v>-1.265634377050659E-2</v>
      </c>
      <c r="K513" s="476"/>
      <c r="L513" s="476"/>
      <c r="M513" s="2631" t="s">
        <v>265</v>
      </c>
      <c r="N513" s="2437"/>
      <c r="O513" s="542">
        <v>0.10334120774278319</v>
      </c>
      <c r="P513" s="476"/>
      <c r="Q513" s="476"/>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436"/>
      <c r="D514" s="2437"/>
      <c r="E514" s="476"/>
      <c r="F514" s="476"/>
      <c r="G514" s="476"/>
      <c r="H514" s="2635" t="s">
        <v>275</v>
      </c>
      <c r="I514" s="2437"/>
      <c r="J514" s="541">
        <v>-6.9207250891434993E-2</v>
      </c>
      <c r="K514" s="476"/>
      <c r="L514" s="476"/>
      <c r="M514" s="2631" t="s">
        <v>279</v>
      </c>
      <c r="N514" s="2437"/>
      <c r="O514" s="542">
        <v>-2.3638596124766955E-2</v>
      </c>
      <c r="P514" s="476"/>
      <c r="Q514" s="476"/>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436"/>
      <c r="D515" s="2437"/>
      <c r="E515" s="476"/>
      <c r="F515" s="476"/>
      <c r="G515" s="476"/>
      <c r="H515" s="2635" t="s">
        <v>293</v>
      </c>
      <c r="I515" s="2437"/>
      <c r="J515" s="541">
        <v>3.2917758340442835E-3</v>
      </c>
      <c r="K515" s="476"/>
      <c r="L515" s="476"/>
      <c r="M515" s="2631" t="s">
        <v>281</v>
      </c>
      <c r="N515" s="2437"/>
      <c r="O515" s="542">
        <v>4.1896878616354487E-2</v>
      </c>
      <c r="P515" s="476"/>
      <c r="Q515" s="476"/>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436"/>
      <c r="D516" s="2437"/>
      <c r="E516" s="476"/>
      <c r="F516" s="476"/>
      <c r="G516" s="476"/>
      <c r="H516" s="2635" t="s">
        <v>269</v>
      </c>
      <c r="I516" s="2437"/>
      <c r="J516" s="541">
        <v>6.053286350091551E-2</v>
      </c>
      <c r="K516" s="476"/>
      <c r="L516" s="476"/>
      <c r="M516" s="2631" t="s">
        <v>278</v>
      </c>
      <c r="N516" s="2437"/>
      <c r="O516" s="542">
        <v>-3.6382146970851001E-2</v>
      </c>
      <c r="P516" s="476"/>
      <c r="Q516" s="476"/>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436"/>
      <c r="D517" s="2437"/>
      <c r="E517" s="476"/>
      <c r="F517" s="476"/>
      <c r="G517" s="476"/>
      <c r="H517" s="2635" t="s">
        <v>271</v>
      </c>
      <c r="I517" s="2437"/>
      <c r="J517" s="541">
        <v>-4.9796293800653327E-2</v>
      </c>
      <c r="K517" s="476"/>
      <c r="L517" s="476"/>
      <c r="M517" s="2631" t="s">
        <v>287</v>
      </c>
      <c r="N517" s="2437"/>
      <c r="O517" s="542">
        <v>1.9558420123011885E-2</v>
      </c>
      <c r="P517" s="476"/>
      <c r="Q517" s="476"/>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436"/>
      <c r="D518" s="2437"/>
      <c r="E518" s="476"/>
      <c r="F518" s="476"/>
      <c r="G518" s="476"/>
      <c r="H518" s="2635" t="s">
        <v>274</v>
      </c>
      <c r="I518" s="2437"/>
      <c r="J518" s="541">
        <v>2.1504417229577424E-2</v>
      </c>
      <c r="K518" s="476"/>
      <c r="L518" s="476"/>
      <c r="M518" s="2631" t="s">
        <v>275</v>
      </c>
      <c r="N518" s="2437"/>
      <c r="O518" s="542">
        <v>-7.5299256892647159E-2</v>
      </c>
      <c r="P518" s="476"/>
      <c r="Q518" s="476"/>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436"/>
      <c r="D519" s="2437"/>
      <c r="E519" s="476"/>
      <c r="F519" s="476"/>
      <c r="G519" s="476"/>
      <c r="H519" s="2635" t="s">
        <v>288</v>
      </c>
      <c r="I519" s="2437"/>
      <c r="J519" s="541">
        <v>2.116565451423455E-2</v>
      </c>
      <c r="K519" s="476"/>
      <c r="L519" s="476"/>
      <c r="M519" s="2631" t="s">
        <v>293</v>
      </c>
      <c r="N519" s="2437"/>
      <c r="O519" s="542">
        <v>-6.9706404653586745E-3</v>
      </c>
      <c r="P519" s="476"/>
      <c r="Q519" s="476"/>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436"/>
      <c r="D520" s="2437"/>
      <c r="E520" s="476"/>
      <c r="F520" s="476"/>
      <c r="G520" s="476"/>
      <c r="H520" s="2635" t="s">
        <v>285</v>
      </c>
      <c r="I520" s="2437"/>
      <c r="J520" s="541">
        <v>2.2251484238761748E-2</v>
      </c>
      <c r="K520" s="476"/>
      <c r="L520" s="476"/>
      <c r="M520" s="2631" t="s">
        <v>269</v>
      </c>
      <c r="N520" s="2437"/>
      <c r="O520" s="542">
        <v>0.12239747784401359</v>
      </c>
      <c r="P520" s="476"/>
      <c r="Q520" s="476"/>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436"/>
      <c r="D521" s="2437"/>
      <c r="E521" s="476"/>
      <c r="F521" s="476"/>
      <c r="G521" s="476"/>
      <c r="H521" s="2635" t="s">
        <v>283</v>
      </c>
      <c r="I521" s="2437"/>
      <c r="J521" s="541">
        <v>1.6505052726963444E-2</v>
      </c>
      <c r="K521" s="476"/>
      <c r="L521" s="476"/>
      <c r="M521" s="2631" t="s">
        <v>271</v>
      </c>
      <c r="N521" s="2437"/>
      <c r="O521" s="542">
        <v>-8.3860192776342921E-2</v>
      </c>
      <c r="P521" s="476"/>
      <c r="Q521" s="476"/>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436"/>
      <c r="D522" s="2437"/>
      <c r="E522" s="476"/>
      <c r="F522" s="476"/>
      <c r="G522" s="476"/>
      <c r="H522" s="2635" t="s">
        <v>277</v>
      </c>
      <c r="I522" s="2437"/>
      <c r="J522" s="541">
        <v>1.813403285076574E-2</v>
      </c>
      <c r="K522" s="476"/>
      <c r="L522" s="476"/>
      <c r="M522" s="2631" t="s">
        <v>274</v>
      </c>
      <c r="N522" s="2437"/>
      <c r="O522" s="542">
        <v>8.3116317529713934E-2</v>
      </c>
      <c r="P522" s="476"/>
      <c r="Q522" s="476"/>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436"/>
      <c r="D523" s="2437"/>
      <c r="E523" s="476"/>
      <c r="F523" s="476"/>
      <c r="G523" s="476"/>
      <c r="H523" s="2634" t="s">
        <v>295</v>
      </c>
      <c r="I523" s="2437"/>
      <c r="J523" s="544">
        <v>4.5096284670022649E-3</v>
      </c>
      <c r="K523" s="476"/>
      <c r="L523" s="476"/>
      <c r="M523" s="2631" t="s">
        <v>288</v>
      </c>
      <c r="N523" s="2437"/>
      <c r="O523" s="542">
        <v>2.4787362087183695E-2</v>
      </c>
      <c r="P523" s="476"/>
      <c r="Q523" s="476"/>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436"/>
      <c r="D524" s="2437"/>
      <c r="E524" s="476"/>
      <c r="F524" s="476"/>
      <c r="G524" s="476"/>
      <c r="H524" s="2436"/>
      <c r="I524" s="2437"/>
      <c r="J524" s="492"/>
      <c r="K524" s="476"/>
      <c r="L524" s="476"/>
      <c r="M524" s="2631" t="s">
        <v>285</v>
      </c>
      <c r="N524" s="2437"/>
      <c r="O524" s="542">
        <v>1.0324903771752832E-2</v>
      </c>
      <c r="P524" s="476"/>
      <c r="Q524" s="476"/>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436"/>
      <c r="D525" s="2437"/>
      <c r="E525" s="476"/>
      <c r="F525" s="476"/>
      <c r="G525" s="476"/>
      <c r="H525" s="2436"/>
      <c r="I525" s="2437"/>
      <c r="J525" s="476"/>
      <c r="K525" s="476"/>
      <c r="L525" s="476"/>
      <c r="M525" s="2631" t="s">
        <v>283</v>
      </c>
      <c r="N525" s="2437"/>
      <c r="O525" s="542">
        <v>4.4643473525230355E-2</v>
      </c>
      <c r="P525" s="476"/>
      <c r="Q525" s="476"/>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436"/>
      <c r="D526" s="2437"/>
      <c r="E526" s="476"/>
      <c r="F526" s="476"/>
      <c r="G526" s="476"/>
      <c r="H526" s="2633" t="s">
        <v>237</v>
      </c>
      <c r="I526" s="2437"/>
      <c r="J526" s="2437"/>
      <c r="K526" s="476"/>
      <c r="L526" s="476"/>
      <c r="M526" s="2631" t="s">
        <v>277</v>
      </c>
      <c r="N526" s="2437"/>
      <c r="O526" s="542">
        <v>7.7155681988669594E-2</v>
      </c>
      <c r="P526" s="476"/>
      <c r="Q526" s="476"/>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436"/>
      <c r="D527" s="2437"/>
      <c r="E527" s="476"/>
      <c r="F527" s="476"/>
      <c r="G527" s="476"/>
      <c r="H527" s="2630" t="s">
        <v>203</v>
      </c>
      <c r="I527" s="2437"/>
      <c r="J527" s="563" t="s">
        <v>204</v>
      </c>
      <c r="K527" s="476"/>
      <c r="L527" s="476"/>
      <c r="M527" s="2631" t="s">
        <v>295</v>
      </c>
      <c r="N527" s="2437"/>
      <c r="O527" s="542">
        <v>1.0147375156836409E-3</v>
      </c>
      <c r="P527" s="476"/>
      <c r="Q527" s="476"/>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436"/>
      <c r="D528" s="2437"/>
      <c r="E528" s="476"/>
      <c r="F528" s="476"/>
      <c r="G528" s="476"/>
      <c r="H528" s="2632" t="s">
        <v>204</v>
      </c>
      <c r="I528" s="2437"/>
      <c r="J528" s="564">
        <v>0.99999999999999978</v>
      </c>
      <c r="K528" s="476"/>
      <c r="L528" s="476"/>
      <c r="M528" s="2631" t="s">
        <v>280</v>
      </c>
      <c r="N528" s="2437"/>
      <c r="O528" s="542">
        <v>6.3872187986580939E-2</v>
      </c>
      <c r="P528" s="476"/>
      <c r="Q528" s="476"/>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436"/>
      <c r="D529" s="2437"/>
      <c r="E529" s="476"/>
      <c r="F529" s="476"/>
      <c r="G529" s="476"/>
      <c r="H529" s="2436"/>
      <c r="I529" s="2437"/>
      <c r="J529" s="492"/>
      <c r="K529" s="476"/>
      <c r="L529" s="476"/>
      <c r="M529" s="2629" t="s">
        <v>292</v>
      </c>
      <c r="N529" s="2437"/>
      <c r="O529" s="545">
        <v>2.6336511374102412E-2</v>
      </c>
      <c r="P529" s="476"/>
      <c r="Q529" s="476"/>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436"/>
      <c r="D530" s="2437"/>
      <c r="E530" s="476"/>
      <c r="F530" s="476"/>
      <c r="G530" s="476"/>
      <c r="H530" s="2436"/>
      <c r="I530" s="2437"/>
      <c r="J530" s="476"/>
      <c r="K530" s="476"/>
      <c r="L530" s="476"/>
      <c r="M530" s="2436"/>
      <c r="N530" s="2437"/>
      <c r="O530" s="492"/>
      <c r="P530" s="476"/>
      <c r="Q530" s="476"/>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436"/>
      <c r="D531" s="2437"/>
      <c r="E531" s="476"/>
      <c r="F531" s="476"/>
      <c r="G531" s="476"/>
      <c r="H531" s="2436"/>
      <c r="I531" s="2437"/>
      <c r="J531" s="476"/>
      <c r="K531" s="476"/>
      <c r="L531" s="476"/>
      <c r="M531" s="2436"/>
      <c r="N531" s="2437"/>
      <c r="O531" s="476"/>
      <c r="P531" s="476"/>
      <c r="Q531" s="476"/>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436"/>
      <c r="D532" s="2437"/>
      <c r="E532" s="476"/>
      <c r="F532" s="476"/>
      <c r="G532" s="476"/>
      <c r="H532" s="2436"/>
      <c r="I532" s="2437"/>
      <c r="J532" s="476"/>
      <c r="K532" s="476"/>
      <c r="L532" s="476"/>
      <c r="M532" s="2628" t="s">
        <v>237</v>
      </c>
      <c r="N532" s="2437"/>
      <c r="O532" s="2437"/>
      <c r="P532" s="476"/>
      <c r="Q532" s="476"/>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436"/>
      <c r="D533" s="2437"/>
      <c r="E533" s="476"/>
      <c r="F533" s="476"/>
      <c r="G533" s="476"/>
      <c r="H533" s="2436"/>
      <c r="I533" s="2437"/>
      <c r="J533" s="476"/>
      <c r="K533" s="476"/>
      <c r="L533" s="476"/>
      <c r="M533" s="2626" t="s">
        <v>203</v>
      </c>
      <c r="N533" s="2437"/>
      <c r="O533" s="565" t="s">
        <v>204</v>
      </c>
      <c r="P533" s="476"/>
      <c r="Q533" s="476"/>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436"/>
      <c r="D534" s="2437"/>
      <c r="E534" s="476"/>
      <c r="F534" s="476"/>
      <c r="G534" s="476"/>
      <c r="H534" s="2436"/>
      <c r="I534" s="2437"/>
      <c r="J534" s="476"/>
      <c r="K534" s="476"/>
      <c r="L534" s="476"/>
      <c r="M534" s="2627" t="s">
        <v>204</v>
      </c>
      <c r="N534" s="2437"/>
      <c r="O534" s="566">
        <v>1.0000000000000004</v>
      </c>
      <c r="P534" s="476"/>
      <c r="Q534" s="476"/>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436"/>
      <c r="D535" s="2437"/>
      <c r="E535" s="476"/>
      <c r="F535" s="476"/>
      <c r="G535" s="476"/>
      <c r="H535" s="2436"/>
      <c r="I535" s="2437"/>
      <c r="J535" s="476"/>
      <c r="K535" s="476"/>
      <c r="L535" s="476"/>
      <c r="M535" s="2436"/>
      <c r="N535" s="2437"/>
      <c r="O535" s="492"/>
      <c r="P535" s="476"/>
      <c r="Q535" s="476"/>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436"/>
      <c r="D536" s="2437"/>
      <c r="E536" s="476"/>
      <c r="F536" s="476"/>
      <c r="G536" s="476"/>
      <c r="H536" s="2436"/>
      <c r="I536" s="2437"/>
      <c r="J536" s="476"/>
      <c r="K536" s="476"/>
      <c r="L536" s="476"/>
      <c r="M536" s="2436"/>
      <c r="N536" s="2437"/>
      <c r="O536" s="476"/>
      <c r="P536" s="476"/>
      <c r="Q536" s="476"/>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436"/>
      <c r="D537" s="2437"/>
      <c r="E537" s="476"/>
      <c r="F537" s="476"/>
      <c r="G537" s="476"/>
      <c r="H537" s="2436"/>
      <c r="I537" s="2437"/>
      <c r="J537" s="476"/>
      <c r="K537" s="476"/>
      <c r="L537" s="476"/>
      <c r="M537" s="2436"/>
      <c r="N537" s="2437"/>
      <c r="O537" s="476"/>
      <c r="P537" s="476"/>
      <c r="Q537" s="476"/>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436"/>
      <c r="D538" s="2437"/>
      <c r="E538" s="476"/>
      <c r="F538" s="476"/>
      <c r="G538" s="476"/>
      <c r="H538" s="2436"/>
      <c r="I538" s="2437"/>
      <c r="J538" s="476"/>
      <c r="K538" s="476"/>
      <c r="L538" s="476"/>
      <c r="M538" s="2436"/>
      <c r="N538" s="2437"/>
      <c r="O538" s="476"/>
      <c r="P538" s="476"/>
      <c r="Q538" s="476"/>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436"/>
      <c r="D539" s="2437"/>
      <c r="E539" s="476"/>
      <c r="F539" s="476"/>
      <c r="G539" s="476"/>
      <c r="H539" s="2436"/>
      <c r="I539" s="2437"/>
      <c r="J539" s="476"/>
      <c r="K539" s="476"/>
      <c r="L539" s="476"/>
      <c r="M539" s="2436"/>
      <c r="N539" s="2437"/>
      <c r="O539" s="476"/>
      <c r="P539" s="476"/>
      <c r="Q539" s="476"/>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436"/>
      <c r="D540" s="2437"/>
      <c r="E540" s="476"/>
      <c r="F540" s="476"/>
      <c r="G540" s="476"/>
      <c r="H540" s="2436"/>
      <c r="I540" s="2437"/>
      <c r="J540" s="476"/>
      <c r="K540" s="476"/>
      <c r="L540" s="476"/>
      <c r="M540" s="2436"/>
      <c r="N540" s="2437"/>
      <c r="O540" s="476"/>
      <c r="P540" s="476"/>
      <c r="Q540" s="476"/>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436"/>
      <c r="D541" s="2437"/>
      <c r="E541" s="476"/>
      <c r="F541" s="476"/>
      <c r="G541" s="476"/>
      <c r="H541" s="2436"/>
      <c r="I541" s="2437"/>
      <c r="J541" s="476"/>
      <c r="K541" s="476"/>
      <c r="L541" s="476"/>
      <c r="M541" s="2436"/>
      <c r="N541" s="2437"/>
      <c r="O541" s="476"/>
      <c r="P541" s="476"/>
      <c r="Q541" s="476"/>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436"/>
      <c r="D542" s="2437"/>
      <c r="E542" s="476"/>
      <c r="F542" s="476"/>
      <c r="G542" s="476"/>
      <c r="H542" s="2436"/>
      <c r="I542" s="2437"/>
      <c r="J542" s="476"/>
      <c r="K542" s="476"/>
      <c r="L542" s="476"/>
      <c r="M542" s="2436"/>
      <c r="N542" s="2437"/>
      <c r="O542" s="476"/>
      <c r="P542" s="476"/>
      <c r="Q542" s="476"/>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436"/>
      <c r="D543" s="2437"/>
      <c r="E543" s="476"/>
      <c r="F543" s="476"/>
      <c r="G543" s="476"/>
      <c r="H543" s="2436"/>
      <c r="I543" s="2437"/>
      <c r="J543" s="476"/>
      <c r="K543" s="476"/>
      <c r="L543" s="476"/>
      <c r="M543" s="2436"/>
      <c r="N543" s="2437"/>
      <c r="O543" s="476"/>
      <c r="P543" s="476"/>
      <c r="Q543" s="476"/>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436"/>
      <c r="D544" s="2437"/>
      <c r="E544" s="476"/>
      <c r="F544" s="476"/>
      <c r="G544" s="476"/>
      <c r="H544" s="2436"/>
      <c r="I544" s="2437"/>
      <c r="J544" s="476"/>
      <c r="K544" s="476"/>
      <c r="L544" s="476"/>
      <c r="M544" s="2436"/>
      <c r="N544" s="2437"/>
      <c r="O544" s="476"/>
      <c r="P544" s="476"/>
      <c r="Q544" s="476"/>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436"/>
      <c r="D545" s="2437"/>
      <c r="E545" s="476"/>
      <c r="F545" s="476"/>
      <c r="G545" s="476"/>
      <c r="H545" s="2436"/>
      <c r="I545" s="2437"/>
      <c r="J545" s="476"/>
      <c r="K545" s="476"/>
      <c r="L545" s="476"/>
      <c r="M545" s="2436"/>
      <c r="N545" s="2437"/>
      <c r="O545" s="476"/>
      <c r="P545" s="476"/>
      <c r="Q545" s="476"/>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436"/>
      <c r="D546" s="2437"/>
      <c r="E546" s="476"/>
      <c r="F546" s="476"/>
      <c r="G546" s="476"/>
      <c r="H546" s="2436"/>
      <c r="I546" s="2437"/>
      <c r="J546" s="476"/>
      <c r="K546" s="476"/>
      <c r="L546" s="476"/>
      <c r="M546" s="2436"/>
      <c r="N546" s="2437"/>
      <c r="O546" s="476"/>
      <c r="P546" s="476"/>
      <c r="Q546" s="476"/>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436"/>
      <c r="D547" s="2437"/>
      <c r="E547" s="476"/>
      <c r="F547" s="476"/>
      <c r="G547" s="476"/>
      <c r="H547" s="2436"/>
      <c r="I547" s="2437"/>
      <c r="J547" s="476"/>
      <c r="K547" s="476"/>
      <c r="L547" s="476"/>
      <c r="M547" s="2436"/>
      <c r="N547" s="2437"/>
      <c r="O547" s="476"/>
      <c r="P547" s="476"/>
      <c r="Q547" s="476"/>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436"/>
      <c r="D548" s="2437"/>
      <c r="E548" s="476"/>
      <c r="F548" s="476"/>
      <c r="G548" s="476"/>
      <c r="H548" s="2436"/>
      <c r="I548" s="2437"/>
      <c r="J548" s="476"/>
      <c r="K548" s="476"/>
      <c r="L548" s="476"/>
      <c r="M548" s="2436"/>
      <c r="N548" s="2437"/>
      <c r="O548" s="476"/>
      <c r="P548" s="476"/>
      <c r="Q548" s="476"/>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436"/>
      <c r="D549" s="2437"/>
      <c r="E549" s="476"/>
      <c r="F549" s="476"/>
      <c r="G549" s="476"/>
      <c r="H549" s="2436"/>
      <c r="I549" s="2437"/>
      <c r="J549" s="476"/>
      <c r="K549" s="476"/>
      <c r="L549" s="476"/>
      <c r="M549" s="2436"/>
      <c r="N549" s="2437"/>
      <c r="O549" s="476"/>
      <c r="P549" s="476"/>
      <c r="Q549" s="476"/>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436"/>
      <c r="D550" s="2437"/>
      <c r="E550" s="476"/>
      <c r="F550" s="476"/>
      <c r="G550" s="476"/>
      <c r="H550" s="2436"/>
      <c r="I550" s="2437"/>
      <c r="J550" s="476"/>
      <c r="K550" s="476"/>
      <c r="L550" s="476"/>
      <c r="M550" s="2436"/>
      <c r="N550" s="2437"/>
      <c r="O550" s="476"/>
      <c r="P550" s="476"/>
      <c r="Q550" s="476"/>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436"/>
      <c r="D551" s="2437"/>
      <c r="E551" s="476"/>
      <c r="F551" s="476"/>
      <c r="G551" s="476"/>
      <c r="H551" s="2436"/>
      <c r="I551" s="2437"/>
      <c r="J551" s="476"/>
      <c r="K551" s="476"/>
      <c r="L551" s="476"/>
      <c r="M551" s="2436"/>
      <c r="N551" s="2437"/>
      <c r="O551" s="476"/>
      <c r="P551" s="476"/>
      <c r="Q551" s="476"/>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436"/>
      <c r="D552" s="2437"/>
      <c r="E552" s="476"/>
      <c r="F552" s="476"/>
      <c r="G552" s="476"/>
      <c r="H552" s="2436"/>
      <c r="I552" s="2437"/>
      <c r="J552" s="476"/>
      <c r="K552" s="476"/>
      <c r="L552" s="476"/>
      <c r="M552" s="2436"/>
      <c r="N552" s="2437"/>
      <c r="O552" s="476"/>
      <c r="P552" s="476"/>
      <c r="Q552" s="476"/>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436"/>
      <c r="D553" s="2437"/>
      <c r="E553" s="476"/>
      <c r="F553" s="476"/>
      <c r="G553" s="476"/>
      <c r="H553" s="2436"/>
      <c r="I553" s="2437"/>
      <c r="J553" s="476"/>
      <c r="K553" s="476"/>
      <c r="L553" s="476"/>
      <c r="M553" s="2436"/>
      <c r="N553" s="2437"/>
      <c r="O553" s="476"/>
      <c r="P553" s="476"/>
      <c r="Q553" s="476"/>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436"/>
      <c r="D554" s="2437"/>
      <c r="E554" s="476"/>
      <c r="F554" s="476"/>
      <c r="G554" s="476"/>
      <c r="H554" s="2436"/>
      <c r="I554" s="2437"/>
      <c r="J554" s="476"/>
      <c r="K554" s="476"/>
      <c r="L554" s="476"/>
      <c r="M554" s="2436"/>
      <c r="N554" s="2437"/>
      <c r="O554" s="476"/>
      <c r="P554" s="476"/>
      <c r="Q554" s="476"/>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436"/>
      <c r="D555" s="2437"/>
      <c r="E555" s="476"/>
      <c r="F555" s="476"/>
      <c r="G555" s="476"/>
      <c r="H555" s="2436"/>
      <c r="I555" s="2437"/>
      <c r="J555" s="476"/>
      <c r="K555" s="476"/>
      <c r="L555" s="476"/>
      <c r="M555" s="2436"/>
      <c r="N555" s="2437"/>
      <c r="O555" s="476"/>
      <c r="P555" s="476"/>
      <c r="Q555" s="476"/>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436"/>
      <c r="D556" s="2437"/>
      <c r="E556" s="476"/>
      <c r="F556" s="476"/>
      <c r="G556" s="476"/>
      <c r="H556" s="2436"/>
      <c r="I556" s="2437"/>
      <c r="J556" s="476"/>
      <c r="K556" s="476"/>
      <c r="L556" s="476"/>
      <c r="M556" s="2436"/>
      <c r="N556" s="2437"/>
      <c r="O556" s="476"/>
      <c r="P556" s="476"/>
      <c r="Q556" s="476"/>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436"/>
      <c r="D557" s="2437"/>
      <c r="E557" s="476"/>
      <c r="F557" s="476"/>
      <c r="G557" s="476"/>
      <c r="H557" s="2436"/>
      <c r="I557" s="2437"/>
      <c r="J557" s="476"/>
      <c r="K557" s="476"/>
      <c r="L557" s="476"/>
      <c r="M557" s="2436"/>
      <c r="N557" s="2437"/>
      <c r="O557" s="476"/>
      <c r="P557" s="476"/>
      <c r="Q557" s="476"/>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436"/>
      <c r="D558" s="2437"/>
      <c r="E558" s="476"/>
      <c r="F558" s="476"/>
      <c r="G558" s="476"/>
      <c r="H558" s="2436"/>
      <c r="I558" s="2437"/>
      <c r="J558" s="476"/>
      <c r="K558" s="476"/>
      <c r="L558" s="476"/>
      <c r="M558" s="2436"/>
      <c r="N558" s="2437"/>
      <c r="O558" s="476"/>
      <c r="P558" s="476"/>
      <c r="Q558" s="476"/>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436"/>
      <c r="D559" s="2437"/>
      <c r="E559" s="476"/>
      <c r="F559" s="476"/>
      <c r="G559" s="476"/>
      <c r="H559" s="2436"/>
      <c r="I559" s="2437"/>
      <c r="J559" s="476"/>
      <c r="K559" s="476"/>
      <c r="L559" s="476"/>
      <c r="M559" s="2436"/>
      <c r="N559" s="2437"/>
      <c r="O559" s="476"/>
      <c r="P559" s="476"/>
      <c r="Q559" s="476"/>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436"/>
      <c r="D560" s="2437"/>
      <c r="E560" s="476"/>
      <c r="F560" s="476"/>
      <c r="G560" s="476"/>
      <c r="H560" s="2436"/>
      <c r="I560" s="2437"/>
      <c r="J560" s="476"/>
      <c r="K560" s="476"/>
      <c r="L560" s="476"/>
      <c r="M560" s="2436"/>
      <c r="N560" s="2437"/>
      <c r="O560" s="476"/>
      <c r="P560" s="476"/>
      <c r="Q560" s="476"/>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436"/>
      <c r="D561" s="2437"/>
      <c r="E561" s="476"/>
      <c r="F561" s="476"/>
      <c r="G561" s="476"/>
      <c r="H561" s="2436"/>
      <c r="I561" s="2437"/>
      <c r="J561" s="476"/>
      <c r="K561" s="476"/>
      <c r="L561" s="476"/>
      <c r="M561" s="2436"/>
      <c r="N561" s="2437"/>
      <c r="O561" s="476"/>
      <c r="P561" s="476"/>
      <c r="Q561" s="476"/>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436"/>
      <c r="D562" s="2437"/>
      <c r="E562" s="476"/>
      <c r="F562" s="476"/>
      <c r="G562" s="476"/>
      <c r="H562" s="2436"/>
      <c r="I562" s="2437"/>
      <c r="J562" s="476"/>
      <c r="K562" s="476"/>
      <c r="L562" s="476"/>
      <c r="M562" s="2436"/>
      <c r="N562" s="2437"/>
      <c r="O562" s="476"/>
      <c r="P562" s="476"/>
      <c r="Q562" s="476"/>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436"/>
      <c r="D563" s="2437"/>
      <c r="E563" s="476"/>
      <c r="F563" s="476"/>
      <c r="G563" s="476"/>
      <c r="H563" s="2436"/>
      <c r="I563" s="2437"/>
      <c r="J563" s="476"/>
      <c r="K563" s="476"/>
      <c r="L563" s="476"/>
      <c r="M563" s="2436"/>
      <c r="N563" s="2437"/>
      <c r="O563" s="476"/>
      <c r="P563" s="476"/>
      <c r="Q563" s="476"/>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436"/>
      <c r="D564" s="2437"/>
      <c r="E564" s="476"/>
      <c r="F564" s="476"/>
      <c r="G564" s="476"/>
      <c r="H564" s="2436"/>
      <c r="I564" s="2437"/>
      <c r="J564" s="476"/>
      <c r="K564" s="476"/>
      <c r="L564" s="476"/>
      <c r="M564" s="2436"/>
      <c r="N564" s="2437"/>
      <c r="O564" s="476"/>
      <c r="P564" s="476"/>
      <c r="Q564" s="476"/>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436"/>
      <c r="D565" s="2437"/>
      <c r="E565" s="476"/>
      <c r="F565" s="476"/>
      <c r="G565" s="476"/>
      <c r="H565" s="2436"/>
      <c r="I565" s="2437"/>
      <c r="J565" s="476"/>
      <c r="K565" s="476"/>
      <c r="L565" s="476"/>
      <c r="M565" s="2436"/>
      <c r="N565" s="2437"/>
      <c r="O565" s="476"/>
      <c r="P565" s="476"/>
      <c r="Q565" s="476"/>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436"/>
      <c r="D566" s="2437"/>
      <c r="E566" s="476"/>
      <c r="F566" s="476"/>
      <c r="G566" s="476"/>
      <c r="H566" s="2436"/>
      <c r="I566" s="2437"/>
      <c r="J566" s="476"/>
      <c r="K566" s="476"/>
      <c r="L566" s="476"/>
      <c r="M566" s="2436"/>
      <c r="N566" s="2437"/>
      <c r="O566" s="476"/>
      <c r="P566" s="476"/>
      <c r="Q566" s="476"/>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436"/>
      <c r="D567" s="2437"/>
      <c r="E567" s="476"/>
      <c r="F567" s="476"/>
      <c r="G567" s="476"/>
      <c r="H567" s="2436"/>
      <c r="I567" s="2437"/>
      <c r="J567" s="476"/>
      <c r="K567" s="476"/>
      <c r="L567" s="476"/>
      <c r="M567" s="2436"/>
      <c r="N567" s="2437"/>
      <c r="O567" s="476"/>
      <c r="P567" s="476"/>
      <c r="Q567" s="476"/>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436"/>
      <c r="D568" s="2437"/>
      <c r="E568" s="476"/>
      <c r="F568" s="476"/>
      <c r="G568" s="476"/>
      <c r="H568" s="2436"/>
      <c r="I568" s="2437"/>
      <c r="J568" s="476"/>
      <c r="K568" s="476"/>
      <c r="L568" s="476"/>
      <c r="M568" s="2436"/>
      <c r="N568" s="2437"/>
      <c r="O568" s="476"/>
      <c r="P568" s="476"/>
      <c r="Q568" s="476"/>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436"/>
      <c r="D569" s="2437"/>
      <c r="E569" s="476"/>
      <c r="F569" s="476"/>
      <c r="G569" s="476"/>
      <c r="H569" s="2436"/>
      <c r="I569" s="2437"/>
      <c r="J569" s="476"/>
      <c r="K569" s="476"/>
      <c r="L569" s="476"/>
      <c r="M569" s="2436"/>
      <c r="N569" s="2437"/>
      <c r="O569" s="476"/>
      <c r="P569" s="476"/>
      <c r="Q569" s="476"/>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436"/>
      <c r="D570" s="2437"/>
      <c r="E570" s="476"/>
      <c r="F570" s="476"/>
      <c r="G570" s="476"/>
      <c r="H570" s="2436"/>
      <c r="I570" s="2437"/>
      <c r="J570" s="476"/>
      <c r="K570" s="476"/>
      <c r="L570" s="476"/>
      <c r="M570" s="2436"/>
      <c r="N570" s="2437"/>
      <c r="O570" s="476"/>
      <c r="P570" s="476"/>
      <c r="Q570" s="476"/>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436"/>
      <c r="D571" s="2437"/>
      <c r="E571" s="476"/>
      <c r="F571" s="476"/>
      <c r="G571" s="476"/>
      <c r="H571" s="2436"/>
      <c r="I571" s="2437"/>
      <c r="J571" s="476"/>
      <c r="K571" s="476"/>
      <c r="L571" s="476"/>
      <c r="M571" s="2436"/>
      <c r="N571" s="2437"/>
      <c r="O571" s="476"/>
      <c r="P571" s="476"/>
      <c r="Q571" s="476"/>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436"/>
      <c r="D572" s="2437"/>
      <c r="E572" s="476"/>
      <c r="F572" s="476"/>
      <c r="G572" s="476"/>
      <c r="H572" s="2436"/>
      <c r="I572" s="2437"/>
      <c r="J572" s="476"/>
      <c r="K572" s="476"/>
      <c r="L572" s="476"/>
      <c r="M572" s="2436"/>
      <c r="N572" s="2437"/>
      <c r="O572" s="476"/>
      <c r="P572" s="476"/>
      <c r="Q572" s="476"/>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436"/>
      <c r="D573" s="2437"/>
      <c r="E573" s="476"/>
      <c r="F573" s="476"/>
      <c r="G573" s="476"/>
      <c r="H573" s="2436"/>
      <c r="I573" s="2437"/>
      <c r="J573" s="476"/>
      <c r="K573" s="476"/>
      <c r="L573" s="476"/>
      <c r="M573" s="2436"/>
      <c r="N573" s="2437"/>
      <c r="O573" s="476"/>
      <c r="P573" s="476"/>
      <c r="Q573" s="476"/>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436"/>
      <c r="D574" s="2437"/>
      <c r="E574" s="476"/>
      <c r="F574" s="476"/>
      <c r="G574" s="476"/>
      <c r="H574" s="2436"/>
      <c r="I574" s="2437"/>
      <c r="J574" s="476"/>
      <c r="K574" s="476"/>
      <c r="L574" s="476"/>
      <c r="M574" s="2436"/>
      <c r="N574" s="2437"/>
      <c r="O574" s="476"/>
      <c r="P574" s="476"/>
      <c r="Q574" s="476"/>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436"/>
      <c r="D575" s="2437"/>
      <c r="E575" s="476"/>
      <c r="F575" s="476"/>
      <c r="G575" s="476"/>
      <c r="H575" s="2436"/>
      <c r="I575" s="2437"/>
      <c r="J575" s="476"/>
      <c r="K575" s="476"/>
      <c r="L575" s="476"/>
      <c r="M575" s="2436"/>
      <c r="N575" s="2437"/>
      <c r="O575" s="476"/>
      <c r="P575" s="476"/>
      <c r="Q575" s="476"/>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436"/>
      <c r="D576" s="2437"/>
      <c r="E576" s="476"/>
      <c r="F576" s="476"/>
      <c r="G576" s="476"/>
      <c r="H576" s="2436"/>
      <c r="I576" s="2437"/>
      <c r="J576" s="476"/>
      <c r="K576" s="476"/>
      <c r="L576" s="476"/>
      <c r="M576" s="2436"/>
      <c r="N576" s="2437"/>
      <c r="O576" s="476"/>
      <c r="P576" s="476"/>
      <c r="Q576" s="476"/>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436"/>
      <c r="D577" s="2437"/>
      <c r="E577" s="476"/>
      <c r="F577" s="476"/>
      <c r="G577" s="476"/>
      <c r="H577" s="2436"/>
      <c r="I577" s="2437"/>
      <c r="J577" s="476"/>
      <c r="K577" s="476"/>
      <c r="L577" s="476"/>
      <c r="M577" s="2436"/>
      <c r="N577" s="2437"/>
      <c r="O577" s="476"/>
      <c r="P577" s="476"/>
      <c r="Q577" s="476"/>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436"/>
      <c r="D578" s="2437"/>
      <c r="E578" s="476"/>
      <c r="F578" s="476"/>
      <c r="G578" s="476"/>
      <c r="H578" s="2436"/>
      <c r="I578" s="2437"/>
      <c r="J578" s="476"/>
      <c r="K578" s="476"/>
      <c r="L578" s="476"/>
      <c r="M578" s="2436"/>
      <c r="N578" s="2437"/>
      <c r="O578" s="476"/>
      <c r="P578" s="476"/>
      <c r="Q578" s="476"/>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436"/>
      <c r="D579" s="2437"/>
      <c r="E579" s="476"/>
      <c r="F579" s="476"/>
      <c r="G579" s="476"/>
      <c r="H579" s="2436"/>
      <c r="I579" s="2437"/>
      <c r="J579" s="476"/>
      <c r="K579" s="476"/>
      <c r="L579" s="476"/>
      <c r="M579" s="2436"/>
      <c r="N579" s="2437"/>
      <c r="O579" s="476"/>
      <c r="P579" s="476"/>
      <c r="Q579" s="476"/>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436"/>
      <c r="D580" s="2437"/>
      <c r="E580" s="476"/>
      <c r="F580" s="476"/>
      <c r="G580" s="476"/>
      <c r="H580" s="2436"/>
      <c r="I580" s="2437"/>
      <c r="J580" s="476"/>
      <c r="K580" s="476"/>
      <c r="L580" s="476"/>
      <c r="M580" s="2436"/>
      <c r="N580" s="2437"/>
      <c r="O580" s="476"/>
      <c r="P580" s="476"/>
      <c r="Q580" s="476"/>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436"/>
      <c r="D581" s="2437"/>
      <c r="E581" s="476"/>
      <c r="F581" s="476"/>
      <c r="G581" s="476"/>
      <c r="H581" s="2436"/>
      <c r="I581" s="2437"/>
      <c r="J581" s="476"/>
      <c r="K581" s="476"/>
      <c r="L581" s="476"/>
      <c r="M581" s="2436"/>
      <c r="N581" s="2437"/>
      <c r="O581" s="476"/>
      <c r="P581" s="476"/>
      <c r="Q581" s="476"/>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436"/>
      <c r="D582" s="2437"/>
      <c r="E582" s="476"/>
      <c r="F582" s="476"/>
      <c r="G582" s="476"/>
      <c r="H582" s="2436"/>
      <c r="I582" s="2437"/>
      <c r="J582" s="476"/>
      <c r="K582" s="476"/>
      <c r="L582" s="476"/>
      <c r="M582" s="2436"/>
      <c r="N582" s="2437"/>
      <c r="O582" s="476"/>
      <c r="P582" s="476"/>
      <c r="Q582" s="476"/>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436"/>
      <c r="D583" s="2437"/>
      <c r="E583" s="476"/>
      <c r="F583" s="476"/>
      <c r="G583" s="476"/>
      <c r="H583" s="2436"/>
      <c r="I583" s="2437"/>
      <c r="J583" s="476"/>
      <c r="K583" s="476"/>
      <c r="L583" s="476"/>
      <c r="M583" s="2436"/>
      <c r="N583" s="2437"/>
      <c r="O583" s="476"/>
      <c r="P583" s="476"/>
      <c r="Q583" s="476"/>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436"/>
      <c r="D584" s="2437"/>
      <c r="E584" s="476"/>
      <c r="F584" s="476"/>
      <c r="G584" s="476"/>
      <c r="H584" s="2436"/>
      <c r="I584" s="2437"/>
      <c r="J584" s="476"/>
      <c r="K584" s="476"/>
      <c r="L584" s="476"/>
      <c r="M584" s="2436"/>
      <c r="N584" s="2437"/>
      <c r="O584" s="476"/>
      <c r="P584" s="476"/>
      <c r="Q584" s="476"/>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436"/>
      <c r="D585" s="2437"/>
      <c r="E585" s="476"/>
      <c r="F585" s="476"/>
      <c r="G585" s="476"/>
      <c r="H585" s="2436"/>
      <c r="I585" s="2437"/>
      <c r="J585" s="476"/>
      <c r="K585" s="476"/>
      <c r="L585" s="476"/>
      <c r="M585" s="2436"/>
      <c r="N585" s="2437"/>
      <c r="O585" s="476"/>
      <c r="P585" s="476"/>
      <c r="Q585" s="476"/>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436"/>
      <c r="D586" s="2437"/>
      <c r="E586" s="476"/>
      <c r="F586" s="476"/>
      <c r="G586" s="476"/>
      <c r="H586" s="2436"/>
      <c r="I586" s="2437"/>
      <c r="J586" s="476"/>
      <c r="K586" s="476"/>
      <c r="L586" s="476"/>
      <c r="M586" s="2436"/>
      <c r="N586" s="2437"/>
      <c r="O586" s="476"/>
      <c r="P586" s="476"/>
      <c r="Q586" s="476"/>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436"/>
      <c r="D587" s="2437"/>
      <c r="E587" s="476"/>
      <c r="F587" s="476"/>
      <c r="G587" s="476"/>
      <c r="H587" s="2436"/>
      <c r="I587" s="2437"/>
      <c r="J587" s="476"/>
      <c r="K587" s="476"/>
      <c r="L587" s="476"/>
      <c r="M587" s="2436"/>
      <c r="N587" s="2437"/>
      <c r="O587" s="476"/>
      <c r="P587" s="476"/>
      <c r="Q587" s="476"/>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436"/>
      <c r="D588" s="2437"/>
      <c r="E588" s="476"/>
      <c r="F588" s="476"/>
      <c r="G588" s="476"/>
      <c r="H588" s="2436"/>
      <c r="I588" s="2437"/>
      <c r="J588" s="476"/>
      <c r="K588" s="476"/>
      <c r="L588" s="476"/>
      <c r="M588" s="2436"/>
      <c r="N588" s="2437"/>
      <c r="O588" s="476"/>
      <c r="P588" s="476"/>
      <c r="Q588" s="476"/>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436"/>
      <c r="D589" s="2437"/>
      <c r="E589" s="476"/>
      <c r="F589" s="476"/>
      <c r="G589" s="476"/>
      <c r="H589" s="2436"/>
      <c r="I589" s="2437"/>
      <c r="J589" s="476"/>
      <c r="K589" s="476"/>
      <c r="L589" s="476"/>
      <c r="M589" s="2436"/>
      <c r="N589" s="2437"/>
      <c r="O589" s="476"/>
      <c r="P589" s="476"/>
      <c r="Q589" s="476"/>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436"/>
      <c r="D590" s="2437"/>
      <c r="E590" s="476"/>
      <c r="F590" s="476"/>
      <c r="G590" s="476"/>
      <c r="H590" s="2436"/>
      <c r="I590" s="2437"/>
      <c r="J590" s="476"/>
      <c r="K590" s="476"/>
      <c r="L590" s="476"/>
      <c r="M590" s="2436"/>
      <c r="N590" s="2437"/>
      <c r="O590" s="476"/>
      <c r="P590" s="476"/>
      <c r="Q590" s="476"/>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436"/>
      <c r="D591" s="2437"/>
      <c r="E591" s="476"/>
      <c r="F591" s="476"/>
      <c r="G591" s="476"/>
      <c r="H591" s="2436"/>
      <c r="I591" s="2437"/>
      <c r="J591" s="476"/>
      <c r="K591" s="476"/>
      <c r="L591" s="476"/>
      <c r="M591" s="2436"/>
      <c r="N591" s="2437"/>
      <c r="O591" s="476"/>
      <c r="P591" s="476"/>
      <c r="Q591" s="476"/>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436"/>
      <c r="D592" s="2437"/>
      <c r="E592" s="476"/>
      <c r="F592" s="476"/>
      <c r="G592" s="476"/>
      <c r="H592" s="2436"/>
      <c r="I592" s="2437"/>
      <c r="J592" s="476"/>
      <c r="K592" s="476"/>
      <c r="L592" s="476"/>
      <c r="M592" s="2436"/>
      <c r="N592" s="2437"/>
      <c r="O592" s="476"/>
      <c r="P592" s="476"/>
      <c r="Q592" s="476"/>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436"/>
      <c r="D593" s="2437"/>
      <c r="E593" s="476"/>
      <c r="F593" s="476"/>
      <c r="G593" s="476"/>
      <c r="H593" s="2436"/>
      <c r="I593" s="2437"/>
      <c r="J593" s="476"/>
      <c r="K593" s="476"/>
      <c r="L593" s="476"/>
      <c r="M593" s="2436"/>
      <c r="N593" s="2437"/>
      <c r="O593" s="476"/>
      <c r="P593" s="476"/>
      <c r="Q593" s="476"/>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436"/>
      <c r="D594" s="2437"/>
      <c r="E594" s="476"/>
      <c r="F594" s="476"/>
      <c r="G594" s="476"/>
      <c r="H594" s="2436"/>
      <c r="I594" s="2437"/>
      <c r="J594" s="476"/>
      <c r="K594" s="476"/>
      <c r="L594" s="476"/>
      <c r="M594" s="2436"/>
      <c r="N594" s="2437"/>
      <c r="O594" s="476"/>
      <c r="P594" s="476"/>
      <c r="Q594" s="476"/>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436"/>
      <c r="D595" s="2437"/>
      <c r="E595" s="476"/>
      <c r="F595" s="476"/>
      <c r="G595" s="476"/>
      <c r="H595" s="2436"/>
      <c r="I595" s="2437"/>
      <c r="J595" s="476"/>
      <c r="K595" s="476"/>
      <c r="L595" s="476"/>
      <c r="M595" s="2436"/>
      <c r="N595" s="2437"/>
      <c r="O595" s="476"/>
      <c r="P595" s="476"/>
      <c r="Q595" s="476"/>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436"/>
      <c r="D596" s="2437"/>
      <c r="E596" s="476"/>
      <c r="F596" s="476"/>
      <c r="G596" s="476"/>
      <c r="H596" s="2436"/>
      <c r="I596" s="2437"/>
      <c r="J596" s="476"/>
      <c r="K596" s="476"/>
      <c r="L596" s="476"/>
      <c r="M596" s="2436"/>
      <c r="N596" s="2437"/>
      <c r="O596" s="476"/>
      <c r="P596" s="476"/>
      <c r="Q596" s="476"/>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436"/>
      <c r="D597" s="2437"/>
      <c r="E597" s="476"/>
      <c r="F597" s="476"/>
      <c r="G597" s="476"/>
      <c r="H597" s="2436"/>
      <c r="I597" s="2437"/>
      <c r="J597" s="476"/>
      <c r="K597" s="476"/>
      <c r="L597" s="476"/>
      <c r="M597" s="2436"/>
      <c r="N597" s="2437"/>
      <c r="O597" s="476"/>
      <c r="P597" s="476"/>
      <c r="Q597" s="476"/>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436"/>
      <c r="D598" s="2437"/>
      <c r="E598" s="476"/>
      <c r="F598" s="476"/>
      <c r="G598" s="476"/>
      <c r="H598" s="2436"/>
      <c r="I598" s="2437"/>
      <c r="J598" s="476"/>
      <c r="K598" s="476"/>
      <c r="L598" s="476"/>
      <c r="M598" s="2436"/>
      <c r="N598" s="2437"/>
      <c r="O598" s="476"/>
      <c r="P598" s="476"/>
      <c r="Q598" s="476"/>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436"/>
      <c r="D599" s="2437"/>
      <c r="E599" s="476"/>
      <c r="F599" s="476"/>
      <c r="G599" s="476"/>
      <c r="H599" s="2436"/>
      <c r="I599" s="2437"/>
      <c r="J599" s="476"/>
      <c r="K599" s="476"/>
      <c r="L599" s="476"/>
      <c r="M599" s="2436"/>
      <c r="N599" s="2437"/>
      <c r="O599" s="476"/>
      <c r="P599" s="476"/>
      <c r="Q599" s="476"/>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436"/>
      <c r="D600" s="2437"/>
      <c r="E600" s="476"/>
      <c r="F600" s="476"/>
      <c r="G600" s="476"/>
      <c r="H600" s="2436"/>
      <c r="I600" s="2437"/>
      <c r="J600" s="476"/>
      <c r="K600" s="476"/>
      <c r="L600" s="476"/>
      <c r="M600" s="2436"/>
      <c r="N600" s="2437"/>
      <c r="O600" s="476"/>
      <c r="P600" s="476"/>
      <c r="Q600" s="476"/>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436"/>
      <c r="D601" s="2437"/>
      <c r="E601" s="476"/>
      <c r="F601" s="476"/>
      <c r="G601" s="476"/>
      <c r="H601" s="2436"/>
      <c r="I601" s="2437"/>
      <c r="J601" s="476"/>
      <c r="K601" s="476"/>
      <c r="L601" s="476"/>
      <c r="M601" s="2436"/>
      <c r="N601" s="2437"/>
      <c r="O601" s="476"/>
      <c r="P601" s="476"/>
      <c r="Q601" s="476"/>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436"/>
      <c r="D602" s="2437"/>
      <c r="E602" s="476"/>
      <c r="F602" s="476"/>
      <c r="G602" s="476"/>
      <c r="H602" s="2436"/>
      <c r="I602" s="2437"/>
      <c r="J602" s="476"/>
      <c r="K602" s="476"/>
      <c r="L602" s="476"/>
      <c r="M602" s="2436"/>
      <c r="N602" s="2437"/>
      <c r="O602" s="476"/>
      <c r="P602" s="476"/>
      <c r="Q602" s="476"/>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436"/>
      <c r="D603" s="2437"/>
      <c r="E603" s="476"/>
      <c r="F603" s="476"/>
      <c r="G603" s="476"/>
      <c r="H603" s="2436"/>
      <c r="I603" s="2437"/>
      <c r="J603" s="476"/>
      <c r="K603" s="476"/>
      <c r="L603" s="476"/>
      <c r="M603" s="2436"/>
      <c r="N603" s="2437"/>
      <c r="O603" s="476"/>
      <c r="P603" s="476"/>
      <c r="Q603" s="476"/>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436"/>
      <c r="D604" s="2437"/>
      <c r="E604" s="476"/>
      <c r="F604" s="476"/>
      <c r="G604" s="476"/>
      <c r="H604" s="2436"/>
      <c r="I604" s="2437"/>
      <c r="J604" s="476"/>
      <c r="K604" s="476"/>
      <c r="L604" s="476"/>
      <c r="M604" s="2436"/>
      <c r="N604" s="2437"/>
      <c r="O604" s="476"/>
      <c r="P604" s="476"/>
      <c r="Q604" s="476"/>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436"/>
      <c r="D605" s="2437"/>
      <c r="E605" s="476"/>
      <c r="F605" s="476"/>
      <c r="G605" s="476"/>
      <c r="H605" s="2436"/>
      <c r="I605" s="2437"/>
      <c r="J605" s="476"/>
      <c r="K605" s="476"/>
      <c r="L605" s="476"/>
      <c r="M605" s="2436"/>
      <c r="N605" s="2437"/>
      <c r="O605" s="476"/>
      <c r="P605" s="476"/>
      <c r="Q605" s="476"/>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436"/>
      <c r="D606" s="2437"/>
      <c r="E606" s="476"/>
      <c r="F606" s="476"/>
      <c r="G606" s="476"/>
      <c r="H606" s="2436"/>
      <c r="I606" s="2437"/>
      <c r="J606" s="476"/>
      <c r="K606" s="476"/>
      <c r="L606" s="476"/>
      <c r="M606" s="2436"/>
      <c r="N606" s="2437"/>
      <c r="O606" s="476"/>
      <c r="P606" s="476"/>
      <c r="Q606" s="476"/>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436"/>
      <c r="D607" s="2437"/>
      <c r="E607" s="476"/>
      <c r="F607" s="476"/>
      <c r="G607" s="476"/>
      <c r="H607" s="2436"/>
      <c r="I607" s="2437"/>
      <c r="J607" s="476"/>
      <c r="K607" s="476"/>
      <c r="L607" s="476"/>
      <c r="M607" s="2436"/>
      <c r="N607" s="2437"/>
      <c r="O607" s="476"/>
      <c r="P607" s="476"/>
      <c r="Q607" s="476"/>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436"/>
      <c r="D608" s="2437"/>
      <c r="E608" s="476"/>
      <c r="F608" s="476"/>
      <c r="G608" s="476"/>
      <c r="H608" s="2436"/>
      <c r="I608" s="2437"/>
      <c r="J608" s="476"/>
      <c r="K608" s="476"/>
      <c r="L608" s="476"/>
      <c r="M608" s="2436"/>
      <c r="N608" s="2437"/>
      <c r="O608" s="476"/>
      <c r="P608" s="476"/>
      <c r="Q608" s="476"/>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436"/>
      <c r="D609" s="2437"/>
      <c r="E609" s="476"/>
      <c r="F609" s="476"/>
      <c r="G609" s="476"/>
      <c r="H609" s="2436"/>
      <c r="I609" s="2437"/>
      <c r="J609" s="476"/>
      <c r="K609" s="476"/>
      <c r="L609" s="476"/>
      <c r="M609" s="2436"/>
      <c r="N609" s="2437"/>
      <c r="O609" s="476"/>
      <c r="P609" s="476"/>
      <c r="Q609" s="476"/>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436"/>
      <c r="D610" s="2437"/>
      <c r="E610" s="476"/>
      <c r="F610" s="476"/>
      <c r="G610" s="476"/>
      <c r="H610" s="2436"/>
      <c r="I610" s="2437"/>
      <c r="J610" s="476"/>
      <c r="K610" s="476"/>
      <c r="L610" s="476"/>
      <c r="M610" s="2436"/>
      <c r="N610" s="2437"/>
      <c r="O610" s="476"/>
      <c r="P610" s="476"/>
      <c r="Q610" s="476"/>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436"/>
      <c r="D611" s="2437"/>
      <c r="E611" s="476"/>
      <c r="F611" s="476"/>
      <c r="G611" s="476"/>
      <c r="H611" s="2436"/>
      <c r="I611" s="2437"/>
      <c r="J611" s="476"/>
      <c r="K611" s="476"/>
      <c r="L611" s="476"/>
      <c r="M611" s="2436"/>
      <c r="N611" s="2437"/>
      <c r="O611" s="476"/>
      <c r="P611" s="476"/>
      <c r="Q611" s="476"/>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436"/>
      <c r="D612" s="2437"/>
      <c r="E612" s="476"/>
      <c r="F612" s="476"/>
      <c r="G612" s="476"/>
      <c r="H612" s="2436"/>
      <c r="I612" s="2437"/>
      <c r="J612" s="476"/>
      <c r="K612" s="476"/>
      <c r="L612" s="476"/>
      <c r="M612" s="2436"/>
      <c r="N612" s="2437"/>
      <c r="O612" s="476"/>
      <c r="P612" s="476"/>
      <c r="Q612" s="476"/>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436"/>
      <c r="D613" s="2437"/>
      <c r="E613" s="476"/>
      <c r="F613" s="476"/>
      <c r="G613" s="476"/>
      <c r="H613" s="2436"/>
      <c r="I613" s="2437"/>
      <c r="J613" s="476"/>
      <c r="K613" s="476"/>
      <c r="L613" s="476"/>
      <c r="M613" s="2436"/>
      <c r="N613" s="2437"/>
      <c r="O613" s="476"/>
      <c r="P613" s="476"/>
      <c r="Q613" s="476"/>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436"/>
      <c r="D614" s="2437"/>
      <c r="E614" s="476"/>
      <c r="F614" s="476"/>
      <c r="G614" s="476"/>
      <c r="H614" s="2436"/>
      <c r="I614" s="2437"/>
      <c r="J614" s="476"/>
      <c r="K614" s="476"/>
      <c r="L614" s="476"/>
      <c r="M614" s="2436"/>
      <c r="N614" s="2437"/>
      <c r="O614" s="476"/>
      <c r="P614" s="476"/>
      <c r="Q614" s="476"/>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436"/>
      <c r="D615" s="2437"/>
      <c r="E615" s="476"/>
      <c r="F615" s="476"/>
      <c r="G615" s="476"/>
      <c r="H615" s="2436"/>
      <c r="I615" s="2437"/>
      <c r="J615" s="476"/>
      <c r="K615" s="476"/>
      <c r="L615" s="476"/>
      <c r="M615" s="2436"/>
      <c r="N615" s="2437"/>
      <c r="O615" s="476"/>
      <c r="P615" s="476"/>
      <c r="Q615" s="476"/>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436"/>
      <c r="D616" s="2437"/>
      <c r="E616" s="476"/>
      <c r="F616" s="476"/>
      <c r="G616" s="476"/>
      <c r="H616" s="2436"/>
      <c r="I616" s="2437"/>
      <c r="J616" s="476"/>
      <c r="K616" s="476"/>
      <c r="L616" s="476"/>
      <c r="M616" s="2436"/>
      <c r="N616" s="2437"/>
      <c r="O616" s="476"/>
      <c r="P616" s="476"/>
      <c r="Q616" s="476"/>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436"/>
      <c r="D617" s="2437"/>
      <c r="E617" s="476"/>
      <c r="F617" s="476"/>
      <c r="G617" s="476"/>
      <c r="H617" s="2436"/>
      <c r="I617" s="2437"/>
      <c r="J617" s="476"/>
      <c r="K617" s="476"/>
      <c r="L617" s="476"/>
      <c r="M617" s="2436"/>
      <c r="N617" s="2437"/>
      <c r="O617" s="476"/>
      <c r="P617" s="476"/>
      <c r="Q617" s="476"/>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436"/>
      <c r="D618" s="2437"/>
      <c r="E618" s="476"/>
      <c r="F618" s="476"/>
      <c r="G618" s="476"/>
      <c r="H618" s="2436"/>
      <c r="I618" s="2437"/>
      <c r="J618" s="476"/>
      <c r="K618" s="476"/>
      <c r="L618" s="476"/>
      <c r="M618" s="2436"/>
      <c r="N618" s="2437"/>
      <c r="O618" s="476"/>
      <c r="P618" s="476"/>
      <c r="Q618" s="476"/>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436"/>
      <c r="D619" s="2437"/>
      <c r="E619" s="476"/>
      <c r="F619" s="476"/>
      <c r="G619" s="476"/>
      <c r="H619" s="2436"/>
      <c r="I619" s="2437"/>
      <c r="J619" s="476"/>
      <c r="K619" s="476"/>
      <c r="L619" s="476"/>
      <c r="M619" s="2436"/>
      <c r="N619" s="2437"/>
      <c r="O619" s="476"/>
      <c r="P619" s="476"/>
      <c r="Q619" s="476"/>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436"/>
      <c r="D620" s="2437"/>
      <c r="E620" s="476"/>
      <c r="F620" s="476"/>
      <c r="G620" s="476"/>
      <c r="H620" s="2436"/>
      <c r="I620" s="2437"/>
      <c r="J620" s="476"/>
      <c r="K620" s="476"/>
      <c r="L620" s="476"/>
      <c r="M620" s="2436"/>
      <c r="N620" s="2437"/>
      <c r="O620" s="476"/>
      <c r="P620" s="476"/>
      <c r="Q620" s="476"/>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436"/>
      <c r="D621" s="2437"/>
      <c r="E621" s="476"/>
      <c r="F621" s="476"/>
      <c r="G621" s="476"/>
      <c r="H621" s="2436"/>
      <c r="I621" s="2437"/>
      <c r="J621" s="476"/>
      <c r="K621" s="476"/>
      <c r="L621" s="476"/>
      <c r="M621" s="2436"/>
      <c r="N621" s="2437"/>
      <c r="O621" s="476"/>
      <c r="P621" s="476"/>
      <c r="Q621" s="476"/>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436"/>
      <c r="D622" s="2437"/>
      <c r="E622" s="476"/>
      <c r="F622" s="476"/>
      <c r="G622" s="476"/>
      <c r="H622" s="2436"/>
      <c r="I622" s="2437"/>
      <c r="J622" s="476"/>
      <c r="K622" s="476"/>
      <c r="L622" s="476"/>
      <c r="M622" s="2436"/>
      <c r="N622" s="2437"/>
      <c r="O622" s="476"/>
      <c r="P622" s="476"/>
      <c r="Q622" s="476"/>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436"/>
      <c r="D623" s="2437"/>
      <c r="E623" s="476"/>
      <c r="F623" s="476"/>
      <c r="G623" s="476"/>
      <c r="H623" s="2436"/>
      <c r="I623" s="2437"/>
      <c r="J623" s="476"/>
      <c r="K623" s="476"/>
      <c r="L623" s="476"/>
      <c r="M623" s="2436"/>
      <c r="N623" s="2437"/>
      <c r="O623" s="476"/>
      <c r="P623" s="476"/>
      <c r="Q623" s="476"/>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436"/>
      <c r="D624" s="2437"/>
      <c r="E624" s="476"/>
      <c r="F624" s="476"/>
      <c r="G624" s="476"/>
      <c r="H624" s="2436"/>
      <c r="I624" s="2437"/>
      <c r="J624" s="476"/>
      <c r="K624" s="476"/>
      <c r="L624" s="476"/>
      <c r="M624" s="2436"/>
      <c r="N624" s="2437"/>
      <c r="O624" s="476"/>
      <c r="P624" s="476"/>
      <c r="Q624" s="476"/>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436"/>
      <c r="D625" s="2437"/>
      <c r="E625" s="476"/>
      <c r="F625" s="476"/>
      <c r="G625" s="476"/>
      <c r="H625" s="2436"/>
      <c r="I625" s="2437"/>
      <c r="J625" s="476"/>
      <c r="K625" s="476"/>
      <c r="L625" s="476"/>
      <c r="M625" s="2436"/>
      <c r="N625" s="2437"/>
      <c r="O625" s="476"/>
      <c r="P625" s="476"/>
      <c r="Q625" s="476"/>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436"/>
      <c r="D626" s="2437"/>
      <c r="E626" s="476"/>
      <c r="F626" s="476"/>
      <c r="G626" s="476"/>
      <c r="H626" s="2436"/>
      <c r="I626" s="2437"/>
      <c r="J626" s="476"/>
      <c r="K626" s="476"/>
      <c r="L626" s="476"/>
      <c r="M626" s="2436"/>
      <c r="N626" s="2437"/>
      <c r="O626" s="476"/>
      <c r="P626" s="476"/>
      <c r="Q626" s="476"/>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436"/>
      <c r="D627" s="2437"/>
      <c r="E627" s="476"/>
      <c r="F627" s="476"/>
      <c r="G627" s="476"/>
      <c r="H627" s="2436"/>
      <c r="I627" s="2437"/>
      <c r="J627" s="476"/>
      <c r="K627" s="476"/>
      <c r="L627" s="476"/>
      <c r="M627" s="2436"/>
      <c r="N627" s="2437"/>
      <c r="O627" s="476"/>
      <c r="P627" s="476"/>
      <c r="Q627" s="476"/>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436"/>
      <c r="D628" s="2437"/>
      <c r="E628" s="476"/>
      <c r="F628" s="476"/>
      <c r="G628" s="476"/>
      <c r="H628" s="2436"/>
      <c r="I628" s="2437"/>
      <c r="J628" s="476"/>
      <c r="K628" s="476"/>
      <c r="L628" s="476"/>
      <c r="M628" s="2436"/>
      <c r="N628" s="2437"/>
      <c r="O628" s="476"/>
      <c r="P628" s="476"/>
      <c r="Q628" s="476"/>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436"/>
      <c r="D629" s="2437"/>
      <c r="E629" s="476"/>
      <c r="F629" s="476"/>
      <c r="G629" s="476"/>
      <c r="H629" s="2436"/>
      <c r="I629" s="2437"/>
      <c r="J629" s="476"/>
      <c r="K629" s="476"/>
      <c r="L629" s="476"/>
      <c r="M629" s="2436"/>
      <c r="N629" s="2437"/>
      <c r="O629" s="476"/>
      <c r="P629" s="476"/>
      <c r="Q629" s="476"/>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436"/>
      <c r="D630" s="2437"/>
      <c r="E630" s="476"/>
      <c r="F630" s="476"/>
      <c r="G630" s="476"/>
      <c r="H630" s="2436"/>
      <c r="I630" s="2437"/>
      <c r="J630" s="476"/>
      <c r="K630" s="476"/>
      <c r="L630" s="476"/>
      <c r="M630" s="2436"/>
      <c r="N630" s="2437"/>
      <c r="O630" s="476"/>
      <c r="P630" s="476"/>
      <c r="Q630" s="476"/>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436"/>
      <c r="D631" s="2437"/>
      <c r="E631" s="476"/>
      <c r="F631" s="476"/>
      <c r="G631" s="476"/>
      <c r="H631" s="2436"/>
      <c r="I631" s="2437"/>
      <c r="J631" s="476"/>
      <c r="K631" s="476"/>
      <c r="L631" s="476"/>
      <c r="M631" s="2436"/>
      <c r="N631" s="2437"/>
      <c r="O631" s="476"/>
      <c r="P631" s="476"/>
      <c r="Q631" s="476"/>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436"/>
      <c r="D632" s="2437"/>
      <c r="E632" s="476"/>
      <c r="F632" s="476"/>
      <c r="G632" s="476"/>
      <c r="H632" s="2436"/>
      <c r="I632" s="2437"/>
      <c r="J632" s="476"/>
      <c r="K632" s="476"/>
      <c r="L632" s="476"/>
      <c r="M632" s="2436"/>
      <c r="N632" s="2437"/>
      <c r="O632" s="476"/>
      <c r="P632" s="476"/>
      <c r="Q632" s="476"/>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436"/>
      <c r="D633" s="2437"/>
      <c r="E633" s="476"/>
      <c r="F633" s="476"/>
      <c r="G633" s="476"/>
      <c r="H633" s="2436"/>
      <c r="I633" s="2437"/>
      <c r="J633" s="476"/>
      <c r="K633" s="476"/>
      <c r="L633" s="476"/>
      <c r="M633" s="2436"/>
      <c r="N633" s="2437"/>
      <c r="O633" s="476"/>
      <c r="P633" s="476"/>
      <c r="Q633" s="476"/>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436"/>
      <c r="D634" s="2437"/>
      <c r="E634" s="476"/>
      <c r="F634" s="476"/>
      <c r="G634" s="476"/>
      <c r="H634" s="2436"/>
      <c r="I634" s="2437"/>
      <c r="J634" s="476"/>
      <c r="K634" s="476"/>
      <c r="L634" s="476"/>
      <c r="M634" s="2436"/>
      <c r="N634" s="2437"/>
      <c r="O634" s="476"/>
      <c r="P634" s="476"/>
      <c r="Q634" s="476"/>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436"/>
      <c r="D635" s="2437"/>
      <c r="E635" s="476"/>
      <c r="F635" s="476"/>
      <c r="G635" s="476"/>
      <c r="H635" s="2436"/>
      <c r="I635" s="2437"/>
      <c r="J635" s="476"/>
      <c r="K635" s="476"/>
      <c r="L635" s="476"/>
      <c r="M635" s="2436"/>
      <c r="N635" s="2437"/>
      <c r="O635" s="476"/>
      <c r="P635" s="476"/>
      <c r="Q635" s="476"/>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436"/>
      <c r="D636" s="2437"/>
      <c r="E636" s="476"/>
      <c r="F636" s="476"/>
      <c r="G636" s="476"/>
      <c r="H636" s="2436"/>
      <c r="I636" s="2437"/>
      <c r="J636" s="476"/>
      <c r="K636" s="476"/>
      <c r="L636" s="476"/>
      <c r="M636" s="2436"/>
      <c r="N636" s="2437"/>
      <c r="O636" s="476"/>
      <c r="P636" s="476"/>
      <c r="Q636" s="476"/>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436"/>
      <c r="D637" s="2437"/>
      <c r="E637" s="476"/>
      <c r="F637" s="476"/>
      <c r="G637" s="476"/>
      <c r="H637" s="2436"/>
      <c r="I637" s="2437"/>
      <c r="J637" s="476"/>
      <c r="K637" s="476"/>
      <c r="L637" s="476"/>
      <c r="M637" s="2436"/>
      <c r="N637" s="2437"/>
      <c r="O637" s="476"/>
      <c r="P637" s="476"/>
      <c r="Q637" s="476"/>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436"/>
      <c r="D638" s="2437"/>
      <c r="E638" s="476"/>
      <c r="F638" s="476"/>
      <c r="G638" s="476"/>
      <c r="H638" s="2436"/>
      <c r="I638" s="2437"/>
      <c r="J638" s="476"/>
      <c r="K638" s="476"/>
      <c r="L638" s="476"/>
      <c r="M638" s="2436"/>
      <c r="N638" s="2437"/>
      <c r="O638" s="476"/>
      <c r="P638" s="476"/>
      <c r="Q638" s="476"/>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436"/>
      <c r="D639" s="2437"/>
      <c r="E639" s="476"/>
      <c r="F639" s="476"/>
      <c r="G639" s="476"/>
      <c r="H639" s="2436"/>
      <c r="I639" s="2437"/>
      <c r="J639" s="476"/>
      <c r="K639" s="476"/>
      <c r="L639" s="476"/>
      <c r="M639" s="2436"/>
      <c r="N639" s="2437"/>
      <c r="O639" s="476"/>
      <c r="P639" s="476"/>
      <c r="Q639" s="476"/>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436"/>
      <c r="D640" s="2437"/>
      <c r="E640" s="476"/>
      <c r="F640" s="476"/>
      <c r="G640" s="476"/>
      <c r="H640" s="2436"/>
      <c r="I640" s="2437"/>
      <c r="J640" s="476"/>
      <c r="K640" s="476"/>
      <c r="L640" s="476"/>
      <c r="M640" s="2436"/>
      <c r="N640" s="2437"/>
      <c r="O640" s="476"/>
      <c r="P640" s="476"/>
      <c r="Q640" s="476"/>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436"/>
      <c r="D641" s="2437"/>
      <c r="E641" s="476"/>
      <c r="F641" s="476"/>
      <c r="G641" s="476"/>
      <c r="H641" s="2436"/>
      <c r="I641" s="2437"/>
      <c r="J641" s="476"/>
      <c r="K641" s="476"/>
      <c r="L641" s="476"/>
      <c r="M641" s="2436"/>
      <c r="N641" s="2437"/>
      <c r="O641" s="476"/>
      <c r="P641" s="476"/>
      <c r="Q641" s="476"/>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436"/>
      <c r="D642" s="2437"/>
      <c r="E642" s="476"/>
      <c r="F642" s="476"/>
      <c r="G642" s="476"/>
      <c r="H642" s="2436"/>
      <c r="I642" s="2437"/>
      <c r="J642" s="476"/>
      <c r="K642" s="476"/>
      <c r="L642" s="476"/>
      <c r="M642" s="2436"/>
      <c r="N642" s="2437"/>
      <c r="O642" s="476"/>
      <c r="P642" s="476"/>
      <c r="Q642" s="476"/>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436"/>
      <c r="D643" s="2437"/>
      <c r="E643" s="476"/>
      <c r="F643" s="476"/>
      <c r="G643" s="476"/>
      <c r="H643" s="2436"/>
      <c r="I643" s="2437"/>
      <c r="J643" s="476"/>
      <c r="K643" s="476"/>
      <c r="L643" s="476"/>
      <c r="M643" s="2436"/>
      <c r="N643" s="2437"/>
      <c r="O643" s="476"/>
      <c r="P643" s="476"/>
      <c r="Q643" s="476"/>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436"/>
      <c r="D644" s="2437"/>
      <c r="E644" s="476"/>
      <c r="F644" s="476"/>
      <c r="G644" s="476"/>
      <c r="H644" s="2436"/>
      <c r="I644" s="2437"/>
      <c r="J644" s="476"/>
      <c r="K644" s="476"/>
      <c r="L644" s="476"/>
      <c r="M644" s="2436"/>
      <c r="N644" s="2437"/>
      <c r="O644" s="476"/>
      <c r="P644" s="476"/>
      <c r="Q644" s="476"/>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436"/>
      <c r="D645" s="2437"/>
      <c r="E645" s="476"/>
      <c r="F645" s="476"/>
      <c r="G645" s="476"/>
      <c r="H645" s="2436"/>
      <c r="I645" s="2437"/>
      <c r="J645" s="476"/>
      <c r="K645" s="476"/>
      <c r="L645" s="476"/>
      <c r="M645" s="2436"/>
      <c r="N645" s="2437"/>
      <c r="O645" s="476"/>
      <c r="P645" s="476"/>
      <c r="Q645" s="476"/>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436"/>
      <c r="D646" s="2437"/>
      <c r="E646" s="476"/>
      <c r="F646" s="476"/>
      <c r="G646" s="476"/>
      <c r="H646" s="2436"/>
      <c r="I646" s="2437"/>
      <c r="J646" s="476"/>
      <c r="K646" s="476"/>
      <c r="L646" s="476"/>
      <c r="M646" s="2436"/>
      <c r="N646" s="2437"/>
      <c r="O646" s="476"/>
      <c r="P646" s="476"/>
      <c r="Q646" s="476"/>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436"/>
      <c r="D647" s="2437"/>
      <c r="E647" s="476"/>
      <c r="F647" s="476"/>
      <c r="G647" s="476"/>
      <c r="H647" s="2436"/>
      <c r="I647" s="2437"/>
      <c r="J647" s="476"/>
      <c r="K647" s="476"/>
      <c r="L647" s="476"/>
      <c r="M647" s="2436"/>
      <c r="N647" s="2437"/>
      <c r="O647" s="476"/>
      <c r="P647" s="476"/>
      <c r="Q647" s="476"/>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436"/>
      <c r="D648" s="2437"/>
      <c r="E648" s="476"/>
      <c r="F648" s="476"/>
      <c r="G648" s="476"/>
      <c r="H648" s="2436"/>
      <c r="I648" s="2437"/>
      <c r="J648" s="476"/>
      <c r="K648" s="476"/>
      <c r="L648" s="476"/>
      <c r="M648" s="2436"/>
      <c r="N648" s="2437"/>
      <c r="O648" s="476"/>
      <c r="P648" s="476"/>
      <c r="Q648" s="476"/>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436"/>
      <c r="D649" s="2437"/>
      <c r="E649" s="476"/>
      <c r="F649" s="476"/>
      <c r="G649" s="476"/>
      <c r="H649" s="2436"/>
      <c r="I649" s="2437"/>
      <c r="J649" s="476"/>
      <c r="K649" s="476"/>
      <c r="L649" s="476"/>
      <c r="M649" s="2436"/>
      <c r="N649" s="2437"/>
      <c r="O649" s="476"/>
      <c r="P649" s="476"/>
      <c r="Q649" s="476"/>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436"/>
      <c r="D650" s="2437"/>
      <c r="E650" s="476"/>
      <c r="F650" s="476"/>
      <c r="G650" s="476"/>
      <c r="H650" s="2436"/>
      <c r="I650" s="2437"/>
      <c r="J650" s="476"/>
      <c r="K650" s="476"/>
      <c r="L650" s="476"/>
      <c r="M650" s="2436"/>
      <c r="N650" s="2437"/>
      <c r="O650" s="476"/>
      <c r="P650" s="476"/>
      <c r="Q650" s="476"/>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436"/>
      <c r="D651" s="2437"/>
      <c r="E651" s="476"/>
      <c r="F651" s="476"/>
      <c r="G651" s="476"/>
      <c r="H651" s="2436"/>
      <c r="I651" s="2437"/>
      <c r="J651" s="476"/>
      <c r="K651" s="476"/>
      <c r="L651" s="476"/>
      <c r="M651" s="2436"/>
      <c r="N651" s="2437"/>
      <c r="O651" s="476"/>
      <c r="P651" s="476"/>
      <c r="Q651" s="476"/>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436"/>
      <c r="D652" s="2437"/>
      <c r="E652" s="476"/>
      <c r="F652" s="476"/>
      <c r="G652" s="476"/>
      <c r="H652" s="2436"/>
      <c r="I652" s="2437"/>
      <c r="J652" s="476"/>
      <c r="K652" s="476"/>
      <c r="L652" s="476"/>
      <c r="M652" s="2436"/>
      <c r="N652" s="2437"/>
      <c r="O652" s="476"/>
      <c r="P652" s="476"/>
      <c r="Q652" s="476"/>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436"/>
      <c r="D653" s="2437"/>
      <c r="E653" s="476"/>
      <c r="F653" s="476"/>
      <c r="G653" s="476"/>
      <c r="H653" s="2436"/>
      <c r="I653" s="2437"/>
      <c r="J653" s="476"/>
      <c r="K653" s="476"/>
      <c r="L653" s="476"/>
      <c r="M653" s="2436"/>
      <c r="N653" s="2437"/>
      <c r="O653" s="476"/>
      <c r="P653" s="476"/>
      <c r="Q653" s="476"/>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436"/>
      <c r="D654" s="2437"/>
      <c r="E654" s="476"/>
      <c r="F654" s="476"/>
      <c r="G654" s="476"/>
      <c r="H654" s="2436"/>
      <c r="I654" s="2437"/>
      <c r="J654" s="476"/>
      <c r="K654" s="476"/>
      <c r="L654" s="476"/>
      <c r="M654" s="2436"/>
      <c r="N654" s="2437"/>
      <c r="O654" s="476"/>
      <c r="P654" s="476"/>
      <c r="Q654" s="476"/>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436"/>
      <c r="D655" s="2437"/>
      <c r="E655" s="476"/>
      <c r="F655" s="476"/>
      <c r="G655" s="476"/>
      <c r="H655" s="2436"/>
      <c r="I655" s="2437"/>
      <c r="J655" s="476"/>
      <c r="K655" s="476"/>
      <c r="L655" s="476"/>
      <c r="M655" s="2436"/>
      <c r="N655" s="2437"/>
      <c r="O655" s="476"/>
      <c r="P655" s="476"/>
      <c r="Q655" s="476"/>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436"/>
      <c r="D656" s="2437"/>
      <c r="E656" s="476"/>
      <c r="F656" s="476"/>
      <c r="G656" s="476"/>
      <c r="H656" s="2436"/>
      <c r="I656" s="2437"/>
      <c r="J656" s="476"/>
      <c r="K656" s="476"/>
      <c r="L656" s="476"/>
      <c r="M656" s="2436"/>
      <c r="N656" s="2437"/>
      <c r="O656" s="476"/>
      <c r="P656" s="476"/>
      <c r="Q656" s="476"/>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436"/>
      <c r="D657" s="2437"/>
      <c r="E657" s="476"/>
      <c r="F657" s="476"/>
      <c r="G657" s="476"/>
      <c r="H657" s="2436"/>
      <c r="I657" s="2437"/>
      <c r="J657" s="476"/>
      <c r="K657" s="476"/>
      <c r="L657" s="476"/>
      <c r="M657" s="2436"/>
      <c r="N657" s="2437"/>
      <c r="O657" s="476"/>
      <c r="P657" s="476"/>
      <c r="Q657" s="476"/>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436"/>
      <c r="D658" s="2437"/>
      <c r="E658" s="476"/>
      <c r="F658" s="476"/>
      <c r="G658" s="476"/>
      <c r="H658" s="2436"/>
      <c r="I658" s="2437"/>
      <c r="J658" s="476"/>
      <c r="K658" s="476"/>
      <c r="L658" s="476"/>
      <c r="M658" s="2436"/>
      <c r="N658" s="2437"/>
      <c r="O658" s="476"/>
      <c r="P658" s="476"/>
      <c r="Q658" s="476"/>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436"/>
      <c r="D659" s="2437"/>
      <c r="E659" s="476"/>
      <c r="F659" s="476"/>
      <c r="G659" s="476"/>
      <c r="H659" s="2436"/>
      <c r="I659" s="2437"/>
      <c r="J659" s="476"/>
      <c r="K659" s="476"/>
      <c r="L659" s="476"/>
      <c r="M659" s="2436"/>
      <c r="N659" s="2437"/>
      <c r="O659" s="476"/>
      <c r="P659" s="476"/>
      <c r="Q659" s="476"/>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436"/>
      <c r="D660" s="2437"/>
      <c r="E660" s="476"/>
      <c r="F660" s="476"/>
      <c r="G660" s="476"/>
      <c r="H660" s="2436"/>
      <c r="I660" s="2437"/>
      <c r="J660" s="476"/>
      <c r="K660" s="476"/>
      <c r="L660" s="476"/>
      <c r="M660" s="2436"/>
      <c r="N660" s="2437"/>
      <c r="O660" s="476"/>
      <c r="P660" s="476"/>
      <c r="Q660" s="476"/>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436"/>
      <c r="D661" s="2437"/>
      <c r="E661" s="476"/>
      <c r="F661" s="476"/>
      <c r="G661" s="476"/>
      <c r="H661" s="2436"/>
      <c r="I661" s="2437"/>
      <c r="J661" s="476"/>
      <c r="K661" s="476"/>
      <c r="L661" s="476"/>
      <c r="M661" s="2436"/>
      <c r="N661" s="2437"/>
      <c r="O661" s="476"/>
      <c r="P661" s="476"/>
      <c r="Q661" s="476"/>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436"/>
      <c r="D662" s="2437"/>
      <c r="E662" s="476"/>
      <c r="F662" s="476"/>
      <c r="G662" s="476"/>
      <c r="H662" s="2436"/>
      <c r="I662" s="2437"/>
      <c r="J662" s="476"/>
      <c r="K662" s="476"/>
      <c r="L662" s="476"/>
      <c r="M662" s="2436"/>
      <c r="N662" s="2437"/>
      <c r="O662" s="476"/>
      <c r="P662" s="476"/>
      <c r="Q662" s="476"/>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436"/>
      <c r="D663" s="2437"/>
      <c r="E663" s="476"/>
      <c r="F663" s="476"/>
      <c r="G663" s="476"/>
      <c r="H663" s="2436"/>
      <c r="I663" s="2437"/>
      <c r="J663" s="476"/>
      <c r="K663" s="476"/>
      <c r="L663" s="476"/>
      <c r="M663" s="2436"/>
      <c r="N663" s="2437"/>
      <c r="O663" s="476"/>
      <c r="P663" s="476"/>
      <c r="Q663" s="476"/>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436"/>
      <c r="D664" s="2437"/>
      <c r="E664" s="476"/>
      <c r="F664" s="476"/>
      <c r="G664" s="476"/>
      <c r="H664" s="2436"/>
      <c r="I664" s="2437"/>
      <c r="J664" s="476"/>
      <c r="K664" s="476"/>
      <c r="L664" s="476"/>
      <c r="M664" s="2436"/>
      <c r="N664" s="2437"/>
      <c r="O664" s="476"/>
      <c r="P664" s="476"/>
      <c r="Q664" s="476"/>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436"/>
      <c r="D665" s="2437"/>
      <c r="E665" s="476"/>
      <c r="F665" s="476"/>
      <c r="G665" s="476"/>
      <c r="H665" s="2436"/>
      <c r="I665" s="2437"/>
      <c r="J665" s="476"/>
      <c r="K665" s="476"/>
      <c r="L665" s="476"/>
      <c r="M665" s="2436"/>
      <c r="N665" s="2437"/>
      <c r="O665" s="476"/>
      <c r="P665" s="476"/>
      <c r="Q665" s="476"/>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436"/>
      <c r="D666" s="2437"/>
      <c r="E666" s="476"/>
      <c r="F666" s="476"/>
      <c r="G666" s="476"/>
      <c r="H666" s="2436"/>
      <c r="I666" s="2437"/>
      <c r="J666" s="476"/>
      <c r="K666" s="476"/>
      <c r="L666" s="476"/>
      <c r="M666" s="2436"/>
      <c r="N666" s="2437"/>
      <c r="O666" s="476"/>
      <c r="P666" s="476"/>
      <c r="Q666" s="476"/>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436"/>
      <c r="D667" s="2437"/>
      <c r="E667" s="476"/>
      <c r="F667" s="476"/>
      <c r="G667" s="476"/>
      <c r="H667" s="2436"/>
      <c r="I667" s="2437"/>
      <c r="J667" s="476"/>
      <c r="K667" s="476"/>
      <c r="L667" s="476"/>
      <c r="M667" s="2436"/>
      <c r="N667" s="2437"/>
      <c r="O667" s="476"/>
      <c r="P667" s="476"/>
      <c r="Q667" s="476"/>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436"/>
      <c r="D668" s="2437"/>
      <c r="E668" s="476"/>
      <c r="F668" s="476"/>
      <c r="G668" s="476"/>
      <c r="H668" s="2436"/>
      <c r="I668" s="2437"/>
      <c r="J668" s="476"/>
      <c r="K668" s="476"/>
      <c r="L668" s="476"/>
      <c r="M668" s="2436"/>
      <c r="N668" s="2437"/>
      <c r="O668" s="476"/>
      <c r="P668" s="476"/>
      <c r="Q668" s="476"/>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436"/>
      <c r="D669" s="2437"/>
      <c r="E669" s="476"/>
      <c r="F669" s="476"/>
      <c r="G669" s="476"/>
      <c r="H669" s="2436"/>
      <c r="I669" s="2437"/>
      <c r="J669" s="476"/>
      <c r="K669" s="476"/>
      <c r="L669" s="476"/>
      <c r="M669" s="2436"/>
      <c r="N669" s="2437"/>
      <c r="O669" s="476"/>
      <c r="P669" s="476"/>
      <c r="Q669" s="476"/>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436"/>
      <c r="D670" s="2437"/>
      <c r="E670" s="476"/>
      <c r="F670" s="476"/>
      <c r="G670" s="476"/>
      <c r="H670" s="2436"/>
      <c r="I670" s="2437"/>
      <c r="J670" s="476"/>
      <c r="K670" s="476"/>
      <c r="L670" s="476"/>
      <c r="M670" s="2436"/>
      <c r="N670" s="2437"/>
      <c r="O670" s="476"/>
      <c r="P670" s="476"/>
      <c r="Q670" s="476"/>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436"/>
      <c r="D671" s="2437"/>
      <c r="E671" s="476"/>
      <c r="F671" s="476"/>
      <c r="G671" s="476"/>
      <c r="H671" s="2436"/>
      <c r="I671" s="2437"/>
      <c r="J671" s="476"/>
      <c r="K671" s="476"/>
      <c r="L671" s="476"/>
      <c r="M671" s="2436"/>
      <c r="N671" s="2437"/>
      <c r="O671" s="476"/>
      <c r="P671" s="476"/>
      <c r="Q671" s="476"/>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436"/>
      <c r="D672" s="2437"/>
      <c r="E672" s="476"/>
      <c r="F672" s="476"/>
      <c r="G672" s="476"/>
      <c r="H672" s="2436"/>
      <c r="I672" s="2437"/>
      <c r="J672" s="476"/>
      <c r="K672" s="476"/>
      <c r="L672" s="476"/>
      <c r="M672" s="2436"/>
      <c r="N672" s="2437"/>
      <c r="O672" s="476"/>
      <c r="P672" s="476"/>
      <c r="Q672" s="476"/>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436"/>
      <c r="D673" s="2437"/>
      <c r="E673" s="476"/>
      <c r="F673" s="476"/>
      <c r="G673" s="476"/>
      <c r="H673" s="2436"/>
      <c r="I673" s="2437"/>
      <c r="J673" s="476"/>
      <c r="K673" s="476"/>
      <c r="L673" s="476"/>
      <c r="M673" s="2436"/>
      <c r="N673" s="2437"/>
      <c r="O673" s="476"/>
      <c r="P673" s="476"/>
      <c r="Q673" s="476"/>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436"/>
      <c r="D674" s="2437"/>
      <c r="E674" s="476"/>
      <c r="F674" s="476"/>
      <c r="G674" s="476"/>
      <c r="H674" s="2436"/>
      <c r="I674" s="2437"/>
      <c r="J674" s="476"/>
      <c r="K674" s="476"/>
      <c r="L674" s="476"/>
      <c r="M674" s="2436"/>
      <c r="N674" s="2437"/>
      <c r="O674" s="476"/>
      <c r="P674" s="476"/>
      <c r="Q674" s="476"/>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436"/>
      <c r="D675" s="2437"/>
      <c r="E675" s="476"/>
      <c r="F675" s="476"/>
      <c r="G675" s="476"/>
      <c r="H675" s="2436"/>
      <c r="I675" s="2437"/>
      <c r="J675" s="476"/>
      <c r="K675" s="476"/>
      <c r="L675" s="476"/>
      <c r="M675" s="2436"/>
      <c r="N675" s="2437"/>
      <c r="O675" s="476"/>
      <c r="P675" s="476"/>
      <c r="Q675" s="476"/>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436"/>
      <c r="D676" s="2437"/>
      <c r="E676" s="476"/>
      <c r="F676" s="476"/>
      <c r="G676" s="476"/>
      <c r="H676" s="2436"/>
      <c r="I676" s="2437"/>
      <c r="J676" s="476"/>
      <c r="K676" s="476"/>
      <c r="L676" s="476"/>
      <c r="M676" s="2436"/>
      <c r="N676" s="2437"/>
      <c r="O676" s="476"/>
      <c r="P676" s="476"/>
      <c r="Q676" s="476"/>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436"/>
      <c r="D677" s="2437"/>
      <c r="E677" s="476"/>
      <c r="F677" s="476"/>
      <c r="G677" s="476"/>
      <c r="H677" s="2436"/>
      <c r="I677" s="2437"/>
      <c r="J677" s="476"/>
      <c r="K677" s="476"/>
      <c r="L677" s="476"/>
      <c r="M677" s="2436"/>
      <c r="N677" s="2437"/>
      <c r="O677" s="476"/>
      <c r="P677" s="476"/>
      <c r="Q677" s="476"/>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436"/>
      <c r="D678" s="2437"/>
      <c r="E678" s="476"/>
      <c r="F678" s="476"/>
      <c r="G678" s="476"/>
      <c r="H678" s="2436"/>
      <c r="I678" s="2437"/>
      <c r="J678" s="476"/>
      <c r="K678" s="476"/>
      <c r="L678" s="476"/>
      <c r="M678" s="2436"/>
      <c r="N678" s="2437"/>
      <c r="O678" s="476"/>
      <c r="P678" s="476"/>
      <c r="Q678" s="476"/>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436"/>
      <c r="D679" s="2437"/>
      <c r="E679" s="476"/>
      <c r="F679" s="476"/>
      <c r="G679" s="476"/>
      <c r="H679" s="2436"/>
      <c r="I679" s="2437"/>
      <c r="J679" s="476"/>
      <c r="K679" s="476"/>
      <c r="L679" s="476"/>
      <c r="M679" s="2436"/>
      <c r="N679" s="2437"/>
      <c r="O679" s="476"/>
      <c r="P679" s="476"/>
      <c r="Q679" s="476"/>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436"/>
      <c r="D680" s="2437"/>
      <c r="E680" s="476"/>
      <c r="F680" s="476"/>
      <c r="G680" s="476"/>
      <c r="H680" s="2436"/>
      <c r="I680" s="2437"/>
      <c r="J680" s="476"/>
      <c r="K680" s="476"/>
      <c r="L680" s="476"/>
      <c r="M680" s="2436"/>
      <c r="N680" s="2437"/>
      <c r="O680" s="476"/>
      <c r="P680" s="476"/>
      <c r="Q680" s="476"/>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436"/>
      <c r="D681" s="2437"/>
      <c r="E681" s="476"/>
      <c r="F681" s="476"/>
      <c r="G681" s="476"/>
      <c r="H681" s="2436"/>
      <c r="I681" s="2437"/>
      <c r="J681" s="476"/>
      <c r="K681" s="476"/>
      <c r="L681" s="476"/>
      <c r="M681" s="2436"/>
      <c r="N681" s="2437"/>
      <c r="O681" s="476"/>
      <c r="P681" s="476"/>
      <c r="Q681" s="476"/>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436"/>
      <c r="D682" s="2437"/>
      <c r="E682" s="476"/>
      <c r="F682" s="476"/>
      <c r="G682" s="476"/>
      <c r="H682" s="2436"/>
      <c r="I682" s="2437"/>
      <c r="J682" s="476"/>
      <c r="K682" s="476"/>
      <c r="L682" s="476"/>
      <c r="M682" s="2436"/>
      <c r="N682" s="2437"/>
      <c r="O682" s="476"/>
      <c r="P682" s="476"/>
      <c r="Q682" s="476"/>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436"/>
      <c r="D683" s="2437"/>
      <c r="E683" s="476"/>
      <c r="F683" s="476"/>
      <c r="G683" s="476"/>
      <c r="H683" s="2436"/>
      <c r="I683" s="2437"/>
      <c r="J683" s="476"/>
      <c r="K683" s="476"/>
      <c r="L683" s="476"/>
      <c r="M683" s="2436"/>
      <c r="N683" s="2437"/>
      <c r="O683" s="476"/>
      <c r="P683" s="476"/>
      <c r="Q683" s="476"/>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436"/>
      <c r="D684" s="2437"/>
      <c r="E684" s="476"/>
      <c r="F684" s="476"/>
      <c r="G684" s="476"/>
      <c r="H684" s="2436"/>
      <c r="I684" s="2437"/>
      <c r="J684" s="476"/>
      <c r="K684" s="476"/>
      <c r="L684" s="476"/>
      <c r="M684" s="2436"/>
      <c r="N684" s="2437"/>
      <c r="O684" s="476"/>
      <c r="P684" s="476"/>
      <c r="Q684" s="476"/>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436"/>
      <c r="D685" s="2437"/>
      <c r="E685" s="476"/>
      <c r="F685" s="476"/>
      <c r="G685" s="476"/>
      <c r="H685" s="2436"/>
      <c r="I685" s="2437"/>
      <c r="J685" s="476"/>
      <c r="K685" s="476"/>
      <c r="L685" s="476"/>
      <c r="M685" s="2436"/>
      <c r="N685" s="2437"/>
      <c r="O685" s="476"/>
      <c r="P685" s="476"/>
      <c r="Q685" s="476"/>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436"/>
      <c r="D686" s="2437"/>
      <c r="E686" s="476"/>
      <c r="F686" s="476"/>
      <c r="G686" s="476"/>
      <c r="H686" s="2436"/>
      <c r="I686" s="2437"/>
      <c r="J686" s="476"/>
      <c r="K686" s="476"/>
      <c r="L686" s="476"/>
      <c r="M686" s="2436"/>
      <c r="N686" s="2437"/>
      <c r="O686" s="476"/>
      <c r="P686" s="476"/>
      <c r="Q686" s="476"/>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436"/>
      <c r="D687" s="2437"/>
      <c r="E687" s="476"/>
      <c r="F687" s="476"/>
      <c r="G687" s="476"/>
      <c r="H687" s="2436"/>
      <c r="I687" s="2437"/>
      <c r="J687" s="476"/>
      <c r="K687" s="476"/>
      <c r="L687" s="476"/>
      <c r="M687" s="2436"/>
      <c r="N687" s="2437"/>
      <c r="O687" s="476"/>
      <c r="P687" s="476"/>
      <c r="Q687" s="476"/>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436"/>
      <c r="D688" s="2437"/>
      <c r="E688" s="476"/>
      <c r="F688" s="476"/>
      <c r="G688" s="476"/>
      <c r="H688" s="2436"/>
      <c r="I688" s="2437"/>
      <c r="J688" s="476"/>
      <c r="K688" s="476"/>
      <c r="L688" s="476"/>
      <c r="M688" s="2436"/>
      <c r="N688" s="2437"/>
      <c r="O688" s="476"/>
      <c r="P688" s="476"/>
      <c r="Q688" s="476"/>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436"/>
      <c r="D689" s="2437"/>
      <c r="E689" s="476"/>
      <c r="F689" s="476"/>
      <c r="G689" s="476"/>
      <c r="H689" s="2436"/>
      <c r="I689" s="2437"/>
      <c r="J689" s="476"/>
      <c r="K689" s="476"/>
      <c r="L689" s="476"/>
      <c r="M689" s="2436"/>
      <c r="N689" s="2437"/>
      <c r="O689" s="476"/>
      <c r="P689" s="476"/>
      <c r="Q689" s="476"/>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436"/>
      <c r="D690" s="2437"/>
      <c r="E690" s="476"/>
      <c r="F690" s="476"/>
      <c r="G690" s="476"/>
      <c r="H690" s="2436"/>
      <c r="I690" s="2437"/>
      <c r="J690" s="476"/>
      <c r="K690" s="476"/>
      <c r="L690" s="476"/>
      <c r="M690" s="2436"/>
      <c r="N690" s="2437"/>
      <c r="O690" s="476"/>
      <c r="P690" s="476"/>
      <c r="Q690" s="476"/>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476"/>
      <c r="D691" s="476"/>
      <c r="E691" s="476"/>
      <c r="F691" s="476"/>
      <c r="G691" s="476"/>
      <c r="H691" s="476"/>
      <c r="I691" s="476"/>
      <c r="J691" s="476"/>
      <c r="K691" s="476"/>
      <c r="L691" s="476"/>
      <c r="M691" s="476"/>
      <c r="N691" s="476"/>
      <c r="O691" s="476"/>
      <c r="P691" s="476"/>
      <c r="Q691" s="476"/>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476"/>
      <c r="D692" s="476"/>
      <c r="E692" s="476"/>
      <c r="F692" s="476"/>
      <c r="G692" s="476"/>
      <c r="H692" s="476"/>
      <c r="I692" s="476"/>
      <c r="J692" s="476"/>
      <c r="K692" s="476"/>
      <c r="L692" s="476"/>
      <c r="M692" s="476"/>
      <c r="N692" s="476"/>
      <c r="O692" s="476"/>
      <c r="P692" s="476"/>
      <c r="Q692" s="476"/>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476"/>
      <c r="D693" s="476"/>
      <c r="E693" s="476"/>
      <c r="F693" s="476"/>
      <c r="G693" s="476"/>
      <c r="H693" s="476"/>
      <c r="I693" s="476"/>
      <c r="J693" s="476"/>
      <c r="K693" s="476"/>
      <c r="L693" s="476"/>
      <c r="M693" s="476"/>
      <c r="N693" s="476"/>
      <c r="O693" s="476"/>
      <c r="P693" s="476"/>
      <c r="Q693" s="476"/>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476"/>
      <c r="D694" s="476"/>
      <c r="E694" s="476"/>
      <c r="F694" s="476"/>
      <c r="G694" s="476"/>
      <c r="H694" s="476"/>
      <c r="I694" s="476"/>
      <c r="J694" s="476"/>
      <c r="K694" s="476"/>
      <c r="L694" s="476"/>
      <c r="M694" s="476"/>
      <c r="N694" s="476"/>
      <c r="O694" s="476"/>
      <c r="P694" s="476"/>
      <c r="Q694" s="476"/>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76"/>
      <c r="D695" s="476"/>
      <c r="E695" s="476"/>
      <c r="F695" s="476"/>
      <c r="G695" s="476"/>
      <c r="H695" s="476"/>
      <c r="I695" s="476"/>
      <c r="J695" s="476"/>
      <c r="K695" s="476"/>
      <c r="L695" s="476"/>
      <c r="M695" s="476"/>
      <c r="N695" s="476"/>
      <c r="O695" s="476"/>
      <c r="P695" s="476"/>
      <c r="Q695" s="476"/>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76"/>
      <c r="D696" s="476"/>
      <c r="E696" s="476"/>
      <c r="F696" s="476"/>
      <c r="G696" s="476"/>
      <c r="H696" s="476"/>
      <c r="I696" s="476"/>
      <c r="J696" s="476"/>
      <c r="K696" s="476"/>
      <c r="L696" s="476"/>
      <c r="M696" s="476"/>
      <c r="N696" s="476"/>
      <c r="O696" s="476"/>
      <c r="P696" s="476"/>
      <c r="Q696" s="476"/>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76"/>
      <c r="D697" s="476"/>
      <c r="E697" s="476"/>
      <c r="F697" s="476"/>
      <c r="G697" s="476"/>
      <c r="H697" s="476"/>
      <c r="I697" s="476"/>
      <c r="J697" s="476"/>
      <c r="K697" s="476"/>
      <c r="L697" s="476"/>
      <c r="M697" s="476"/>
      <c r="N697" s="476"/>
      <c r="O697" s="476"/>
      <c r="P697" s="476"/>
      <c r="Q697" s="476"/>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76"/>
      <c r="D698" s="476"/>
      <c r="E698" s="476"/>
      <c r="F698" s="476"/>
      <c r="G698" s="476"/>
      <c r="H698" s="476"/>
      <c r="I698" s="476"/>
      <c r="J698" s="476"/>
      <c r="K698" s="476"/>
      <c r="L698" s="476"/>
      <c r="M698" s="476"/>
      <c r="N698" s="476"/>
      <c r="O698" s="476"/>
      <c r="P698" s="476"/>
      <c r="Q698" s="476"/>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76"/>
      <c r="D699" s="476"/>
      <c r="E699" s="476"/>
      <c r="F699" s="476"/>
      <c r="G699" s="476"/>
      <c r="H699" s="476"/>
      <c r="I699" s="476"/>
      <c r="J699" s="476"/>
      <c r="K699" s="476"/>
      <c r="L699" s="476"/>
      <c r="M699" s="476"/>
      <c r="N699" s="476"/>
      <c r="O699" s="476"/>
      <c r="P699" s="476"/>
      <c r="Q699" s="476"/>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76"/>
      <c r="D700" s="476"/>
      <c r="E700" s="476"/>
      <c r="F700" s="476"/>
      <c r="G700" s="476"/>
      <c r="H700" s="476"/>
      <c r="I700" s="476"/>
      <c r="J700" s="476"/>
      <c r="K700" s="476"/>
      <c r="L700" s="476"/>
      <c r="M700" s="476"/>
      <c r="N700" s="476"/>
      <c r="O700" s="476"/>
      <c r="P700" s="476"/>
      <c r="Q700" s="476"/>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92"/>
      <c r="D701" s="492"/>
      <c r="E701" s="492"/>
      <c r="F701" s="492"/>
      <c r="G701" s="492"/>
      <c r="H701" s="492"/>
      <c r="I701" s="492"/>
      <c r="J701" s="492"/>
      <c r="K701" s="492"/>
      <c r="L701" s="492"/>
      <c r="M701" s="492"/>
      <c r="N701" s="492"/>
      <c r="O701" s="492"/>
      <c r="P701" s="492"/>
      <c r="Q701" s="492"/>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92"/>
      <c r="D702" s="492"/>
      <c r="E702" s="492"/>
      <c r="F702" s="492"/>
      <c r="G702" s="492"/>
      <c r="H702" s="492"/>
      <c r="I702" s="492"/>
      <c r="J702" s="492"/>
      <c r="K702" s="492"/>
      <c r="L702" s="492"/>
      <c r="M702" s="492"/>
      <c r="N702" s="492"/>
      <c r="O702" s="492"/>
      <c r="P702" s="492"/>
      <c r="Q702" s="492"/>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92"/>
      <c r="D703" s="492"/>
      <c r="E703" s="492"/>
      <c r="F703" s="492"/>
      <c r="G703" s="492"/>
      <c r="H703" s="492"/>
      <c r="I703" s="492"/>
      <c r="J703" s="492"/>
      <c r="K703" s="492"/>
      <c r="L703" s="492"/>
      <c r="M703" s="492"/>
      <c r="N703" s="492"/>
      <c r="O703" s="492"/>
      <c r="P703" s="492"/>
      <c r="Q703" s="492"/>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92"/>
      <c r="D704" s="492"/>
      <c r="E704" s="492"/>
      <c r="F704" s="492"/>
      <c r="G704" s="492"/>
      <c r="H704" s="492"/>
      <c r="I704" s="492"/>
      <c r="J704" s="492"/>
      <c r="K704" s="492"/>
      <c r="L704" s="492"/>
      <c r="M704" s="492"/>
      <c r="N704" s="492"/>
      <c r="O704" s="492"/>
      <c r="P704" s="492"/>
      <c r="Q704" s="492"/>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92"/>
      <c r="D705" s="492"/>
      <c r="E705" s="492"/>
      <c r="F705" s="492"/>
      <c r="G705" s="492"/>
      <c r="H705" s="492"/>
      <c r="I705" s="492"/>
      <c r="J705" s="492"/>
      <c r="K705" s="492"/>
      <c r="L705" s="492"/>
      <c r="M705" s="492"/>
      <c r="N705" s="492"/>
      <c r="O705" s="492"/>
      <c r="P705" s="492"/>
      <c r="Q705" s="492"/>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92"/>
      <c r="D706" s="492"/>
      <c r="E706" s="492"/>
      <c r="F706" s="492"/>
      <c r="G706" s="492"/>
      <c r="H706" s="492"/>
      <c r="I706" s="492"/>
      <c r="J706" s="492"/>
      <c r="K706" s="492"/>
      <c r="L706" s="492"/>
      <c r="M706" s="492"/>
      <c r="N706" s="492"/>
      <c r="O706" s="492"/>
      <c r="P706" s="492"/>
      <c r="Q706" s="492"/>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92"/>
      <c r="D707" s="492"/>
      <c r="E707" s="492"/>
      <c r="F707" s="492"/>
      <c r="G707" s="492"/>
      <c r="H707" s="492"/>
      <c r="I707" s="492"/>
      <c r="J707" s="492"/>
      <c r="K707" s="492"/>
      <c r="L707" s="492"/>
      <c r="M707" s="492"/>
      <c r="N707" s="492"/>
      <c r="O707" s="492"/>
      <c r="P707" s="492"/>
      <c r="Q707" s="492"/>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92"/>
      <c r="D708" s="492"/>
      <c r="E708" s="492"/>
      <c r="F708" s="492"/>
      <c r="G708" s="492"/>
      <c r="H708" s="492"/>
      <c r="I708" s="492"/>
      <c r="J708" s="492"/>
      <c r="K708" s="492"/>
      <c r="L708" s="492"/>
      <c r="M708" s="492"/>
      <c r="N708" s="492"/>
      <c r="O708" s="492"/>
      <c r="P708" s="492"/>
      <c r="Q708" s="492"/>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92"/>
      <c r="D709" s="492"/>
      <c r="E709" s="492"/>
      <c r="F709" s="492"/>
      <c r="G709" s="492"/>
      <c r="H709" s="492"/>
      <c r="I709" s="492"/>
      <c r="J709" s="492"/>
      <c r="K709" s="492"/>
      <c r="L709" s="492"/>
      <c r="M709" s="492"/>
      <c r="N709" s="492"/>
      <c r="O709" s="492"/>
      <c r="P709" s="492"/>
      <c r="Q709" s="492"/>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92"/>
      <c r="D710" s="492"/>
      <c r="E710" s="492"/>
      <c r="F710" s="492"/>
      <c r="G710" s="492"/>
      <c r="H710" s="492"/>
      <c r="I710" s="492"/>
      <c r="J710" s="492"/>
      <c r="K710" s="492"/>
      <c r="L710" s="492"/>
      <c r="M710" s="492"/>
      <c r="N710" s="492"/>
      <c r="O710" s="492"/>
      <c r="P710" s="492"/>
      <c r="Q710" s="492"/>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92"/>
      <c r="D711" s="492"/>
      <c r="E711" s="492"/>
      <c r="F711" s="492"/>
      <c r="G711" s="492"/>
      <c r="H711" s="492"/>
      <c r="I711" s="492"/>
      <c r="J711" s="492"/>
      <c r="K711" s="492"/>
      <c r="L711" s="492"/>
      <c r="M711" s="492"/>
      <c r="N711" s="492"/>
      <c r="O711" s="492"/>
      <c r="P711" s="492"/>
      <c r="Q711" s="492"/>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92"/>
      <c r="D712" s="492"/>
      <c r="E712" s="492"/>
      <c r="F712" s="492"/>
      <c r="G712" s="492"/>
      <c r="H712" s="492"/>
      <c r="I712" s="492"/>
      <c r="J712" s="492"/>
      <c r="K712" s="492"/>
      <c r="L712" s="492"/>
      <c r="M712" s="492"/>
      <c r="N712" s="492"/>
      <c r="O712" s="492"/>
      <c r="P712" s="492"/>
      <c r="Q712" s="492"/>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92"/>
      <c r="D713" s="492"/>
      <c r="E713" s="492"/>
      <c r="F713" s="492"/>
      <c r="G713" s="492"/>
      <c r="H713" s="492"/>
      <c r="I713" s="492"/>
      <c r="J713" s="492"/>
      <c r="K713" s="492"/>
      <c r="L713" s="492"/>
      <c r="M713" s="492"/>
      <c r="N713" s="492"/>
      <c r="O713" s="492"/>
      <c r="P713" s="492"/>
      <c r="Q713" s="492"/>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92"/>
      <c r="D714" s="492"/>
      <c r="E714" s="492"/>
      <c r="F714" s="492"/>
      <c r="G714" s="492"/>
      <c r="H714" s="492"/>
      <c r="I714" s="492"/>
      <c r="J714" s="492"/>
      <c r="K714" s="492"/>
      <c r="L714" s="492"/>
      <c r="M714" s="492"/>
      <c r="N714" s="492"/>
      <c r="O714" s="492"/>
      <c r="P714" s="492"/>
      <c r="Q714" s="492"/>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92"/>
      <c r="D715" s="492"/>
      <c r="E715" s="492"/>
      <c r="F715" s="492"/>
      <c r="G715" s="492"/>
      <c r="H715" s="492"/>
      <c r="I715" s="492"/>
      <c r="J715" s="492"/>
      <c r="K715" s="492"/>
      <c r="L715" s="492"/>
      <c r="M715" s="492"/>
      <c r="N715" s="492"/>
      <c r="O715" s="492"/>
      <c r="P715" s="492"/>
      <c r="Q715" s="492"/>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92"/>
      <c r="D716" s="492"/>
      <c r="E716" s="492"/>
      <c r="F716" s="492"/>
      <c r="G716" s="492"/>
      <c r="H716" s="492"/>
      <c r="I716" s="492"/>
      <c r="J716" s="492"/>
      <c r="K716" s="492"/>
      <c r="L716" s="492"/>
      <c r="M716" s="492"/>
      <c r="N716" s="492"/>
      <c r="O716" s="492"/>
      <c r="P716" s="492"/>
      <c r="Q716" s="492"/>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92"/>
      <c r="D717" s="492"/>
      <c r="E717" s="492"/>
      <c r="F717" s="492"/>
      <c r="G717" s="492"/>
      <c r="H717" s="492"/>
      <c r="I717" s="492"/>
      <c r="J717" s="492"/>
      <c r="K717" s="492"/>
      <c r="L717" s="492"/>
      <c r="M717" s="492"/>
      <c r="N717" s="492"/>
      <c r="O717" s="492"/>
      <c r="P717" s="492"/>
      <c r="Q717" s="492"/>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92"/>
      <c r="D718" s="492"/>
      <c r="E718" s="492"/>
      <c r="F718" s="492"/>
      <c r="G718" s="492"/>
      <c r="H718" s="492"/>
      <c r="I718" s="492"/>
      <c r="J718" s="492"/>
      <c r="K718" s="492"/>
      <c r="L718" s="492"/>
      <c r="M718" s="492"/>
      <c r="N718" s="492"/>
      <c r="O718" s="492"/>
      <c r="P718" s="492"/>
      <c r="Q718" s="492"/>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92"/>
      <c r="D719" s="492"/>
      <c r="E719" s="492"/>
      <c r="F719" s="492"/>
      <c r="G719" s="492"/>
      <c r="H719" s="492"/>
      <c r="I719" s="492"/>
      <c r="J719" s="492"/>
      <c r="K719" s="492"/>
      <c r="L719" s="492"/>
      <c r="M719" s="492"/>
      <c r="N719" s="492"/>
      <c r="O719" s="492"/>
      <c r="P719" s="492"/>
      <c r="Q719" s="492"/>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92"/>
      <c r="D720" s="492"/>
      <c r="E720" s="492"/>
      <c r="F720" s="492"/>
      <c r="G720" s="492"/>
      <c r="H720" s="492"/>
      <c r="I720" s="492"/>
      <c r="J720" s="492"/>
      <c r="K720" s="492"/>
      <c r="L720" s="492"/>
      <c r="M720" s="492"/>
      <c r="N720" s="492"/>
      <c r="O720" s="492"/>
      <c r="P720" s="492"/>
      <c r="Q720" s="492"/>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92"/>
      <c r="D721" s="492"/>
      <c r="E721" s="492"/>
      <c r="F721" s="492"/>
      <c r="G721" s="492"/>
      <c r="H721" s="492"/>
      <c r="I721" s="492"/>
      <c r="J721" s="492"/>
      <c r="K721" s="492"/>
      <c r="L721" s="492"/>
      <c r="M721" s="492"/>
      <c r="N721" s="492"/>
      <c r="O721" s="492"/>
      <c r="P721" s="492"/>
      <c r="Q721" s="492"/>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92"/>
      <c r="D722" s="492"/>
      <c r="E722" s="492"/>
      <c r="F722" s="492"/>
      <c r="G722" s="492"/>
      <c r="H722" s="492"/>
      <c r="I722" s="492"/>
      <c r="J722" s="492"/>
      <c r="K722" s="492"/>
      <c r="L722" s="492"/>
      <c r="M722" s="492"/>
      <c r="N722" s="492"/>
      <c r="O722" s="492"/>
      <c r="P722" s="492"/>
      <c r="Q722" s="492"/>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92"/>
      <c r="D723" s="492"/>
      <c r="E723" s="492"/>
      <c r="F723" s="492"/>
      <c r="G723" s="492"/>
      <c r="H723" s="492"/>
      <c r="I723" s="492"/>
      <c r="J723" s="492"/>
      <c r="K723" s="492"/>
      <c r="L723" s="492"/>
      <c r="M723" s="492"/>
      <c r="N723" s="492"/>
      <c r="O723" s="492"/>
      <c r="P723" s="492"/>
      <c r="Q723" s="492"/>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92"/>
      <c r="D724" s="492"/>
      <c r="E724" s="492"/>
      <c r="F724" s="492"/>
      <c r="G724" s="492"/>
      <c r="H724" s="492"/>
      <c r="I724" s="492"/>
      <c r="J724" s="492"/>
      <c r="K724" s="492"/>
      <c r="L724" s="492"/>
      <c r="M724" s="492"/>
      <c r="N724" s="492"/>
      <c r="O724" s="492"/>
      <c r="P724" s="492"/>
      <c r="Q724" s="492"/>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92"/>
      <c r="D725" s="492"/>
      <c r="E725" s="492"/>
      <c r="F725" s="492"/>
      <c r="G725" s="492"/>
      <c r="H725" s="492"/>
      <c r="I725" s="492"/>
      <c r="J725" s="492"/>
      <c r="K725" s="492"/>
      <c r="L725" s="492"/>
      <c r="M725" s="492"/>
      <c r="N725" s="492"/>
      <c r="O725" s="492"/>
      <c r="P725" s="492"/>
      <c r="Q725" s="492"/>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92"/>
      <c r="D726" s="492"/>
      <c r="E726" s="492"/>
      <c r="F726" s="492"/>
      <c r="G726" s="492"/>
      <c r="H726" s="492"/>
      <c r="I726" s="492"/>
      <c r="J726" s="492"/>
      <c r="K726" s="492"/>
      <c r="L726" s="492"/>
      <c r="M726" s="492"/>
      <c r="N726" s="492"/>
      <c r="O726" s="492"/>
      <c r="P726" s="492"/>
      <c r="Q726" s="492"/>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92"/>
      <c r="D727" s="492"/>
      <c r="E727" s="492"/>
      <c r="F727" s="492"/>
      <c r="G727" s="492"/>
      <c r="H727" s="492"/>
      <c r="I727" s="492"/>
      <c r="J727" s="492"/>
      <c r="K727" s="492"/>
      <c r="L727" s="492"/>
      <c r="M727" s="492"/>
      <c r="N727" s="492"/>
      <c r="O727" s="492"/>
      <c r="P727" s="492"/>
      <c r="Q727" s="492"/>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92"/>
      <c r="D728" s="492"/>
      <c r="E728" s="492"/>
      <c r="F728" s="492"/>
      <c r="G728" s="492"/>
      <c r="H728" s="492"/>
      <c r="I728" s="492"/>
      <c r="J728" s="492"/>
      <c r="K728" s="492"/>
      <c r="L728" s="492"/>
      <c r="M728" s="492"/>
      <c r="N728" s="492"/>
      <c r="O728" s="492"/>
      <c r="P728" s="492"/>
      <c r="Q728" s="492"/>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92"/>
      <c r="D729" s="492"/>
      <c r="E729" s="492"/>
      <c r="F729" s="492"/>
      <c r="G729" s="492"/>
      <c r="H729" s="492"/>
      <c r="I729" s="492"/>
      <c r="J729" s="492"/>
      <c r="K729" s="492"/>
      <c r="L729" s="492"/>
      <c r="M729" s="492"/>
      <c r="N729" s="492"/>
      <c r="O729" s="492"/>
      <c r="P729" s="492"/>
      <c r="Q729" s="492"/>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92"/>
      <c r="D730" s="492"/>
      <c r="E730" s="492"/>
      <c r="F730" s="492"/>
      <c r="G730" s="492"/>
      <c r="H730" s="492"/>
      <c r="I730" s="492"/>
      <c r="J730" s="492"/>
      <c r="K730" s="492"/>
      <c r="L730" s="492"/>
      <c r="M730" s="492"/>
      <c r="N730" s="492"/>
      <c r="O730" s="492"/>
      <c r="P730" s="492"/>
      <c r="Q730" s="492"/>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92"/>
      <c r="D731" s="492"/>
      <c r="E731" s="492"/>
      <c r="F731" s="492"/>
      <c r="G731" s="492"/>
      <c r="H731" s="492"/>
      <c r="I731" s="492"/>
      <c r="J731" s="492"/>
      <c r="K731" s="492"/>
      <c r="L731" s="492"/>
      <c r="M731" s="492"/>
      <c r="N731" s="492"/>
      <c r="O731" s="492"/>
      <c r="P731" s="492"/>
      <c r="Q731" s="492"/>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92"/>
      <c r="D732" s="492"/>
      <c r="E732" s="492"/>
      <c r="F732" s="492"/>
      <c r="G732" s="492"/>
      <c r="H732" s="492"/>
      <c r="I732" s="492"/>
      <c r="J732" s="492"/>
      <c r="K732" s="492"/>
      <c r="L732" s="492"/>
      <c r="M732" s="492"/>
      <c r="N732" s="492"/>
      <c r="O732" s="492"/>
      <c r="P732" s="492"/>
      <c r="Q732" s="492"/>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92"/>
      <c r="D733" s="492"/>
      <c r="E733" s="492"/>
      <c r="F733" s="492"/>
      <c r="G733" s="492"/>
      <c r="H733" s="492"/>
      <c r="I733" s="492"/>
      <c r="J733" s="492"/>
      <c r="K733" s="492"/>
      <c r="L733" s="492"/>
      <c r="M733" s="492"/>
      <c r="N733" s="492"/>
      <c r="O733" s="492"/>
      <c r="P733" s="492"/>
      <c r="Q733" s="492"/>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92"/>
      <c r="D734" s="492"/>
      <c r="E734" s="492"/>
      <c r="F734" s="492"/>
      <c r="G734" s="492"/>
      <c r="H734" s="492"/>
      <c r="I734" s="492"/>
      <c r="J734" s="492"/>
      <c r="K734" s="492"/>
      <c r="L734" s="492"/>
      <c r="M734" s="492"/>
      <c r="N734" s="492"/>
      <c r="O734" s="492"/>
      <c r="P734" s="492"/>
      <c r="Q734" s="492"/>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92"/>
      <c r="D735" s="492"/>
      <c r="E735" s="492"/>
      <c r="F735" s="492"/>
      <c r="G735" s="492"/>
      <c r="H735" s="492"/>
      <c r="I735" s="492"/>
      <c r="J735" s="492"/>
      <c r="K735" s="492"/>
      <c r="L735" s="492"/>
      <c r="M735" s="492"/>
      <c r="N735" s="492"/>
      <c r="O735" s="492"/>
      <c r="P735" s="492"/>
      <c r="Q735" s="492"/>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92"/>
      <c r="D736" s="492"/>
      <c r="E736" s="492"/>
      <c r="F736" s="492"/>
      <c r="G736" s="492"/>
      <c r="H736" s="492"/>
      <c r="I736" s="492"/>
      <c r="J736" s="492"/>
      <c r="K736" s="492"/>
      <c r="L736" s="492"/>
      <c r="M736" s="492"/>
      <c r="N736" s="492"/>
      <c r="O736" s="492"/>
      <c r="P736" s="492"/>
      <c r="Q736" s="492"/>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92"/>
      <c r="D737" s="492"/>
      <c r="E737" s="492"/>
      <c r="F737" s="492"/>
      <c r="G737" s="492"/>
      <c r="H737" s="492"/>
      <c r="I737" s="492"/>
      <c r="J737" s="492"/>
      <c r="K737" s="492"/>
      <c r="L737" s="492"/>
      <c r="M737" s="492"/>
      <c r="N737" s="492"/>
      <c r="O737" s="492"/>
      <c r="P737" s="492"/>
      <c r="Q737" s="492"/>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92"/>
      <c r="D738" s="492"/>
      <c r="E738" s="492"/>
      <c r="F738" s="492"/>
      <c r="G738" s="492"/>
      <c r="H738" s="492"/>
      <c r="I738" s="492"/>
      <c r="J738" s="492"/>
      <c r="K738" s="492"/>
      <c r="L738" s="492"/>
      <c r="M738" s="492"/>
      <c r="N738" s="492"/>
      <c r="O738" s="492"/>
      <c r="P738" s="492"/>
      <c r="Q738" s="492"/>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92"/>
      <c r="D739" s="492"/>
      <c r="E739" s="492"/>
      <c r="F739" s="492"/>
      <c r="G739" s="492"/>
      <c r="H739" s="492"/>
      <c r="I739" s="492"/>
      <c r="J739" s="492"/>
      <c r="K739" s="492"/>
      <c r="L739" s="492"/>
      <c r="M739" s="492"/>
      <c r="N739" s="492"/>
      <c r="O739" s="492"/>
      <c r="P739" s="492"/>
      <c r="Q739" s="492"/>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92"/>
      <c r="D740" s="492"/>
      <c r="E740" s="492"/>
      <c r="F740" s="492"/>
      <c r="G740" s="492"/>
      <c r="H740" s="492"/>
      <c r="I740" s="492"/>
      <c r="J740" s="492"/>
      <c r="K740" s="492"/>
      <c r="L740" s="492"/>
      <c r="M740" s="492"/>
      <c r="N740" s="492"/>
      <c r="O740" s="492"/>
      <c r="P740" s="492"/>
      <c r="Q740" s="492"/>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92"/>
      <c r="D741" s="492"/>
      <c r="E741" s="492"/>
      <c r="F741" s="492"/>
      <c r="G741" s="492"/>
      <c r="H741" s="492"/>
      <c r="I741" s="492"/>
      <c r="J741" s="492"/>
      <c r="K741" s="492"/>
      <c r="L741" s="492"/>
      <c r="M741" s="492"/>
      <c r="N741" s="492"/>
      <c r="O741" s="492"/>
      <c r="P741" s="492"/>
      <c r="Q741" s="492"/>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92"/>
      <c r="D742" s="492"/>
      <c r="E742" s="492"/>
      <c r="F742" s="492"/>
      <c r="G742" s="492"/>
      <c r="H742" s="492"/>
      <c r="I742" s="492"/>
      <c r="J742" s="492"/>
      <c r="K742" s="492"/>
      <c r="L742" s="492"/>
      <c r="M742" s="492"/>
      <c r="N742" s="492"/>
      <c r="O742" s="492"/>
      <c r="P742" s="492"/>
      <c r="Q742" s="492"/>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92"/>
      <c r="D743" s="492"/>
      <c r="E743" s="492"/>
      <c r="F743" s="492"/>
      <c r="G743" s="492"/>
      <c r="H743" s="492"/>
      <c r="I743" s="492"/>
      <c r="J743" s="492"/>
      <c r="K743" s="492"/>
      <c r="L743" s="492"/>
      <c r="M743" s="492"/>
      <c r="N743" s="492"/>
      <c r="O743" s="492"/>
      <c r="P743" s="492"/>
      <c r="Q743" s="492"/>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92"/>
      <c r="D744" s="492"/>
      <c r="E744" s="492"/>
      <c r="F744" s="492"/>
      <c r="G744" s="492"/>
      <c r="H744" s="492"/>
      <c r="I744" s="492"/>
      <c r="J744" s="492"/>
      <c r="K744" s="492"/>
      <c r="L744" s="492"/>
      <c r="M744" s="492"/>
      <c r="N744" s="492"/>
      <c r="O744" s="492"/>
      <c r="P744" s="492"/>
      <c r="Q744" s="492"/>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92"/>
      <c r="D745" s="492"/>
      <c r="E745" s="492"/>
      <c r="F745" s="492"/>
      <c r="G745" s="492"/>
      <c r="H745" s="492"/>
      <c r="I745" s="492"/>
      <c r="J745" s="492"/>
      <c r="K745" s="492"/>
      <c r="L745" s="492"/>
      <c r="M745" s="492"/>
      <c r="N745" s="492"/>
      <c r="O745" s="492"/>
      <c r="P745" s="492"/>
      <c r="Q745" s="492"/>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92"/>
      <c r="D746" s="492"/>
      <c r="E746" s="492"/>
      <c r="F746" s="492"/>
      <c r="G746" s="492"/>
      <c r="H746" s="492"/>
      <c r="I746" s="492"/>
      <c r="J746" s="492"/>
      <c r="K746" s="492"/>
      <c r="L746" s="492"/>
      <c r="M746" s="492"/>
      <c r="N746" s="492"/>
      <c r="O746" s="492"/>
      <c r="P746" s="492"/>
      <c r="Q746" s="492"/>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92"/>
      <c r="D747" s="492"/>
      <c r="E747" s="492"/>
      <c r="F747" s="492"/>
      <c r="G747" s="492"/>
      <c r="H747" s="492"/>
      <c r="I747" s="492"/>
      <c r="J747" s="492"/>
      <c r="K747" s="492"/>
      <c r="L747" s="492"/>
      <c r="M747" s="492"/>
      <c r="N747" s="492"/>
      <c r="O747" s="492"/>
      <c r="P747" s="492"/>
      <c r="Q747" s="492"/>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92"/>
      <c r="D748" s="492"/>
      <c r="E748" s="492"/>
      <c r="F748" s="492"/>
      <c r="G748" s="492"/>
      <c r="H748" s="492"/>
      <c r="I748" s="492"/>
      <c r="J748" s="492"/>
      <c r="K748" s="492"/>
      <c r="L748" s="492"/>
      <c r="M748" s="492"/>
      <c r="N748" s="492"/>
      <c r="O748" s="492"/>
      <c r="P748" s="492"/>
      <c r="Q748" s="492"/>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92"/>
      <c r="D749" s="492"/>
      <c r="E749" s="492"/>
      <c r="F749" s="492"/>
      <c r="G749" s="492"/>
      <c r="H749" s="492"/>
      <c r="I749" s="492"/>
      <c r="J749" s="492"/>
      <c r="K749" s="492"/>
      <c r="L749" s="492"/>
      <c r="M749" s="492"/>
      <c r="N749" s="492"/>
      <c r="O749" s="492"/>
      <c r="P749" s="492"/>
      <c r="Q749" s="492"/>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92"/>
      <c r="D750" s="492"/>
      <c r="E750" s="492"/>
      <c r="F750" s="492"/>
      <c r="G750" s="492"/>
      <c r="H750" s="492"/>
      <c r="I750" s="492"/>
      <c r="J750" s="492"/>
      <c r="K750" s="492"/>
      <c r="L750" s="492"/>
      <c r="M750" s="492"/>
      <c r="N750" s="492"/>
      <c r="O750" s="492"/>
      <c r="P750" s="492"/>
      <c r="Q750" s="492"/>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92"/>
      <c r="D751" s="492"/>
      <c r="E751" s="492"/>
      <c r="F751" s="492"/>
      <c r="G751" s="492"/>
      <c r="H751" s="492"/>
      <c r="I751" s="492"/>
      <c r="J751" s="492"/>
      <c r="K751" s="492"/>
      <c r="L751" s="492"/>
      <c r="M751" s="492"/>
      <c r="N751" s="492"/>
      <c r="O751" s="492"/>
      <c r="P751" s="492"/>
      <c r="Q751" s="492"/>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92"/>
      <c r="D752" s="492"/>
      <c r="E752" s="492"/>
      <c r="F752" s="492"/>
      <c r="G752" s="492"/>
      <c r="H752" s="492"/>
      <c r="I752" s="492"/>
      <c r="J752" s="492"/>
      <c r="K752" s="492"/>
      <c r="L752" s="492"/>
      <c r="M752" s="492"/>
      <c r="N752" s="492"/>
      <c r="O752" s="492"/>
      <c r="P752" s="492"/>
      <c r="Q752" s="492"/>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92"/>
      <c r="D753" s="492"/>
      <c r="E753" s="492"/>
      <c r="F753" s="492"/>
      <c r="G753" s="492"/>
      <c r="H753" s="492"/>
      <c r="I753" s="492"/>
      <c r="J753" s="492"/>
      <c r="K753" s="492"/>
      <c r="L753" s="492"/>
      <c r="M753" s="492"/>
      <c r="N753" s="492"/>
      <c r="O753" s="492"/>
      <c r="P753" s="492"/>
      <c r="Q753" s="492"/>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92"/>
      <c r="D754" s="492"/>
      <c r="E754" s="492"/>
      <c r="F754" s="492"/>
      <c r="G754" s="492"/>
      <c r="H754" s="492"/>
      <c r="I754" s="492"/>
      <c r="J754" s="492"/>
      <c r="K754" s="492"/>
      <c r="L754" s="492"/>
      <c r="M754" s="492"/>
      <c r="N754" s="492"/>
      <c r="O754" s="492"/>
      <c r="P754" s="492"/>
      <c r="Q754" s="492"/>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92"/>
      <c r="D755" s="492"/>
      <c r="E755" s="492"/>
      <c r="F755" s="492"/>
      <c r="G755" s="492"/>
      <c r="H755" s="492"/>
      <c r="I755" s="492"/>
      <c r="J755" s="492"/>
      <c r="K755" s="492"/>
      <c r="L755" s="492"/>
      <c r="M755" s="492"/>
      <c r="N755" s="492"/>
      <c r="O755" s="492"/>
      <c r="P755" s="492"/>
      <c r="Q755" s="492"/>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92"/>
      <c r="D756" s="492"/>
      <c r="E756" s="492"/>
      <c r="F756" s="492"/>
      <c r="G756" s="492"/>
      <c r="H756" s="492"/>
      <c r="I756" s="492"/>
      <c r="J756" s="492"/>
      <c r="K756" s="492"/>
      <c r="L756" s="492"/>
      <c r="M756" s="492"/>
      <c r="N756" s="492"/>
      <c r="O756" s="492"/>
      <c r="P756" s="492"/>
      <c r="Q756" s="492"/>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92"/>
      <c r="D757" s="492"/>
      <c r="E757" s="492"/>
      <c r="F757" s="492"/>
      <c r="G757" s="492"/>
      <c r="H757" s="492"/>
      <c r="I757" s="492"/>
      <c r="J757" s="492"/>
      <c r="K757" s="492"/>
      <c r="L757" s="492"/>
      <c r="M757" s="492"/>
      <c r="N757" s="492"/>
      <c r="O757" s="492"/>
      <c r="P757" s="492"/>
      <c r="Q757" s="492"/>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92"/>
      <c r="D758" s="492"/>
      <c r="E758" s="492"/>
      <c r="F758" s="492"/>
      <c r="G758" s="492"/>
      <c r="H758" s="492"/>
      <c r="I758" s="492"/>
      <c r="J758" s="492"/>
      <c r="K758" s="492"/>
      <c r="L758" s="492"/>
      <c r="M758" s="492"/>
      <c r="N758" s="492"/>
      <c r="O758" s="492"/>
      <c r="P758" s="492"/>
      <c r="Q758" s="492"/>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92"/>
      <c r="D759" s="492"/>
      <c r="E759" s="492"/>
      <c r="F759" s="492"/>
      <c r="G759" s="492"/>
      <c r="H759" s="492"/>
      <c r="I759" s="492"/>
      <c r="J759" s="492"/>
      <c r="K759" s="492"/>
      <c r="L759" s="492"/>
      <c r="M759" s="492"/>
      <c r="N759" s="492"/>
      <c r="O759" s="492"/>
      <c r="P759" s="492"/>
      <c r="Q759" s="492"/>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92"/>
      <c r="D760" s="492"/>
      <c r="E760" s="492"/>
      <c r="F760" s="492"/>
      <c r="G760" s="492"/>
      <c r="H760" s="492"/>
      <c r="I760" s="492"/>
      <c r="J760" s="492"/>
      <c r="K760" s="492"/>
      <c r="L760" s="492"/>
      <c r="M760" s="492"/>
      <c r="N760" s="492"/>
      <c r="O760" s="492"/>
      <c r="P760" s="492"/>
      <c r="Q760" s="492"/>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92"/>
      <c r="D761" s="492"/>
      <c r="E761" s="492"/>
      <c r="F761" s="492"/>
      <c r="G761" s="492"/>
      <c r="H761" s="492"/>
      <c r="I761" s="492"/>
      <c r="J761" s="492"/>
      <c r="K761" s="492"/>
      <c r="L761" s="492"/>
      <c r="M761" s="492"/>
      <c r="N761" s="492"/>
      <c r="O761" s="492"/>
      <c r="P761" s="492"/>
      <c r="Q761" s="492"/>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92"/>
      <c r="D762" s="492"/>
      <c r="E762" s="492"/>
      <c r="F762" s="492"/>
      <c r="G762" s="492"/>
      <c r="H762" s="492"/>
      <c r="I762" s="492"/>
      <c r="J762" s="492"/>
      <c r="K762" s="492"/>
      <c r="L762" s="492"/>
      <c r="M762" s="492"/>
      <c r="N762" s="492"/>
      <c r="O762" s="492"/>
      <c r="P762" s="492"/>
      <c r="Q762" s="492"/>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92"/>
      <c r="D763" s="492"/>
      <c r="E763" s="492"/>
      <c r="F763" s="492"/>
      <c r="G763" s="492"/>
      <c r="H763" s="492"/>
      <c r="I763" s="492"/>
      <c r="J763" s="492"/>
      <c r="K763" s="492"/>
      <c r="L763" s="492"/>
      <c r="M763" s="492"/>
      <c r="N763" s="492"/>
      <c r="O763" s="492"/>
      <c r="P763" s="492"/>
      <c r="Q763" s="492"/>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92"/>
      <c r="D764" s="492"/>
      <c r="E764" s="492"/>
      <c r="F764" s="492"/>
      <c r="G764" s="492"/>
      <c r="H764" s="492"/>
      <c r="I764" s="492"/>
      <c r="J764" s="492"/>
      <c r="K764" s="492"/>
      <c r="L764" s="492"/>
      <c r="M764" s="492"/>
      <c r="N764" s="492"/>
      <c r="O764" s="492"/>
      <c r="P764" s="492"/>
      <c r="Q764" s="492"/>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92"/>
      <c r="D765" s="492"/>
      <c r="E765" s="492"/>
      <c r="F765" s="492"/>
      <c r="G765" s="492"/>
      <c r="H765" s="492"/>
      <c r="I765" s="492"/>
      <c r="J765" s="492"/>
      <c r="K765" s="492"/>
      <c r="L765" s="492"/>
      <c r="M765" s="492"/>
      <c r="N765" s="492"/>
      <c r="O765" s="492"/>
      <c r="P765" s="492"/>
      <c r="Q765" s="492"/>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92"/>
      <c r="D766" s="492"/>
      <c r="E766" s="492"/>
      <c r="F766" s="492"/>
      <c r="G766" s="492"/>
      <c r="H766" s="492"/>
      <c r="I766" s="492"/>
      <c r="J766" s="492"/>
      <c r="K766" s="492"/>
      <c r="L766" s="492"/>
      <c r="M766" s="492"/>
      <c r="N766" s="492"/>
      <c r="O766" s="492"/>
      <c r="P766" s="492"/>
      <c r="Q766" s="492"/>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92"/>
      <c r="D767" s="492"/>
      <c r="E767" s="492"/>
      <c r="F767" s="492"/>
      <c r="G767" s="492"/>
      <c r="H767" s="492"/>
      <c r="I767" s="492"/>
      <c r="J767" s="492"/>
      <c r="K767" s="492"/>
      <c r="L767" s="492"/>
      <c r="M767" s="492"/>
      <c r="N767" s="492"/>
      <c r="O767" s="492"/>
      <c r="P767" s="492"/>
      <c r="Q767" s="492"/>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92"/>
      <c r="D768" s="492"/>
      <c r="E768" s="492"/>
      <c r="F768" s="492"/>
      <c r="G768" s="492"/>
      <c r="H768" s="492"/>
      <c r="I768" s="492"/>
      <c r="J768" s="492"/>
      <c r="K768" s="492"/>
      <c r="L768" s="492"/>
      <c r="M768" s="492"/>
      <c r="N768" s="492"/>
      <c r="O768" s="492"/>
      <c r="P768" s="492"/>
      <c r="Q768" s="492"/>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92"/>
      <c r="D769" s="492"/>
      <c r="E769" s="492"/>
      <c r="F769" s="492"/>
      <c r="G769" s="492"/>
      <c r="H769" s="492"/>
      <c r="I769" s="492"/>
      <c r="J769" s="492"/>
      <c r="K769" s="492"/>
      <c r="L769" s="492"/>
      <c r="M769" s="492"/>
      <c r="N769" s="492"/>
      <c r="O769" s="492"/>
      <c r="P769" s="492"/>
      <c r="Q769" s="492"/>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92"/>
      <c r="D770" s="492"/>
      <c r="E770" s="492"/>
      <c r="F770" s="492"/>
      <c r="G770" s="492"/>
      <c r="H770" s="492"/>
      <c r="I770" s="492"/>
      <c r="J770" s="492"/>
      <c r="K770" s="492"/>
      <c r="L770" s="492"/>
      <c r="M770" s="492"/>
      <c r="N770" s="492"/>
      <c r="O770" s="492"/>
      <c r="P770" s="492"/>
      <c r="Q770" s="492"/>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92"/>
      <c r="D771" s="492"/>
      <c r="E771" s="492"/>
      <c r="F771" s="492"/>
      <c r="G771" s="492"/>
      <c r="H771" s="492"/>
      <c r="I771" s="492"/>
      <c r="J771" s="492"/>
      <c r="K771" s="492"/>
      <c r="L771" s="492"/>
      <c r="M771" s="492"/>
      <c r="N771" s="492"/>
      <c r="O771" s="492"/>
      <c r="P771" s="492"/>
      <c r="Q771" s="492"/>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92"/>
      <c r="D772" s="492"/>
      <c r="E772" s="492"/>
      <c r="F772" s="492"/>
      <c r="G772" s="492"/>
      <c r="H772" s="492"/>
      <c r="I772" s="492"/>
      <c r="J772" s="492"/>
      <c r="K772" s="492"/>
      <c r="L772" s="492"/>
      <c r="M772" s="492"/>
      <c r="N772" s="492"/>
      <c r="O772" s="492"/>
      <c r="P772" s="492"/>
      <c r="Q772" s="492"/>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92"/>
      <c r="D773" s="492"/>
      <c r="E773" s="492"/>
      <c r="F773" s="492"/>
      <c r="G773" s="492"/>
      <c r="H773" s="492"/>
      <c r="I773" s="492"/>
      <c r="J773" s="492"/>
      <c r="K773" s="492"/>
      <c r="L773" s="492"/>
      <c r="M773" s="492"/>
      <c r="N773" s="492"/>
      <c r="O773" s="492"/>
      <c r="P773" s="492"/>
      <c r="Q773" s="492"/>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92"/>
      <c r="D774" s="492"/>
      <c r="E774" s="492"/>
      <c r="F774" s="492"/>
      <c r="G774" s="492"/>
      <c r="H774" s="492"/>
      <c r="I774" s="492"/>
      <c r="J774" s="492"/>
      <c r="K774" s="492"/>
      <c r="L774" s="492"/>
      <c r="M774" s="492"/>
      <c r="N774" s="492"/>
      <c r="O774" s="492"/>
      <c r="P774" s="492"/>
      <c r="Q774" s="492"/>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92"/>
      <c r="D775" s="492"/>
      <c r="E775" s="492"/>
      <c r="F775" s="492"/>
      <c r="G775" s="492"/>
      <c r="H775" s="492"/>
      <c r="I775" s="492"/>
      <c r="J775" s="492"/>
      <c r="K775" s="492"/>
      <c r="L775" s="492"/>
      <c r="M775" s="492"/>
      <c r="N775" s="492"/>
      <c r="O775" s="492"/>
      <c r="P775" s="492"/>
      <c r="Q775" s="492"/>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92"/>
      <c r="D776" s="492"/>
      <c r="E776" s="492"/>
      <c r="F776" s="492"/>
      <c r="G776" s="492"/>
      <c r="H776" s="492"/>
      <c r="I776" s="492"/>
      <c r="J776" s="492"/>
      <c r="K776" s="492"/>
      <c r="L776" s="492"/>
      <c r="M776" s="492"/>
      <c r="N776" s="492"/>
      <c r="O776" s="492"/>
      <c r="P776" s="492"/>
      <c r="Q776" s="492"/>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92"/>
      <c r="D777" s="492"/>
      <c r="E777" s="492"/>
      <c r="F777" s="492"/>
      <c r="G777" s="492"/>
      <c r="H777" s="492"/>
      <c r="I777" s="492"/>
      <c r="J777" s="492"/>
      <c r="K777" s="492"/>
      <c r="L777" s="492"/>
      <c r="M777" s="492"/>
      <c r="N777" s="492"/>
      <c r="O777" s="492"/>
      <c r="P777" s="492"/>
      <c r="Q777" s="492"/>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92"/>
      <c r="D778" s="492"/>
      <c r="E778" s="492"/>
      <c r="F778" s="492"/>
      <c r="G778" s="492"/>
      <c r="H778" s="492"/>
      <c r="I778" s="492"/>
      <c r="J778" s="492"/>
      <c r="K778" s="492"/>
      <c r="L778" s="492"/>
      <c r="M778" s="492"/>
      <c r="N778" s="492"/>
      <c r="O778" s="492"/>
      <c r="P778" s="492"/>
      <c r="Q778" s="492"/>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92"/>
      <c r="D779" s="492"/>
      <c r="E779" s="492"/>
      <c r="F779" s="492"/>
      <c r="G779" s="492"/>
      <c r="H779" s="492"/>
      <c r="I779" s="492"/>
      <c r="J779" s="492"/>
      <c r="K779" s="492"/>
      <c r="L779" s="492"/>
      <c r="M779" s="492"/>
      <c r="N779" s="492"/>
      <c r="O779" s="492"/>
      <c r="P779" s="492"/>
      <c r="Q779" s="492"/>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92"/>
      <c r="D780" s="492"/>
      <c r="E780" s="492"/>
      <c r="F780" s="492"/>
      <c r="G780" s="492"/>
      <c r="H780" s="492"/>
      <c r="I780" s="492"/>
      <c r="J780" s="492"/>
      <c r="K780" s="492"/>
      <c r="L780" s="492"/>
      <c r="M780" s="492"/>
      <c r="N780" s="492"/>
      <c r="O780" s="492"/>
      <c r="P780" s="492"/>
      <c r="Q780" s="492"/>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92"/>
      <c r="D781" s="492"/>
      <c r="E781" s="492"/>
      <c r="F781" s="492"/>
      <c r="G781" s="492"/>
      <c r="H781" s="492"/>
      <c r="I781" s="492"/>
      <c r="J781" s="492"/>
      <c r="K781" s="492"/>
      <c r="L781" s="492"/>
      <c r="M781" s="492"/>
      <c r="N781" s="492"/>
      <c r="O781" s="492"/>
      <c r="P781" s="492"/>
      <c r="Q781" s="492"/>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92"/>
      <c r="D782" s="492"/>
      <c r="E782" s="492"/>
      <c r="F782" s="492"/>
      <c r="G782" s="492"/>
      <c r="H782" s="492"/>
      <c r="I782" s="492"/>
      <c r="J782" s="492"/>
      <c r="K782" s="492"/>
      <c r="L782" s="492"/>
      <c r="M782" s="492"/>
      <c r="N782" s="492"/>
      <c r="O782" s="492"/>
      <c r="P782" s="492"/>
      <c r="Q782" s="492"/>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92"/>
      <c r="D783" s="492"/>
      <c r="E783" s="492"/>
      <c r="F783" s="492"/>
      <c r="G783" s="492"/>
      <c r="H783" s="492"/>
      <c r="I783" s="492"/>
      <c r="J783" s="492"/>
      <c r="K783" s="492"/>
      <c r="L783" s="492"/>
      <c r="M783" s="492"/>
      <c r="N783" s="492"/>
      <c r="O783" s="492"/>
      <c r="P783" s="492"/>
      <c r="Q783" s="492"/>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92"/>
      <c r="D784" s="492"/>
      <c r="E784" s="492"/>
      <c r="F784" s="492"/>
      <c r="G784" s="492"/>
      <c r="H784" s="492"/>
      <c r="I784" s="492"/>
      <c r="J784" s="492"/>
      <c r="K784" s="492"/>
      <c r="L784" s="492"/>
      <c r="M784" s="492"/>
      <c r="N784" s="492"/>
      <c r="O784" s="492"/>
      <c r="P784" s="492"/>
      <c r="Q784" s="492"/>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92"/>
      <c r="D785" s="492"/>
      <c r="E785" s="492"/>
      <c r="F785" s="492"/>
      <c r="G785" s="492"/>
      <c r="H785" s="492"/>
      <c r="I785" s="492"/>
      <c r="J785" s="492"/>
      <c r="K785" s="492"/>
      <c r="L785" s="492"/>
      <c r="M785" s="492"/>
      <c r="N785" s="492"/>
      <c r="O785" s="492"/>
      <c r="P785" s="492"/>
      <c r="Q785" s="492"/>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92"/>
      <c r="D786" s="492"/>
      <c r="E786" s="492"/>
      <c r="F786" s="492"/>
      <c r="G786" s="492"/>
      <c r="H786" s="492"/>
      <c r="I786" s="492"/>
      <c r="J786" s="492"/>
      <c r="K786" s="492"/>
      <c r="L786" s="492"/>
      <c r="M786" s="492"/>
      <c r="N786" s="492"/>
      <c r="O786" s="492"/>
      <c r="P786" s="492"/>
      <c r="Q786" s="492"/>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92"/>
      <c r="D787" s="492"/>
      <c r="E787" s="492"/>
      <c r="F787" s="492"/>
      <c r="G787" s="492"/>
      <c r="H787" s="492"/>
      <c r="I787" s="492"/>
      <c r="J787" s="492"/>
      <c r="K787" s="492"/>
      <c r="L787" s="492"/>
      <c r="M787" s="492"/>
      <c r="N787" s="492"/>
      <c r="O787" s="492"/>
      <c r="P787" s="492"/>
      <c r="Q787" s="492"/>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92"/>
      <c r="D788" s="492"/>
      <c r="E788" s="492"/>
      <c r="F788" s="492"/>
      <c r="G788" s="492"/>
      <c r="H788" s="492"/>
      <c r="I788" s="492"/>
      <c r="J788" s="492"/>
      <c r="K788" s="492"/>
      <c r="L788" s="492"/>
      <c r="M788" s="492"/>
      <c r="N788" s="492"/>
      <c r="O788" s="492"/>
      <c r="P788" s="492"/>
      <c r="Q788" s="492"/>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92"/>
      <c r="D789" s="492"/>
      <c r="E789" s="492"/>
      <c r="F789" s="492"/>
      <c r="G789" s="492"/>
      <c r="H789" s="492"/>
      <c r="I789" s="492"/>
      <c r="J789" s="492"/>
      <c r="K789" s="492"/>
      <c r="L789" s="492"/>
      <c r="M789" s="492"/>
      <c r="N789" s="492"/>
      <c r="O789" s="492"/>
      <c r="P789" s="492"/>
      <c r="Q789" s="492"/>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92"/>
      <c r="D790" s="492"/>
      <c r="E790" s="492"/>
      <c r="F790" s="492"/>
      <c r="G790" s="492"/>
      <c r="H790" s="492"/>
      <c r="I790" s="492"/>
      <c r="J790" s="492"/>
      <c r="K790" s="492"/>
      <c r="L790" s="492"/>
      <c r="M790" s="492"/>
      <c r="N790" s="492"/>
      <c r="O790" s="492"/>
      <c r="P790" s="492"/>
      <c r="Q790" s="492"/>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92"/>
      <c r="D791" s="492"/>
      <c r="E791" s="492"/>
      <c r="F791" s="492"/>
      <c r="G791" s="492"/>
      <c r="H791" s="492"/>
      <c r="I791" s="492"/>
      <c r="J791" s="492"/>
      <c r="K791" s="492"/>
      <c r="L791" s="492"/>
      <c r="M791" s="492"/>
      <c r="N791" s="492"/>
      <c r="O791" s="492"/>
      <c r="P791" s="492"/>
      <c r="Q791" s="492"/>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92"/>
      <c r="D792" s="492"/>
      <c r="E792" s="492"/>
      <c r="F792" s="492"/>
      <c r="G792" s="492"/>
      <c r="H792" s="492"/>
      <c r="I792" s="492"/>
      <c r="J792" s="492"/>
      <c r="K792" s="492"/>
      <c r="L792" s="492"/>
      <c r="M792" s="492"/>
      <c r="N792" s="492"/>
      <c r="O792" s="492"/>
      <c r="P792" s="492"/>
      <c r="Q792" s="492"/>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92"/>
      <c r="D793" s="492"/>
      <c r="E793" s="492"/>
      <c r="F793" s="492"/>
      <c r="G793" s="492"/>
      <c r="H793" s="492"/>
      <c r="I793" s="492"/>
      <c r="J793" s="492"/>
      <c r="K793" s="492"/>
      <c r="L793" s="492"/>
      <c r="M793" s="492"/>
      <c r="N793" s="492"/>
      <c r="O793" s="492"/>
      <c r="P793" s="492"/>
      <c r="Q793" s="492"/>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92"/>
      <c r="D794" s="492"/>
      <c r="E794" s="492"/>
      <c r="F794" s="492"/>
      <c r="G794" s="492"/>
      <c r="H794" s="492"/>
      <c r="I794" s="492"/>
      <c r="J794" s="492"/>
      <c r="K794" s="492"/>
      <c r="L794" s="492"/>
      <c r="M794" s="492"/>
      <c r="N794" s="492"/>
      <c r="O794" s="492"/>
      <c r="P794" s="492"/>
      <c r="Q794" s="492"/>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92"/>
      <c r="D795" s="492"/>
      <c r="E795" s="492"/>
      <c r="F795" s="492"/>
      <c r="G795" s="492"/>
      <c r="H795" s="492"/>
      <c r="I795" s="492"/>
      <c r="J795" s="492"/>
      <c r="K795" s="492"/>
      <c r="L795" s="492"/>
      <c r="M795" s="492"/>
      <c r="N795" s="492"/>
      <c r="O795" s="492"/>
      <c r="P795" s="492"/>
      <c r="Q795" s="492"/>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92"/>
      <c r="D796" s="492"/>
      <c r="E796" s="492"/>
      <c r="F796" s="492"/>
      <c r="G796" s="492"/>
      <c r="H796" s="492"/>
      <c r="I796" s="492"/>
      <c r="J796" s="492"/>
      <c r="K796" s="492"/>
      <c r="L796" s="492"/>
      <c r="M796" s="492"/>
      <c r="N796" s="492"/>
      <c r="O796" s="492"/>
      <c r="P796" s="492"/>
      <c r="Q796" s="492"/>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92"/>
      <c r="D797" s="492"/>
      <c r="E797" s="492"/>
      <c r="F797" s="492"/>
      <c r="G797" s="492"/>
      <c r="H797" s="492"/>
      <c r="I797" s="492"/>
      <c r="J797" s="492"/>
      <c r="K797" s="492"/>
      <c r="L797" s="492"/>
      <c r="M797" s="492"/>
      <c r="N797" s="492"/>
      <c r="O797" s="492"/>
      <c r="P797" s="492"/>
      <c r="Q797" s="492"/>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92"/>
      <c r="D798" s="492"/>
      <c r="E798" s="492"/>
      <c r="F798" s="492"/>
      <c r="G798" s="492"/>
      <c r="H798" s="492"/>
      <c r="I798" s="492"/>
      <c r="J798" s="492"/>
      <c r="K798" s="492"/>
      <c r="L798" s="492"/>
      <c r="M798" s="492"/>
      <c r="N798" s="492"/>
      <c r="O798" s="492"/>
      <c r="P798" s="492"/>
      <c r="Q798" s="492"/>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92"/>
      <c r="D799" s="492"/>
      <c r="E799" s="492"/>
      <c r="F799" s="492"/>
      <c r="G799" s="492"/>
      <c r="H799" s="492"/>
      <c r="I799" s="492"/>
      <c r="J799" s="492"/>
      <c r="K799" s="492"/>
      <c r="L799" s="492"/>
      <c r="M799" s="492"/>
      <c r="N799" s="492"/>
      <c r="O799" s="492"/>
      <c r="P799" s="492"/>
      <c r="Q799" s="492"/>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92"/>
      <c r="D800" s="492"/>
      <c r="E800" s="492"/>
      <c r="F800" s="492"/>
      <c r="G800" s="492"/>
      <c r="H800" s="492"/>
      <c r="I800" s="492"/>
      <c r="J800" s="492"/>
      <c r="K800" s="492"/>
      <c r="L800" s="492"/>
      <c r="M800" s="492"/>
      <c r="N800" s="492"/>
      <c r="O800" s="492"/>
      <c r="P800" s="492"/>
      <c r="Q800" s="492"/>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92"/>
      <c r="D801" s="492"/>
      <c r="E801" s="492"/>
      <c r="F801" s="492"/>
      <c r="G801" s="492"/>
      <c r="H801" s="492"/>
      <c r="I801" s="492"/>
      <c r="J801" s="492"/>
      <c r="K801" s="492"/>
      <c r="L801" s="492"/>
      <c r="M801" s="492"/>
      <c r="N801" s="492"/>
      <c r="O801" s="492"/>
      <c r="P801" s="492"/>
      <c r="Q801" s="492"/>
    </row>
    <row r="802" ht="25.15" customHeight="true" x14ac:dyDescent="0.2">
      <c r="C802" s="492"/>
      <c r="D802" s="492"/>
      <c r="E802" s="492"/>
      <c r="F802" s="492"/>
      <c r="G802" s="492"/>
      <c r="H802" s="492"/>
      <c r="I802" s="492"/>
      <c r="J802" s="492"/>
      <c r="K802" s="492"/>
      <c r="L802" s="492"/>
      <c r="M802" s="492"/>
      <c r="N802" s="492"/>
      <c r="O802" s="492"/>
      <c r="P802" s="492"/>
      <c r="Q802" s="492"/>
    </row>
    <row r="803" ht="25.15" customHeight="true" x14ac:dyDescent="0.2">
      <c r="C803" s="492"/>
      <c r="D803" s="492"/>
      <c r="E803" s="492"/>
      <c r="F803" s="492"/>
      <c r="G803" s="492"/>
      <c r="H803" s="492"/>
      <c r="I803" s="492"/>
      <c r="J803" s="492"/>
      <c r="K803" s="492"/>
      <c r="L803" s="492"/>
      <c r="M803" s="492"/>
      <c r="N803" s="492"/>
      <c r="O803" s="492"/>
      <c r="P803" s="492"/>
      <c r="Q803" s="492"/>
    </row>
    <row r="804" ht="25.15" customHeight="true" x14ac:dyDescent="0.2">
      <c r="C804" s="492"/>
      <c r="D804" s="492"/>
      <c r="E804" s="492"/>
      <c r="F804" s="492"/>
      <c r="G804" s="492"/>
      <c r="H804" s="492"/>
      <c r="I804" s="492"/>
      <c r="J804" s="492"/>
      <c r="K804" s="492"/>
      <c r="L804" s="492"/>
      <c r="M804" s="492"/>
      <c r="N804" s="492"/>
      <c r="O804" s="492"/>
      <c r="P804" s="492"/>
      <c r="Q804" s="492"/>
    </row>
    <row r="805" ht="25.15" customHeight="true" x14ac:dyDescent="0.2">
      <c r="C805" s="492"/>
      <c r="D805" s="492"/>
      <c r="E805" s="492"/>
      <c r="F805" s="492"/>
      <c r="G805" s="492"/>
      <c r="H805" s="492"/>
      <c r="I805" s="492"/>
      <c r="J805" s="492"/>
      <c r="K805" s="492"/>
      <c r="L805" s="492"/>
      <c r="M805" s="492"/>
      <c r="N805" s="492"/>
      <c r="O805" s="492"/>
      <c r="P805" s="492"/>
      <c r="Q805" s="492"/>
    </row>
    <row r="806" ht="25.15" customHeight="true" x14ac:dyDescent="0.2">
      <c r="C806" s="492"/>
      <c r="D806" s="492"/>
      <c r="E806" s="492"/>
      <c r="F806" s="492"/>
      <c r="G806" s="492"/>
      <c r="H806" s="492"/>
      <c r="I806" s="492"/>
      <c r="J806" s="492"/>
      <c r="K806" s="492"/>
      <c r="L806" s="492"/>
      <c r="M806" s="492"/>
      <c r="N806" s="492"/>
      <c r="O806" s="492"/>
      <c r="P806" s="492"/>
      <c r="Q806" s="492"/>
    </row>
    <row r="807" ht="25.15" customHeight="true" x14ac:dyDescent="0.2">
      <c r="C807" s="492"/>
      <c r="D807" s="492"/>
      <c r="E807" s="492"/>
      <c r="F807" s="492"/>
      <c r="G807" s="492"/>
      <c r="H807" s="492"/>
      <c r="I807" s="492"/>
      <c r="J807" s="492"/>
      <c r="K807" s="492"/>
      <c r="L807" s="492"/>
      <c r="M807" s="492"/>
      <c r="N807" s="492"/>
      <c r="O807" s="492"/>
      <c r="P807" s="492"/>
      <c r="Q807" s="492"/>
    </row>
    <row r="808" ht="25.15" customHeight="true" x14ac:dyDescent="0.2">
      <c r="C808" s="492"/>
      <c r="D808" s="492"/>
      <c r="E808" s="492"/>
      <c r="F808" s="492"/>
      <c r="G808" s="492"/>
      <c r="H808" s="492"/>
      <c r="I808" s="492"/>
      <c r="J808" s="492"/>
      <c r="K808" s="492"/>
      <c r="L808" s="492"/>
      <c r="M808" s="492"/>
      <c r="N808" s="492"/>
      <c r="O808" s="492"/>
      <c r="P808" s="492"/>
      <c r="Q808" s="492"/>
    </row>
    <row r="809" ht="25.15" customHeight="true" x14ac:dyDescent="0.2">
      <c r="C809" s="492"/>
      <c r="D809" s="492"/>
      <c r="E809" s="492"/>
      <c r="F809" s="492"/>
      <c r="G809" s="492"/>
      <c r="H809" s="492"/>
      <c r="I809" s="492"/>
      <c r="J809" s="492"/>
      <c r="K809" s="492"/>
      <c r="L809" s="492"/>
      <c r="M809" s="492"/>
      <c r="N809" s="492"/>
      <c r="O809" s="492"/>
      <c r="P809" s="492"/>
      <c r="Q809" s="492"/>
    </row>
    <row r="810" ht="25.15" customHeight="true" x14ac:dyDescent="0.2">
      <c r="C810" s="492"/>
      <c r="D810" s="492"/>
      <c r="E810" s="492"/>
      <c r="F810" s="492"/>
      <c r="G810" s="492"/>
      <c r="H810" s="492"/>
      <c r="I810" s="492"/>
      <c r="J810" s="492"/>
      <c r="K810" s="492"/>
      <c r="L810" s="492"/>
      <c r="M810" s="492"/>
      <c r="N810" s="492"/>
      <c r="O810" s="492"/>
      <c r="P810" s="492"/>
      <c r="Q810" s="492"/>
    </row>
    <row r="811" ht="25.15" customHeight="true" x14ac:dyDescent="0.2">
      <c r="C811" s="492"/>
      <c r="D811" s="492"/>
      <c r="E811" s="492"/>
      <c r="F811" s="492"/>
      <c r="G811" s="492"/>
      <c r="H811" s="492"/>
      <c r="I811" s="492"/>
      <c r="J811" s="492"/>
      <c r="K811" s="492"/>
      <c r="L811" s="492"/>
      <c r="M811" s="492"/>
      <c r="N811" s="492"/>
      <c r="O811" s="492"/>
      <c r="P811" s="492"/>
      <c r="Q811" s="492"/>
    </row>
    <row r="812" ht="25.15" customHeight="true" x14ac:dyDescent="0.2">
      <c r="C812" s="492"/>
      <c r="D812" s="492"/>
      <c r="E812" s="492"/>
      <c r="F812" s="492"/>
      <c r="G812" s="492"/>
      <c r="H812" s="492"/>
      <c r="I812" s="492"/>
      <c r="J812" s="492"/>
      <c r="K812" s="492"/>
      <c r="L812" s="492"/>
      <c r="M812" s="492"/>
      <c r="N812" s="492"/>
      <c r="O812" s="492"/>
      <c r="P812" s="492"/>
      <c r="Q812" s="492"/>
    </row>
    <row r="813" ht="25.15" customHeight="true" x14ac:dyDescent="0.2">
      <c r="C813" s="492"/>
      <c r="D813" s="492"/>
      <c r="E813" s="492"/>
      <c r="F813" s="492"/>
      <c r="G813" s="492"/>
      <c r="H813" s="492"/>
      <c r="I813" s="492"/>
      <c r="J813" s="492"/>
      <c r="K813" s="492"/>
      <c r="L813" s="492"/>
      <c r="M813" s="492"/>
      <c r="N813" s="492"/>
      <c r="O813" s="492"/>
      <c r="P813" s="492"/>
      <c r="Q813" s="492"/>
    </row>
    <row r="814" ht="25.15" customHeight="true" x14ac:dyDescent="0.2">
      <c r="C814" s="492"/>
      <c r="D814" s="492"/>
      <c r="E814" s="492"/>
      <c r="F814" s="492"/>
      <c r="G814" s="492"/>
      <c r="H814" s="492"/>
      <c r="I814" s="492"/>
      <c r="J814" s="492"/>
      <c r="K814" s="492"/>
      <c r="L814" s="492"/>
      <c r="M814" s="492"/>
      <c r="N814" s="492"/>
      <c r="O814" s="492"/>
      <c r="P814" s="492"/>
      <c r="Q814" s="492"/>
    </row>
    <row r="815" ht="25.15" customHeight="true" x14ac:dyDescent="0.2">
      <c r="C815" s="492"/>
      <c r="D815" s="492"/>
      <c r="E815" s="492"/>
      <c r="F815" s="492"/>
      <c r="G815" s="492"/>
      <c r="H815" s="492"/>
      <c r="I815" s="492"/>
      <c r="J815" s="492"/>
      <c r="K815" s="492"/>
      <c r="L815" s="492"/>
      <c r="M815" s="492"/>
      <c r="N815" s="492"/>
      <c r="O815" s="492"/>
      <c r="P815" s="492"/>
      <c r="Q815" s="492"/>
    </row>
    <row r="816" ht="25.15" customHeight="true" x14ac:dyDescent="0.2">
      <c r="C816" s="492"/>
      <c r="D816" s="492"/>
      <c r="E816" s="492"/>
      <c r="F816" s="492"/>
      <c r="G816" s="492"/>
      <c r="H816" s="492"/>
      <c r="I816" s="492"/>
      <c r="J816" s="492"/>
      <c r="K816" s="492"/>
      <c r="L816" s="492"/>
      <c r="M816" s="492"/>
      <c r="N816" s="492"/>
      <c r="O816" s="492"/>
      <c r="P816" s="492"/>
      <c r="Q816" s="492"/>
    </row>
    <row r="817" ht="25.15" customHeight="true" x14ac:dyDescent="0.2">
      <c r="C817" s="492"/>
      <c r="D817" s="492"/>
      <c r="E817" s="492"/>
      <c r="F817" s="492"/>
      <c r="G817" s="492"/>
      <c r="H817" s="492"/>
      <c r="I817" s="492"/>
      <c r="J817" s="492"/>
      <c r="K817" s="492"/>
      <c r="L817" s="492"/>
      <c r="M817" s="492"/>
      <c r="N817" s="492"/>
      <c r="O817" s="492"/>
      <c r="P817" s="492"/>
      <c r="Q817" s="492"/>
    </row>
    <row r="818" ht="25.15" customHeight="true" x14ac:dyDescent="0.2">
      <c r="C818" s="492"/>
      <c r="D818" s="492"/>
      <c r="E818" s="492"/>
      <c r="F818" s="492"/>
      <c r="G818" s="492"/>
      <c r="H818" s="492"/>
      <c r="I818" s="492"/>
      <c r="J818" s="492"/>
      <c r="K818" s="492"/>
      <c r="L818" s="492"/>
      <c r="M818" s="492"/>
      <c r="N818" s="492"/>
      <c r="O818" s="492"/>
      <c r="P818" s="492"/>
      <c r="Q818" s="492"/>
    </row>
    <row r="819" ht="25.15" customHeight="true" x14ac:dyDescent="0.2">
      <c r="C819" s="492"/>
      <c r="D819" s="492"/>
      <c r="E819" s="492"/>
      <c r="F819" s="492"/>
      <c r="G819" s="492"/>
      <c r="H819" s="492"/>
      <c r="I819" s="492"/>
      <c r="J819" s="492"/>
      <c r="K819" s="492"/>
      <c r="L819" s="492"/>
      <c r="M819" s="492"/>
      <c r="N819" s="492"/>
      <c r="O819" s="492"/>
      <c r="P819" s="492"/>
      <c r="Q819" s="492"/>
    </row>
    <row r="820" ht="25.15" customHeight="true" x14ac:dyDescent="0.2">
      <c r="C820" s="492"/>
      <c r="D820" s="492"/>
      <c r="E820" s="492"/>
      <c r="F820" s="492"/>
      <c r="G820" s="492"/>
      <c r="H820" s="492"/>
      <c r="I820" s="492"/>
      <c r="J820" s="492"/>
      <c r="K820" s="492"/>
      <c r="L820" s="492"/>
      <c r="M820" s="492"/>
      <c r="N820" s="492"/>
      <c r="O820" s="492"/>
      <c r="P820" s="492"/>
      <c r="Q820" s="492"/>
    </row>
    <row r="821" ht="25.15" customHeight="true" x14ac:dyDescent="0.2">
      <c r="C821" s="492"/>
      <c r="D821" s="492"/>
      <c r="E821" s="492"/>
      <c r="F821" s="492"/>
      <c r="G821" s="492"/>
      <c r="H821" s="492"/>
      <c r="I821" s="492"/>
      <c r="J821" s="492"/>
      <c r="K821" s="492"/>
      <c r="L821" s="492"/>
      <c r="M821" s="492"/>
      <c r="N821" s="492"/>
      <c r="O821" s="492"/>
      <c r="P821" s="492"/>
      <c r="Q821" s="492"/>
    </row>
    <row r="822" ht="25.15" customHeight="true" x14ac:dyDescent="0.2">
      <c r="C822" s="492"/>
      <c r="D822" s="492"/>
      <c r="E822" s="492"/>
      <c r="F822" s="492"/>
      <c r="G822" s="492"/>
      <c r="H822" s="492"/>
      <c r="I822" s="492"/>
      <c r="J822" s="492"/>
      <c r="K822" s="492"/>
      <c r="L822" s="492"/>
      <c r="M822" s="492"/>
      <c r="N822" s="492"/>
      <c r="O822" s="492"/>
      <c r="P822" s="492"/>
      <c r="Q822" s="492"/>
    </row>
    <row r="823" ht="25.15" customHeight="true" x14ac:dyDescent="0.2">
      <c r="C823" s="492"/>
      <c r="D823" s="492"/>
      <c r="E823" s="492"/>
      <c r="F823" s="492"/>
      <c r="G823" s="492"/>
      <c r="H823" s="492"/>
      <c r="I823" s="492"/>
      <c r="J823" s="492"/>
      <c r="K823" s="492"/>
      <c r="L823" s="492"/>
      <c r="M823" s="492"/>
      <c r="N823" s="492"/>
      <c r="O823" s="492"/>
      <c r="P823" s="492"/>
      <c r="Q823" s="492"/>
    </row>
    <row r="824" ht="25.15" customHeight="true" x14ac:dyDescent="0.2">
      <c r="C824" s="492"/>
      <c r="D824" s="492"/>
      <c r="E824" s="492"/>
      <c r="F824" s="492"/>
      <c r="G824" s="492"/>
      <c r="H824" s="492"/>
      <c r="I824" s="492"/>
      <c r="J824" s="492"/>
      <c r="K824" s="492"/>
      <c r="L824" s="492"/>
      <c r="M824" s="492"/>
      <c r="N824" s="492"/>
      <c r="O824" s="492"/>
      <c r="P824" s="492"/>
      <c r="Q824" s="492"/>
    </row>
    <row r="825" ht="25.15" customHeight="true" x14ac:dyDescent="0.2">
      <c r="C825" s="492"/>
      <c r="D825" s="492"/>
      <c r="E825" s="492"/>
      <c r="F825" s="492"/>
      <c r="G825" s="492"/>
      <c r="H825" s="492"/>
      <c r="I825" s="492"/>
      <c r="J825" s="492"/>
      <c r="K825" s="492"/>
      <c r="L825" s="492"/>
      <c r="M825" s="492"/>
      <c r="N825" s="492"/>
      <c r="O825" s="492"/>
      <c r="P825" s="492"/>
      <c r="Q825" s="492"/>
    </row>
    <row r="826" ht="25.15" customHeight="true" x14ac:dyDescent="0.2">
      <c r="C826" s="492"/>
      <c r="D826" s="492"/>
      <c r="E826" s="492"/>
      <c r="F826" s="492"/>
      <c r="G826" s="492"/>
      <c r="H826" s="492"/>
      <c r="I826" s="492"/>
      <c r="J826" s="492"/>
      <c r="K826" s="492"/>
      <c r="L826" s="492"/>
      <c r="M826" s="492"/>
      <c r="N826" s="492"/>
      <c r="O826" s="492"/>
      <c r="P826" s="492"/>
      <c r="Q826" s="492"/>
    </row>
    <row r="827" ht="25.15" customHeight="true" x14ac:dyDescent="0.2">
      <c r="C827" s="492"/>
      <c r="D827" s="492"/>
      <c r="E827" s="492"/>
      <c r="F827" s="492"/>
      <c r="G827" s="492"/>
      <c r="H827" s="492"/>
      <c r="I827" s="492"/>
      <c r="J827" s="492"/>
      <c r="K827" s="492"/>
      <c r="L827" s="492"/>
      <c r="M827" s="492"/>
      <c r="N827" s="492"/>
      <c r="O827" s="492"/>
      <c r="P827" s="492"/>
      <c r="Q827" s="492"/>
    </row>
    <row r="828" ht="25.15" customHeight="true" x14ac:dyDescent="0.2">
      <c r="C828" s="492"/>
      <c r="D828" s="492"/>
      <c r="E828" s="492"/>
      <c r="F828" s="492"/>
      <c r="G828" s="492"/>
      <c r="H828" s="492"/>
      <c r="I828" s="492"/>
      <c r="J828" s="492"/>
      <c r="K828" s="492"/>
      <c r="L828" s="492"/>
      <c r="M828" s="492"/>
      <c r="N828" s="492"/>
      <c r="O828" s="492"/>
      <c r="P828" s="492"/>
      <c r="Q828" s="492"/>
    </row>
    <row r="829" ht="25.15" customHeight="true" x14ac:dyDescent="0.2">
      <c r="C829" s="492"/>
      <c r="D829" s="492"/>
      <c r="E829" s="492"/>
      <c r="F829" s="492"/>
      <c r="G829" s="492"/>
      <c r="H829" s="492"/>
      <c r="I829" s="492"/>
      <c r="J829" s="492"/>
      <c r="K829" s="492"/>
      <c r="L829" s="492"/>
      <c r="M829" s="492"/>
      <c r="N829" s="492"/>
      <c r="O829" s="492"/>
      <c r="P829" s="492"/>
      <c r="Q829" s="492"/>
    </row>
    <row r="830" ht="25.15" customHeight="true" x14ac:dyDescent="0.2">
      <c r="C830" s="492"/>
      <c r="D830" s="492"/>
      <c r="E830" s="492"/>
      <c r="F830" s="492"/>
      <c r="G830" s="492"/>
      <c r="H830" s="492"/>
      <c r="I830" s="492"/>
      <c r="J830" s="492"/>
      <c r="K830" s="492"/>
      <c r="L830" s="492"/>
      <c r="M830" s="492"/>
      <c r="N830" s="492"/>
      <c r="O830" s="492"/>
      <c r="P830" s="492"/>
      <c r="Q830" s="492"/>
    </row>
    <row r="831" ht="25.15" customHeight="true" x14ac:dyDescent="0.2">
      <c r="C831" s="492"/>
      <c r="D831" s="492"/>
      <c r="E831" s="492"/>
      <c r="F831" s="492"/>
      <c r="G831" s="492"/>
      <c r="H831" s="492"/>
      <c r="I831" s="492"/>
      <c r="J831" s="492"/>
      <c r="K831" s="492"/>
      <c r="L831" s="492"/>
      <c r="M831" s="492"/>
      <c r="N831" s="492"/>
      <c r="O831" s="492"/>
      <c r="P831" s="492"/>
      <c r="Q831" s="492"/>
    </row>
    <row r="832" ht="25.15" customHeight="true" x14ac:dyDescent="0.2">
      <c r="C832" s="492"/>
      <c r="D832" s="492"/>
      <c r="E832" s="492"/>
      <c r="F832" s="492"/>
      <c r="G832" s="492"/>
      <c r="H832" s="492"/>
      <c r="I832" s="492"/>
      <c r="J832" s="492"/>
      <c r="K832" s="492"/>
      <c r="L832" s="492"/>
      <c r="M832" s="492"/>
      <c r="N832" s="492"/>
      <c r="O832" s="492"/>
      <c r="P832" s="492"/>
      <c r="Q832" s="492"/>
    </row>
    <row r="833" ht="25.15" customHeight="true" x14ac:dyDescent="0.2">
      <c r="C833" s="492"/>
      <c r="D833" s="492"/>
      <c r="E833" s="492"/>
      <c r="F833" s="492"/>
      <c r="G833" s="492"/>
      <c r="H833" s="492"/>
      <c r="I833" s="492"/>
      <c r="J833" s="492"/>
      <c r="K833" s="492"/>
      <c r="L833" s="492"/>
      <c r="M833" s="492"/>
      <c r="N833" s="492"/>
      <c r="O833" s="492"/>
      <c r="P833" s="492"/>
      <c r="Q833" s="492"/>
    </row>
    <row r="834" ht="25.15" customHeight="true" x14ac:dyDescent="0.2">
      <c r="C834" s="492"/>
      <c r="D834" s="492"/>
      <c r="E834" s="492"/>
      <c r="F834" s="492"/>
      <c r="G834" s="492"/>
      <c r="H834" s="492"/>
      <c r="I834" s="492"/>
      <c r="J834" s="492"/>
      <c r="K834" s="492"/>
      <c r="L834" s="492"/>
      <c r="M834" s="492"/>
      <c r="N834" s="492"/>
      <c r="O834" s="492"/>
      <c r="P834" s="492"/>
      <c r="Q834" s="492"/>
    </row>
    <row r="835" ht="25.15" customHeight="true" x14ac:dyDescent="0.2">
      <c r="C835" s="492"/>
      <c r="D835" s="492"/>
      <c r="E835" s="492"/>
      <c r="F835" s="492"/>
      <c r="G835" s="492"/>
      <c r="H835" s="492"/>
      <c r="I835" s="492"/>
      <c r="J835" s="492"/>
      <c r="K835" s="492"/>
      <c r="L835" s="492"/>
      <c r="M835" s="492"/>
      <c r="N835" s="492"/>
      <c r="O835" s="492"/>
      <c r="P835" s="492"/>
      <c r="Q835" s="492"/>
    </row>
    <row r="836" ht="25.15" customHeight="true" x14ac:dyDescent="0.2">
      <c r="C836" s="492"/>
      <c r="D836" s="492"/>
      <c r="E836" s="492"/>
      <c r="F836" s="492"/>
      <c r="G836" s="492"/>
      <c r="H836" s="492"/>
      <c r="I836" s="492"/>
      <c r="J836" s="492"/>
      <c r="K836" s="492"/>
      <c r="L836" s="492"/>
      <c r="M836" s="492"/>
      <c r="N836" s="492"/>
      <c r="O836" s="492"/>
      <c r="P836" s="492"/>
      <c r="Q836" s="492"/>
    </row>
    <row r="837" ht="25.15" customHeight="true" x14ac:dyDescent="0.2">
      <c r="C837" s="492"/>
      <c r="D837" s="492"/>
      <c r="E837" s="492"/>
      <c r="F837" s="492"/>
      <c r="G837" s="492"/>
      <c r="H837" s="492"/>
      <c r="I837" s="492"/>
      <c r="J837" s="492"/>
      <c r="K837" s="492"/>
      <c r="L837" s="492"/>
      <c r="M837" s="492"/>
      <c r="N837" s="492"/>
      <c r="O837" s="492"/>
      <c r="P837" s="492"/>
      <c r="Q837" s="492"/>
    </row>
    <row r="838" ht="25.15" customHeight="true" x14ac:dyDescent="0.2">
      <c r="C838" s="492"/>
      <c r="D838" s="492"/>
      <c r="E838" s="492"/>
      <c r="F838" s="492"/>
      <c r="G838" s="492"/>
      <c r="H838" s="492"/>
      <c r="I838" s="492"/>
      <c r="J838" s="492"/>
      <c r="K838" s="492"/>
      <c r="L838" s="492"/>
      <c r="M838" s="492"/>
      <c r="N838" s="492"/>
      <c r="O838" s="492"/>
      <c r="P838" s="492"/>
      <c r="Q838" s="492"/>
    </row>
    <row r="839" ht="25.15" customHeight="true" x14ac:dyDescent="0.2">
      <c r="C839" s="492"/>
      <c r="D839" s="492"/>
      <c r="E839" s="492"/>
      <c r="F839" s="492"/>
      <c r="G839" s="492"/>
      <c r="H839" s="492"/>
      <c r="I839" s="492"/>
      <c r="J839" s="492"/>
      <c r="K839" s="492"/>
      <c r="L839" s="492"/>
      <c r="M839" s="492"/>
      <c r="N839" s="492"/>
      <c r="O839" s="492"/>
      <c r="P839" s="492"/>
      <c r="Q839" s="492"/>
    </row>
    <row r="840" ht="25.15" customHeight="true" x14ac:dyDescent="0.2">
      <c r="C840" s="492"/>
      <c r="D840" s="492"/>
      <c r="E840" s="492"/>
      <c r="F840" s="492"/>
      <c r="G840" s="492"/>
      <c r="H840" s="492"/>
      <c r="I840" s="492"/>
      <c r="J840" s="492"/>
      <c r="K840" s="492"/>
      <c r="L840" s="492"/>
      <c r="M840" s="492"/>
      <c r="N840" s="492"/>
      <c r="O840" s="492"/>
      <c r="P840" s="492"/>
      <c r="Q840" s="492"/>
    </row>
    <row r="841" ht="25.15" customHeight="true" x14ac:dyDescent="0.2">
      <c r="C841" s="492"/>
      <c r="D841" s="492"/>
      <c r="E841" s="492"/>
      <c r="F841" s="492"/>
      <c r="G841" s="492"/>
      <c r="H841" s="492"/>
      <c r="I841" s="492"/>
      <c r="J841" s="492"/>
      <c r="K841" s="492"/>
      <c r="L841" s="492"/>
      <c r="M841" s="492"/>
      <c r="N841" s="492"/>
      <c r="O841" s="492"/>
      <c r="P841" s="492"/>
      <c r="Q841" s="492"/>
    </row>
    <row r="842" ht="25.15" customHeight="true" x14ac:dyDescent="0.2">
      <c r="C842" s="492"/>
      <c r="D842" s="492"/>
      <c r="E842" s="492"/>
      <c r="F842" s="492"/>
      <c r="G842" s="492"/>
      <c r="H842" s="492"/>
      <c r="I842" s="492"/>
      <c r="J842" s="492"/>
      <c r="K842" s="492"/>
      <c r="L842" s="492"/>
      <c r="M842" s="492"/>
      <c r="N842" s="492"/>
      <c r="O842" s="492"/>
      <c r="P842" s="492"/>
      <c r="Q842" s="492"/>
    </row>
    <row r="843" ht="25.15" customHeight="true" x14ac:dyDescent="0.2">
      <c r="C843" s="492"/>
      <c r="D843" s="492"/>
      <c r="E843" s="492"/>
      <c r="F843" s="492"/>
      <c r="G843" s="492"/>
      <c r="H843" s="492"/>
      <c r="I843" s="492"/>
      <c r="J843" s="492"/>
      <c r="K843" s="492"/>
      <c r="L843" s="492"/>
      <c r="M843" s="492"/>
      <c r="N843" s="492"/>
      <c r="O843" s="492"/>
      <c r="P843" s="492"/>
      <c r="Q843" s="492"/>
    </row>
    <row r="844" ht="25.15" customHeight="true" x14ac:dyDescent="0.2">
      <c r="C844" s="492"/>
      <c r="D844" s="492"/>
      <c r="E844" s="492"/>
      <c r="F844" s="492"/>
      <c r="G844" s="492"/>
      <c r="H844" s="492"/>
      <c r="I844" s="492"/>
      <c r="J844" s="492"/>
      <c r="K844" s="492"/>
      <c r="L844" s="492"/>
      <c r="M844" s="492"/>
      <c r="N844" s="492"/>
      <c r="O844" s="492"/>
      <c r="P844" s="492"/>
      <c r="Q844" s="492"/>
    </row>
    <row r="845" ht="25.15" customHeight="true" x14ac:dyDescent="0.2">
      <c r="C845" s="492"/>
      <c r="D845" s="492"/>
      <c r="E845" s="492"/>
      <c r="F845" s="492"/>
      <c r="G845" s="492"/>
      <c r="H845" s="492"/>
      <c r="I845" s="492"/>
      <c r="J845" s="492"/>
      <c r="K845" s="492"/>
      <c r="L845" s="492"/>
      <c r="M845" s="492"/>
      <c r="N845" s="492"/>
      <c r="O845" s="492"/>
      <c r="P845" s="492"/>
      <c r="Q845" s="492"/>
    </row>
    <row r="846" ht="25.15" customHeight="true" x14ac:dyDescent="0.2">
      <c r="C846" s="492"/>
      <c r="D846" s="492"/>
      <c r="E846" s="492"/>
      <c r="F846" s="492"/>
      <c r="G846" s="492"/>
      <c r="H846" s="492"/>
      <c r="I846" s="492"/>
      <c r="J846" s="492"/>
      <c r="K846" s="492"/>
      <c r="L846" s="492"/>
      <c r="M846" s="492"/>
      <c r="N846" s="492"/>
      <c r="O846" s="492"/>
      <c r="P846" s="492"/>
      <c r="Q846" s="492"/>
    </row>
    <row r="847" ht="25.15" customHeight="true" x14ac:dyDescent="0.2">
      <c r="C847" s="492"/>
      <c r="D847" s="492"/>
      <c r="E847" s="492"/>
      <c r="F847" s="492"/>
      <c r="G847" s="492"/>
      <c r="H847" s="492"/>
      <c r="I847" s="492"/>
      <c r="J847" s="492"/>
      <c r="K847" s="492"/>
      <c r="L847" s="492"/>
      <c r="M847" s="492"/>
      <c r="N847" s="492"/>
      <c r="O847" s="492"/>
      <c r="P847" s="492"/>
      <c r="Q847" s="492"/>
    </row>
    <row r="848" ht="25.15" customHeight="true" x14ac:dyDescent="0.2">
      <c r="C848" s="492"/>
      <c r="D848" s="492"/>
      <c r="E848" s="492"/>
      <c r="F848" s="492"/>
      <c r="G848" s="492"/>
      <c r="H848" s="492"/>
      <c r="I848" s="492"/>
      <c r="J848" s="492"/>
      <c r="K848" s="492"/>
      <c r="L848" s="492"/>
      <c r="M848" s="492"/>
      <c r="N848" s="492"/>
      <c r="O848" s="492"/>
      <c r="P848" s="492"/>
      <c r="Q848" s="492"/>
    </row>
    <row r="849" ht="25.15" customHeight="true" x14ac:dyDescent="0.2">
      <c r="C849" s="492"/>
      <c r="D849" s="492"/>
      <c r="E849" s="492"/>
      <c r="F849" s="492"/>
      <c r="G849" s="492"/>
      <c r="H849" s="492"/>
      <c r="I849" s="492"/>
      <c r="J849" s="492"/>
      <c r="K849" s="492"/>
      <c r="L849" s="492"/>
      <c r="M849" s="492"/>
      <c r="N849" s="492"/>
      <c r="O849" s="492"/>
      <c r="P849" s="492"/>
      <c r="Q849" s="492"/>
    </row>
    <row r="850" ht="25.15" customHeight="true" x14ac:dyDescent="0.2">
      <c r="C850" s="492"/>
      <c r="D850" s="492"/>
      <c r="E850" s="492"/>
      <c r="F850" s="492"/>
      <c r="G850" s="492"/>
      <c r="H850" s="492"/>
      <c r="I850" s="492"/>
      <c r="J850" s="492"/>
      <c r="K850" s="492"/>
      <c r="L850" s="492"/>
      <c r="M850" s="492"/>
      <c r="N850" s="492"/>
      <c r="O850" s="492"/>
      <c r="P850" s="492"/>
      <c r="Q850" s="492"/>
    </row>
    <row r="851" ht="25.15" customHeight="true" x14ac:dyDescent="0.2">
      <c r="C851" s="492"/>
      <c r="D851" s="492"/>
      <c r="E851" s="492"/>
      <c r="F851" s="492"/>
      <c r="G851" s="492"/>
      <c r="H851" s="492"/>
      <c r="I851" s="492"/>
      <c r="J851" s="492"/>
      <c r="K851" s="492"/>
      <c r="L851" s="492"/>
      <c r="M851" s="492"/>
      <c r="N851" s="492"/>
      <c r="O851" s="492"/>
      <c r="P851" s="492"/>
      <c r="Q851" s="492"/>
    </row>
    <row r="852" ht="25.15" customHeight="true" x14ac:dyDescent="0.2">
      <c r="C852" s="492"/>
      <c r="D852" s="492"/>
      <c r="E852" s="492"/>
      <c r="F852" s="492"/>
      <c r="G852" s="492"/>
      <c r="H852" s="492"/>
      <c r="I852" s="492"/>
      <c r="J852" s="492"/>
      <c r="K852" s="492"/>
      <c r="L852" s="492"/>
      <c r="M852" s="492"/>
      <c r="N852" s="492"/>
      <c r="O852" s="492"/>
      <c r="P852" s="492"/>
      <c r="Q852" s="492"/>
    </row>
    <row r="853" ht="25.15" customHeight="true" x14ac:dyDescent="0.2">
      <c r="C853" s="492"/>
      <c r="D853" s="492"/>
      <c r="E853" s="492"/>
      <c r="F853" s="492"/>
      <c r="G853" s="492"/>
      <c r="H853" s="492"/>
      <c r="I853" s="492"/>
      <c r="J853" s="492"/>
      <c r="K853" s="492"/>
      <c r="L853" s="492"/>
      <c r="M853" s="492"/>
      <c r="N853" s="492"/>
      <c r="O853" s="492"/>
      <c r="P853" s="492"/>
      <c r="Q853" s="492"/>
    </row>
    <row r="854" ht="25.15" customHeight="true" x14ac:dyDescent="0.2">
      <c r="C854" s="492"/>
      <c r="D854" s="492"/>
      <c r="E854" s="492"/>
      <c r="F854" s="492"/>
      <c r="G854" s="492"/>
      <c r="H854" s="492"/>
      <c r="I854" s="492"/>
      <c r="J854" s="492"/>
      <c r="K854" s="492"/>
      <c r="L854" s="492"/>
      <c r="M854" s="492"/>
      <c r="N854" s="492"/>
      <c r="O854" s="492"/>
      <c r="P854" s="492"/>
      <c r="Q854" s="492"/>
    </row>
    <row r="855" ht="25.15" customHeight="true" x14ac:dyDescent="0.2">
      <c r="C855" s="492"/>
      <c r="D855" s="492"/>
      <c r="E855" s="492"/>
      <c r="F855" s="492"/>
      <c r="G855" s="492"/>
      <c r="H855" s="492"/>
      <c r="I855" s="492"/>
      <c r="J855" s="492"/>
      <c r="K855" s="492"/>
      <c r="L855" s="492"/>
      <c r="M855" s="492"/>
      <c r="N855" s="492"/>
      <c r="O855" s="492"/>
      <c r="P855" s="492"/>
      <c r="Q855" s="492"/>
    </row>
    <row r="856" ht="25.15" customHeight="true" x14ac:dyDescent="0.2">
      <c r="C856" s="492"/>
      <c r="D856" s="492"/>
      <c r="E856" s="492"/>
      <c r="F856" s="492"/>
      <c r="G856" s="492"/>
      <c r="H856" s="492"/>
      <c r="I856" s="492"/>
      <c r="J856" s="492"/>
      <c r="K856" s="492"/>
      <c r="L856" s="492"/>
      <c r="M856" s="492"/>
      <c r="N856" s="492"/>
      <c r="O856" s="492"/>
      <c r="P856" s="492"/>
      <c r="Q856" s="492"/>
    </row>
    <row r="857" ht="25.15" customHeight="true" x14ac:dyDescent="0.2">
      <c r="C857" s="492"/>
      <c r="D857" s="492"/>
      <c r="E857" s="492"/>
      <c r="F857" s="492"/>
      <c r="G857" s="492"/>
      <c r="H857" s="492"/>
      <c r="I857" s="492"/>
      <c r="J857" s="492"/>
      <c r="K857" s="492"/>
      <c r="L857" s="492"/>
      <c r="M857" s="492"/>
      <c r="N857" s="492"/>
      <c r="O857" s="492"/>
      <c r="P857" s="492"/>
      <c r="Q857" s="492"/>
    </row>
    <row r="858" ht="25.15" customHeight="true" x14ac:dyDescent="0.2">
      <c r="C858" s="492"/>
      <c r="D858" s="492"/>
      <c r="E858" s="492"/>
      <c r="F858" s="492"/>
      <c r="G858" s="492"/>
      <c r="H858" s="492"/>
      <c r="I858" s="492"/>
      <c r="J858" s="492"/>
      <c r="K858" s="492"/>
      <c r="L858" s="492"/>
      <c r="M858" s="492"/>
      <c r="N858" s="492"/>
      <c r="O858" s="492"/>
      <c r="P858" s="492"/>
      <c r="Q858" s="492"/>
    </row>
    <row r="859" ht="25.15" customHeight="true" x14ac:dyDescent="0.2">
      <c r="C859" s="492"/>
      <c r="D859" s="492"/>
      <c r="E859" s="492"/>
      <c r="F859" s="492"/>
      <c r="G859" s="492"/>
      <c r="H859" s="492"/>
      <c r="I859" s="492"/>
      <c r="J859" s="492"/>
      <c r="K859" s="492"/>
      <c r="L859" s="492"/>
      <c r="M859" s="492"/>
      <c r="N859" s="492"/>
      <c r="O859" s="492"/>
      <c r="P859" s="492"/>
      <c r="Q859" s="492"/>
    </row>
    <row r="860" ht="25.15" customHeight="true" x14ac:dyDescent="0.2">
      <c r="C860" s="492"/>
      <c r="D860" s="492"/>
      <c r="E860" s="492"/>
      <c r="F860" s="492"/>
      <c r="G860" s="492"/>
      <c r="H860" s="492"/>
      <c r="I860" s="492"/>
      <c r="J860" s="492"/>
      <c r="K860" s="492"/>
      <c r="L860" s="492"/>
      <c r="M860" s="492"/>
      <c r="N860" s="492"/>
      <c r="O860" s="492"/>
      <c r="P860" s="492"/>
      <c r="Q860" s="492"/>
    </row>
    <row r="861" ht="25.15" customHeight="true" x14ac:dyDescent="0.2">
      <c r="C861" s="492"/>
      <c r="D861" s="492"/>
      <c r="E861" s="492"/>
      <c r="F861" s="492"/>
      <c r="G861" s="492"/>
      <c r="H861" s="492"/>
      <c r="I861" s="492"/>
      <c r="J861" s="492"/>
      <c r="K861" s="492"/>
      <c r="L861" s="492"/>
      <c r="M861" s="492"/>
      <c r="N861" s="492"/>
      <c r="O861" s="492"/>
      <c r="P861" s="492"/>
      <c r="Q861" s="492"/>
    </row>
    <row r="862" ht="25.15" customHeight="true" x14ac:dyDescent="0.2">
      <c r="C862" s="492"/>
      <c r="D862" s="492"/>
      <c r="E862" s="492"/>
      <c r="F862" s="492"/>
      <c r="G862" s="492"/>
      <c r="H862" s="492"/>
      <c r="I862" s="492"/>
      <c r="J862" s="492"/>
      <c r="K862" s="492"/>
      <c r="L862" s="492"/>
      <c r="M862" s="492"/>
      <c r="N862" s="492"/>
      <c r="O862" s="492"/>
      <c r="P862" s="492"/>
      <c r="Q862" s="492"/>
    </row>
    <row r="863" ht="25.15" customHeight="true" x14ac:dyDescent="0.2">
      <c r="C863" s="492"/>
      <c r="D863" s="492"/>
      <c r="E863" s="492"/>
      <c r="F863" s="492"/>
      <c r="G863" s="492"/>
      <c r="H863" s="492"/>
      <c r="I863" s="492"/>
      <c r="J863" s="492"/>
      <c r="K863" s="492"/>
      <c r="L863" s="492"/>
      <c r="M863" s="492"/>
      <c r="N863" s="492"/>
      <c r="O863" s="492"/>
      <c r="P863" s="492"/>
      <c r="Q863" s="492"/>
    </row>
    <row r="864" ht="25.15" customHeight="true" x14ac:dyDescent="0.2">
      <c r="C864" s="492"/>
      <c r="D864" s="492"/>
      <c r="E864" s="492"/>
      <c r="F864" s="492"/>
      <c r="G864" s="492"/>
      <c r="H864" s="492"/>
      <c r="I864" s="492"/>
      <c r="J864" s="492"/>
      <c r="K864" s="492"/>
      <c r="L864" s="492"/>
      <c r="M864" s="492"/>
      <c r="N864" s="492"/>
      <c r="O864" s="492"/>
      <c r="P864" s="492"/>
      <c r="Q864" s="492"/>
    </row>
    <row r="865" ht="25.15" customHeight="true" x14ac:dyDescent="0.2">
      <c r="C865" s="492"/>
      <c r="D865" s="492"/>
      <c r="E865" s="492"/>
      <c r="F865" s="492"/>
      <c r="G865" s="492"/>
      <c r="H865" s="492"/>
      <c r="I865" s="492"/>
      <c r="J865" s="492"/>
      <c r="K865" s="492"/>
      <c r="L865" s="492"/>
      <c r="M865" s="492"/>
      <c r="N865" s="492"/>
      <c r="O865" s="492"/>
      <c r="P865" s="492"/>
      <c r="Q865" s="492"/>
    </row>
    <row r="866" ht="25.15" customHeight="true" x14ac:dyDescent="0.2">
      <c r="C866" s="492"/>
      <c r="D866" s="492"/>
      <c r="E866" s="492"/>
      <c r="F866" s="492"/>
      <c r="G866" s="492"/>
      <c r="H866" s="492"/>
      <c r="I866" s="492"/>
      <c r="J866" s="492"/>
      <c r="K866" s="492"/>
      <c r="L866" s="492"/>
      <c r="M866" s="492"/>
      <c r="N866" s="492"/>
      <c r="O866" s="492"/>
      <c r="P866" s="492"/>
      <c r="Q866" s="492"/>
    </row>
    <row r="867" ht="25.15" customHeight="true" x14ac:dyDescent="0.2">
      <c r="C867" s="492"/>
      <c r="D867" s="492"/>
      <c r="E867" s="492"/>
      <c r="F867" s="492"/>
      <c r="G867" s="492"/>
      <c r="H867" s="492"/>
      <c r="I867" s="492"/>
      <c r="J867" s="492"/>
      <c r="K867" s="492"/>
      <c r="L867" s="492"/>
      <c r="M867" s="492"/>
      <c r="N867" s="492"/>
      <c r="O867" s="492"/>
      <c r="P867" s="492"/>
      <c r="Q867" s="492"/>
    </row>
    <row r="868" ht="25.15" customHeight="true" x14ac:dyDescent="0.2">
      <c r="C868" s="492"/>
      <c r="D868" s="492"/>
      <c r="E868" s="492"/>
      <c r="F868" s="492"/>
      <c r="G868" s="492"/>
      <c r="H868" s="492"/>
      <c r="I868" s="492"/>
      <c r="J868" s="492"/>
      <c r="K868" s="492"/>
      <c r="L868" s="492"/>
      <c r="M868" s="492"/>
      <c r="N868" s="492"/>
      <c r="O868" s="492"/>
      <c r="P868" s="492"/>
      <c r="Q868" s="492"/>
    </row>
    <row r="869" ht="25.15" customHeight="true" x14ac:dyDescent="0.2">
      <c r="C869" s="492"/>
      <c r="D869" s="492"/>
      <c r="E869" s="492"/>
      <c r="F869" s="492"/>
      <c r="G869" s="492"/>
      <c r="H869" s="492"/>
      <c r="I869" s="492"/>
      <c r="J869" s="492"/>
      <c r="K869" s="492"/>
      <c r="L869" s="492"/>
      <c r="M869" s="492"/>
      <c r="N869" s="492"/>
      <c r="O869" s="492"/>
      <c r="P869" s="492"/>
      <c r="Q869" s="492"/>
    </row>
    <row r="870" ht="25.15" customHeight="true" x14ac:dyDescent="0.2">
      <c r="C870" s="492"/>
      <c r="D870" s="492"/>
      <c r="E870" s="492"/>
      <c r="F870" s="492"/>
      <c r="G870" s="492"/>
      <c r="H870" s="492"/>
      <c r="I870" s="492"/>
      <c r="J870" s="492"/>
      <c r="K870" s="492"/>
      <c r="L870" s="492"/>
      <c r="M870" s="492"/>
      <c r="N870" s="492"/>
      <c r="O870" s="492"/>
      <c r="P870" s="492"/>
      <c r="Q870" s="492"/>
    </row>
    <row r="871" ht="25.15" customHeight="true" x14ac:dyDescent="0.2">
      <c r="C871" s="492"/>
      <c r="D871" s="492"/>
      <c r="E871" s="492"/>
      <c r="F871" s="492"/>
      <c r="G871" s="492"/>
      <c r="H871" s="492"/>
      <c r="I871" s="492"/>
      <c r="J871" s="492"/>
      <c r="K871" s="492"/>
      <c r="L871" s="492"/>
      <c r="M871" s="492"/>
      <c r="N871" s="492"/>
      <c r="O871" s="492"/>
      <c r="P871" s="492"/>
      <c r="Q871" s="492"/>
    </row>
    <row r="872" ht="25.15" customHeight="true" x14ac:dyDescent="0.2">
      <c r="C872" s="492"/>
      <c r="D872" s="492"/>
      <c r="E872" s="492"/>
      <c r="F872" s="492"/>
      <c r="G872" s="492"/>
      <c r="H872" s="492"/>
      <c r="I872" s="492"/>
      <c r="J872" s="492"/>
      <c r="K872" s="492"/>
      <c r="L872" s="492"/>
      <c r="M872" s="492"/>
      <c r="N872" s="492"/>
      <c r="O872" s="492"/>
      <c r="P872" s="492"/>
      <c r="Q872" s="492"/>
    </row>
    <row r="873" ht="25.15" customHeight="true" x14ac:dyDescent="0.2">
      <c r="C873" s="492"/>
      <c r="D873" s="492"/>
      <c r="E873" s="492"/>
      <c r="F873" s="492"/>
      <c r="G873" s="492"/>
      <c r="H873" s="492"/>
      <c r="I873" s="492"/>
      <c r="J873" s="492"/>
      <c r="K873" s="492"/>
      <c r="L873" s="492"/>
      <c r="M873" s="492"/>
      <c r="N873" s="492"/>
      <c r="O873" s="492"/>
      <c r="P873" s="492"/>
      <c r="Q873" s="492"/>
    </row>
    <row r="874" ht="25.15" customHeight="true" x14ac:dyDescent="0.2">
      <c r="C874" s="492"/>
      <c r="D874" s="492"/>
      <c r="E874" s="492"/>
      <c r="F874" s="492"/>
      <c r="G874" s="492"/>
      <c r="H874" s="492"/>
      <c r="I874" s="492"/>
      <c r="J874" s="492"/>
      <c r="K874" s="492"/>
      <c r="L874" s="492"/>
      <c r="M874" s="492"/>
      <c r="N874" s="492"/>
      <c r="O874" s="492"/>
      <c r="P874" s="492"/>
      <c r="Q874" s="492"/>
    </row>
    <row r="875" ht="25.15" customHeight="true" x14ac:dyDescent="0.2">
      <c r="C875" s="492"/>
      <c r="D875" s="492"/>
      <c r="E875" s="492"/>
      <c r="F875" s="492"/>
      <c r="G875" s="492"/>
      <c r="H875" s="492"/>
      <c r="I875" s="492"/>
      <c r="J875" s="492"/>
      <c r="K875" s="492"/>
      <c r="L875" s="492"/>
      <c r="M875" s="492"/>
      <c r="N875" s="492"/>
      <c r="O875" s="492"/>
      <c r="P875" s="492"/>
      <c r="Q875" s="492"/>
    </row>
    <row r="876" ht="25.15" customHeight="true" x14ac:dyDescent="0.2">
      <c r="C876" s="492"/>
      <c r="D876" s="492"/>
      <c r="E876" s="492"/>
      <c r="F876" s="492"/>
      <c r="G876" s="492"/>
      <c r="H876" s="492"/>
      <c r="I876" s="492"/>
      <c r="J876" s="492"/>
      <c r="K876" s="492"/>
      <c r="L876" s="492"/>
      <c r="M876" s="492"/>
      <c r="N876" s="492"/>
      <c r="O876" s="492"/>
      <c r="P876" s="492"/>
      <c r="Q876" s="492"/>
    </row>
    <row r="877" ht="25.15" customHeight="true" x14ac:dyDescent="0.2">
      <c r="C877" s="492"/>
      <c r="D877" s="492"/>
      <c r="E877" s="492"/>
      <c r="F877" s="492"/>
      <c r="G877" s="492"/>
      <c r="H877" s="492"/>
      <c r="I877" s="492"/>
      <c r="J877" s="492"/>
      <c r="K877" s="492"/>
      <c r="L877" s="492"/>
      <c r="M877" s="492"/>
      <c r="N877" s="492"/>
      <c r="O877" s="492"/>
      <c r="P877" s="492"/>
      <c r="Q877" s="492"/>
    </row>
    <row r="878" ht="25.15" customHeight="true" x14ac:dyDescent="0.2">
      <c r="C878" s="492"/>
      <c r="D878" s="492"/>
      <c r="E878" s="492"/>
      <c r="F878" s="492"/>
      <c r="G878" s="492"/>
      <c r="H878" s="492"/>
      <c r="I878" s="492"/>
      <c r="J878" s="492"/>
      <c r="K878" s="492"/>
      <c r="L878" s="492"/>
      <c r="M878" s="492"/>
      <c r="N878" s="492"/>
      <c r="O878" s="492"/>
      <c r="P878" s="492"/>
      <c r="Q878" s="492"/>
    </row>
    <row r="879" ht="25.15" customHeight="true" x14ac:dyDescent="0.2">
      <c r="C879" s="492"/>
      <c r="D879" s="492"/>
      <c r="E879" s="492"/>
      <c r="F879" s="492"/>
      <c r="G879" s="492"/>
      <c r="H879" s="492"/>
      <c r="I879" s="492"/>
      <c r="J879" s="492"/>
      <c r="K879" s="492"/>
      <c r="L879" s="492"/>
      <c r="M879" s="492"/>
      <c r="N879" s="492"/>
      <c r="O879" s="492"/>
      <c r="P879" s="492"/>
      <c r="Q879" s="492"/>
    </row>
    <row r="880" ht="25.15" customHeight="true" x14ac:dyDescent="0.2">
      <c r="C880" s="492"/>
      <c r="D880" s="492"/>
      <c r="E880" s="492"/>
      <c r="F880" s="492"/>
      <c r="G880" s="492"/>
      <c r="H880" s="492"/>
      <c r="I880" s="492"/>
      <c r="J880" s="492"/>
      <c r="K880" s="492"/>
      <c r="L880" s="492"/>
      <c r="M880" s="492"/>
      <c r="N880" s="492"/>
      <c r="O880" s="492"/>
      <c r="P880" s="492"/>
      <c r="Q880" s="492"/>
    </row>
    <row r="881" ht="25.15" customHeight="true" x14ac:dyDescent="0.2">
      <c r="C881" s="492"/>
      <c r="D881" s="492"/>
      <c r="E881" s="492"/>
      <c r="F881" s="492"/>
      <c r="G881" s="492"/>
      <c r="H881" s="492"/>
      <c r="I881" s="492"/>
      <c r="J881" s="492"/>
      <c r="K881" s="492"/>
      <c r="L881" s="492"/>
      <c r="M881" s="492"/>
      <c r="N881" s="492"/>
      <c r="O881" s="492"/>
      <c r="P881" s="492"/>
      <c r="Q881" s="492"/>
    </row>
    <row r="882" ht="25.15" customHeight="true" x14ac:dyDescent="0.2">
      <c r="C882" s="492"/>
      <c r="D882" s="492"/>
      <c r="E882" s="492"/>
      <c r="F882" s="492"/>
      <c r="G882" s="492"/>
      <c r="H882" s="492"/>
      <c r="I882" s="492"/>
      <c r="J882" s="492"/>
      <c r="K882" s="492"/>
      <c r="L882" s="492"/>
      <c r="M882" s="492"/>
      <c r="N882" s="492"/>
      <c r="O882" s="492"/>
      <c r="P882" s="492"/>
      <c r="Q882" s="492"/>
    </row>
    <row r="883" ht="25.15" customHeight="true" x14ac:dyDescent="0.2">
      <c r="C883" s="492"/>
      <c r="D883" s="492"/>
      <c r="E883" s="492"/>
      <c r="F883" s="492"/>
      <c r="G883" s="492"/>
      <c r="H883" s="492"/>
      <c r="I883" s="492"/>
      <c r="J883" s="492"/>
      <c r="K883" s="492"/>
      <c r="L883" s="492"/>
      <c r="M883" s="492"/>
      <c r="N883" s="492"/>
      <c r="O883" s="492"/>
      <c r="P883" s="492"/>
      <c r="Q883" s="492"/>
    </row>
    <row r="884" ht="25.15" customHeight="true" x14ac:dyDescent="0.2">
      <c r="C884" s="492"/>
      <c r="D884" s="492"/>
      <c r="E884" s="492"/>
      <c r="F884" s="492"/>
      <c r="G884" s="492"/>
      <c r="H884" s="492"/>
      <c r="I884" s="492"/>
      <c r="J884" s="492"/>
      <c r="K884" s="492"/>
      <c r="L884" s="492"/>
      <c r="M884" s="492"/>
      <c r="N884" s="492"/>
      <c r="O884" s="492"/>
      <c r="P884" s="492"/>
      <c r="Q884" s="492"/>
    </row>
    <row r="885" ht="25.15" customHeight="true" x14ac:dyDescent="0.2">
      <c r="C885" s="492"/>
      <c r="D885" s="492"/>
      <c r="E885" s="492"/>
      <c r="F885" s="492"/>
      <c r="G885" s="492"/>
      <c r="H885" s="492"/>
      <c r="I885" s="492"/>
      <c r="J885" s="492"/>
      <c r="K885" s="492"/>
      <c r="L885" s="492"/>
      <c r="M885" s="492"/>
      <c r="N885" s="492"/>
      <c r="O885" s="492"/>
      <c r="P885" s="492"/>
      <c r="Q885" s="492"/>
    </row>
    <row r="886" ht="25.15" customHeight="true" x14ac:dyDescent="0.2">
      <c r="C886" s="492"/>
      <c r="D886" s="492"/>
      <c r="E886" s="492"/>
      <c r="F886" s="492"/>
      <c r="G886" s="492"/>
      <c r="H886" s="492"/>
      <c r="I886" s="492"/>
      <c r="J886" s="492"/>
      <c r="K886" s="492"/>
      <c r="L886" s="492"/>
      <c r="M886" s="492"/>
      <c r="N886" s="492"/>
      <c r="O886" s="492"/>
      <c r="P886" s="492"/>
      <c r="Q886" s="492"/>
    </row>
    <row r="887" ht="25.15" customHeight="true" x14ac:dyDescent="0.2">
      <c r="C887" s="492"/>
      <c r="D887" s="492"/>
      <c r="E887" s="492"/>
      <c r="F887" s="492"/>
      <c r="G887" s="492"/>
      <c r="H887" s="492"/>
      <c r="I887" s="492"/>
      <c r="J887" s="492"/>
      <c r="K887" s="492"/>
      <c r="L887" s="492"/>
      <c r="M887" s="492"/>
      <c r="N887" s="492"/>
      <c r="O887" s="492"/>
      <c r="P887" s="492"/>
      <c r="Q887" s="492"/>
    </row>
    <row r="888" ht="25.15" customHeight="true" x14ac:dyDescent="0.2">
      <c r="C888" s="492"/>
      <c r="D888" s="492"/>
      <c r="E888" s="492"/>
      <c r="F888" s="492"/>
      <c r="G888" s="492"/>
      <c r="H888" s="492"/>
      <c r="I888" s="492"/>
      <c r="J888" s="492"/>
      <c r="K888" s="492"/>
      <c r="L888" s="492"/>
      <c r="M888" s="492"/>
      <c r="N888" s="492"/>
      <c r="O888" s="492"/>
      <c r="P888" s="492"/>
      <c r="Q888" s="492"/>
    </row>
    <row r="889" ht="25.15" customHeight="true" x14ac:dyDescent="0.2">
      <c r="C889" s="492"/>
      <c r="D889" s="492"/>
      <c r="E889" s="492"/>
      <c r="F889" s="492"/>
      <c r="G889" s="492"/>
      <c r="H889" s="492"/>
      <c r="I889" s="492"/>
      <c r="J889" s="492"/>
      <c r="K889" s="492"/>
      <c r="L889" s="492"/>
      <c r="M889" s="492"/>
      <c r="N889" s="492"/>
      <c r="O889" s="492"/>
      <c r="P889" s="492"/>
      <c r="Q889" s="492"/>
    </row>
    <row r="890" ht="25.15" customHeight="true" x14ac:dyDescent="0.2">
      <c r="C890" s="492"/>
      <c r="D890" s="492"/>
      <c r="E890" s="492"/>
      <c r="F890" s="492"/>
      <c r="G890" s="492"/>
      <c r="H890" s="492"/>
      <c r="I890" s="492"/>
      <c r="J890" s="492"/>
      <c r="K890" s="492"/>
      <c r="L890" s="492"/>
      <c r="M890" s="492"/>
      <c r="N890" s="492"/>
      <c r="O890" s="492"/>
      <c r="P890" s="492"/>
      <c r="Q890" s="492"/>
    </row>
    <row r="891" ht="25.15" customHeight="true" x14ac:dyDescent="0.2">
      <c r="C891" s="492"/>
      <c r="D891" s="492"/>
      <c r="E891" s="492"/>
      <c r="F891" s="492"/>
      <c r="G891" s="492"/>
      <c r="H891" s="492"/>
      <c r="I891" s="492"/>
      <c r="J891" s="492"/>
      <c r="K891" s="492"/>
      <c r="L891" s="492"/>
      <c r="M891" s="492"/>
      <c r="N891" s="492"/>
      <c r="O891" s="492"/>
      <c r="P891" s="492"/>
      <c r="Q891" s="492"/>
    </row>
    <row r="892" ht="25.15" customHeight="true" x14ac:dyDescent="0.2">
      <c r="C892" s="492"/>
      <c r="D892" s="492"/>
      <c r="E892" s="492"/>
      <c r="F892" s="492"/>
      <c r="G892" s="492"/>
      <c r="H892" s="492"/>
      <c r="I892" s="492"/>
      <c r="J892" s="492"/>
      <c r="K892" s="492"/>
      <c r="L892" s="492"/>
      <c r="M892" s="492"/>
      <c r="N892" s="492"/>
      <c r="O892" s="492"/>
      <c r="P892" s="492"/>
      <c r="Q892" s="492"/>
    </row>
    <row r="893" ht="25.15" customHeight="true" x14ac:dyDescent="0.2">
      <c r="C893" s="492"/>
      <c r="D893" s="492"/>
      <c r="E893" s="492"/>
      <c r="F893" s="492"/>
      <c r="G893" s="492"/>
      <c r="H893" s="492"/>
      <c r="I893" s="492"/>
      <c r="J893" s="492"/>
      <c r="K893" s="492"/>
      <c r="L893" s="492"/>
      <c r="M893" s="492"/>
      <c r="N893" s="492"/>
      <c r="O893" s="492"/>
      <c r="P893" s="492"/>
      <c r="Q893" s="492"/>
    </row>
    <row r="894" ht="25.15" customHeight="true" x14ac:dyDescent="0.2">
      <c r="C894" s="492"/>
      <c r="D894" s="492"/>
      <c r="E894" s="492"/>
      <c r="F894" s="492"/>
      <c r="G894" s="492"/>
      <c r="H894" s="492"/>
      <c r="I894" s="492"/>
      <c r="J894" s="492"/>
      <c r="K894" s="492"/>
      <c r="L894" s="492"/>
      <c r="M894" s="492"/>
      <c r="N894" s="492"/>
      <c r="O894" s="492"/>
      <c r="P894" s="492"/>
      <c r="Q894" s="492"/>
    </row>
    <row r="895" ht="25.15" customHeight="true" x14ac:dyDescent="0.2">
      <c r="C895" s="492"/>
      <c r="D895" s="492"/>
      <c r="E895" s="492"/>
      <c r="F895" s="492"/>
      <c r="G895" s="492"/>
      <c r="H895" s="492"/>
      <c r="I895" s="492"/>
      <c r="J895" s="492"/>
      <c r="K895" s="492"/>
      <c r="L895" s="492"/>
      <c r="M895" s="492"/>
      <c r="N895" s="492"/>
      <c r="O895" s="492"/>
      <c r="P895" s="492"/>
      <c r="Q895" s="492"/>
    </row>
    <row r="896" ht="25.15" customHeight="true" x14ac:dyDescent="0.2">
      <c r="C896" s="492"/>
      <c r="D896" s="492"/>
      <c r="E896" s="492"/>
      <c r="F896" s="492"/>
      <c r="G896" s="492"/>
      <c r="H896" s="492"/>
      <c r="I896" s="492"/>
      <c r="J896" s="492"/>
      <c r="K896" s="492"/>
      <c r="L896" s="492"/>
      <c r="M896" s="492"/>
      <c r="N896" s="492"/>
      <c r="O896" s="492"/>
      <c r="P896" s="492"/>
      <c r="Q896" s="492"/>
    </row>
    <row r="897" ht="25.15" customHeight="true" x14ac:dyDescent="0.2">
      <c r="C897" s="492"/>
      <c r="D897" s="492"/>
      <c r="E897" s="492"/>
      <c r="F897" s="492"/>
      <c r="G897" s="492"/>
      <c r="H897" s="492"/>
      <c r="I897" s="492"/>
      <c r="J897" s="492"/>
      <c r="K897" s="492"/>
      <c r="L897" s="492"/>
      <c r="M897" s="492"/>
      <c r="N897" s="492"/>
      <c r="O897" s="492"/>
      <c r="P897" s="492"/>
      <c r="Q897" s="492"/>
    </row>
    <row r="898" ht="25.15" customHeight="true" x14ac:dyDescent="0.2">
      <c r="C898" s="492"/>
      <c r="D898" s="492"/>
      <c r="E898" s="492"/>
      <c r="F898" s="492"/>
      <c r="G898" s="492"/>
      <c r="H898" s="492"/>
      <c r="I898" s="492"/>
      <c r="J898" s="492"/>
      <c r="K898" s="492"/>
      <c r="L898" s="492"/>
      <c r="M898" s="492"/>
      <c r="N898" s="492"/>
      <c r="O898" s="492"/>
      <c r="P898" s="492"/>
      <c r="Q898" s="492"/>
    </row>
    <row r="899" ht="25.15" customHeight="true" x14ac:dyDescent="0.2">
      <c r="C899" s="492"/>
      <c r="D899" s="492"/>
      <c r="E899" s="492"/>
      <c r="F899" s="492"/>
      <c r="G899" s="492"/>
      <c r="H899" s="492"/>
      <c r="I899" s="492"/>
      <c r="J899" s="492"/>
      <c r="K899" s="492"/>
      <c r="L899" s="492"/>
      <c r="M899" s="492"/>
      <c r="N899" s="492"/>
      <c r="O899" s="492"/>
      <c r="P899" s="492"/>
      <c r="Q899" s="492"/>
    </row>
    <row r="900" ht="25.15" customHeight="true" x14ac:dyDescent="0.2">
      <c r="C900" s="492"/>
      <c r="D900" s="492"/>
      <c r="E900" s="492"/>
      <c r="F900" s="492"/>
      <c r="G900" s="492"/>
      <c r="H900" s="492"/>
      <c r="I900" s="492"/>
      <c r="J900" s="492"/>
      <c r="K900" s="492"/>
      <c r="L900" s="492"/>
      <c r="M900" s="492"/>
      <c r="N900" s="492"/>
      <c r="O900" s="492"/>
      <c r="P900" s="492"/>
      <c r="Q900" s="492"/>
    </row>
    <row r="901" ht="25.15" customHeight="true" x14ac:dyDescent="0.2">
      <c r="C901" s="492"/>
      <c r="D901" s="492"/>
      <c r="E901" s="492"/>
      <c r="F901" s="492"/>
      <c r="G901" s="492"/>
      <c r="H901" s="492"/>
      <c r="I901" s="492"/>
      <c r="J901" s="492"/>
      <c r="K901" s="492"/>
      <c r="L901" s="492"/>
      <c r="M901" s="492"/>
      <c r="N901" s="492"/>
      <c r="O901" s="492"/>
      <c r="P901" s="492"/>
      <c r="Q901" s="492"/>
    </row>
    <row r="902" ht="25.15" customHeight="true" x14ac:dyDescent="0.2">
      <c r="C902" s="492"/>
      <c r="D902" s="492"/>
      <c r="E902" s="492"/>
      <c r="F902" s="492"/>
      <c r="G902" s="492"/>
      <c r="H902" s="492"/>
      <c r="I902" s="492"/>
      <c r="J902" s="492"/>
      <c r="K902" s="492"/>
      <c r="L902" s="492"/>
      <c r="M902" s="492"/>
      <c r="N902" s="492"/>
      <c r="O902" s="492"/>
      <c r="P902" s="492"/>
      <c r="Q902" s="492"/>
    </row>
    <row r="903" ht="25.15" customHeight="true" x14ac:dyDescent="0.2">
      <c r="C903" s="492"/>
      <c r="D903" s="492"/>
      <c r="E903" s="492"/>
      <c r="F903" s="492"/>
      <c r="G903" s="492"/>
      <c r="H903" s="492"/>
      <c r="I903" s="492"/>
      <c r="J903" s="492"/>
      <c r="K903" s="492"/>
      <c r="L903" s="492"/>
      <c r="M903" s="492"/>
      <c r="N903" s="492"/>
      <c r="O903" s="492"/>
      <c r="P903" s="492"/>
      <c r="Q903" s="492"/>
    </row>
    <row r="904" ht="25.15" customHeight="true" x14ac:dyDescent="0.2">
      <c r="C904" s="492"/>
      <c r="D904" s="492"/>
      <c r="E904" s="492"/>
      <c r="F904" s="492"/>
      <c r="G904" s="492"/>
      <c r="H904" s="492"/>
      <c r="I904" s="492"/>
      <c r="J904" s="492"/>
      <c r="K904" s="492"/>
      <c r="L904" s="492"/>
      <c r="M904" s="492"/>
      <c r="N904" s="492"/>
      <c r="O904" s="492"/>
      <c r="P904" s="492"/>
      <c r="Q904" s="492"/>
    </row>
    <row r="905" ht="25.15" customHeight="true" x14ac:dyDescent="0.2">
      <c r="C905" s="492"/>
      <c r="D905" s="492"/>
      <c r="E905" s="492"/>
      <c r="F905" s="492"/>
      <c r="G905" s="492"/>
      <c r="H905" s="492"/>
      <c r="I905" s="492"/>
      <c r="J905" s="492"/>
      <c r="K905" s="492"/>
      <c r="L905" s="492"/>
      <c r="M905" s="492"/>
      <c r="N905" s="492"/>
      <c r="O905" s="492"/>
      <c r="P905" s="492"/>
      <c r="Q905" s="492"/>
    </row>
    <row r="906" ht="25.15" customHeight="true" x14ac:dyDescent="0.2">
      <c r="C906" s="492"/>
      <c r="D906" s="492"/>
      <c r="E906" s="492"/>
      <c r="F906" s="492"/>
      <c r="G906" s="492"/>
      <c r="H906" s="492"/>
      <c r="I906" s="492"/>
      <c r="J906" s="492"/>
      <c r="K906" s="492"/>
      <c r="L906" s="492"/>
      <c r="M906" s="492"/>
      <c r="N906" s="492"/>
      <c r="O906" s="492"/>
      <c r="P906" s="492"/>
      <c r="Q906" s="492"/>
    </row>
    <row r="907" ht="25.15" customHeight="true" x14ac:dyDescent="0.2">
      <c r="C907" s="492"/>
      <c r="D907" s="492"/>
      <c r="E907" s="492"/>
      <c r="F907" s="492"/>
      <c r="G907" s="492"/>
      <c r="H907" s="492"/>
      <c r="I907" s="492"/>
      <c r="J907" s="492"/>
      <c r="K907" s="492"/>
      <c r="L907" s="492"/>
      <c r="M907" s="492"/>
      <c r="N907" s="492"/>
      <c r="O907" s="492"/>
      <c r="P907" s="492"/>
      <c r="Q907" s="492"/>
    </row>
    <row r="908" ht="25.15" customHeight="true" x14ac:dyDescent="0.2">
      <c r="C908" s="492"/>
      <c r="D908" s="492"/>
      <c r="E908" s="492"/>
      <c r="F908" s="492"/>
      <c r="G908" s="492"/>
      <c r="H908" s="492"/>
      <c r="I908" s="492"/>
      <c r="J908" s="492"/>
      <c r="K908" s="492"/>
      <c r="L908" s="492"/>
      <c r="M908" s="492"/>
      <c r="N908" s="492"/>
      <c r="O908" s="492"/>
      <c r="P908" s="492"/>
      <c r="Q908" s="492"/>
    </row>
    <row r="909" ht="25.15" customHeight="true" x14ac:dyDescent="0.2">
      <c r="C909" s="492"/>
      <c r="D909" s="492"/>
      <c r="E909" s="492"/>
      <c r="F909" s="492"/>
      <c r="G909" s="492"/>
      <c r="H909" s="492"/>
      <c r="I909" s="492"/>
      <c r="J909" s="492"/>
      <c r="K909" s="492"/>
      <c r="L909" s="492"/>
      <c r="M909" s="492"/>
      <c r="N909" s="492"/>
      <c r="O909" s="492"/>
      <c r="P909" s="492"/>
      <c r="Q909" s="492"/>
    </row>
    <row r="910" ht="25.15" customHeight="true" x14ac:dyDescent="0.2">
      <c r="C910" s="492"/>
      <c r="D910" s="492"/>
      <c r="E910" s="492"/>
      <c r="F910" s="492"/>
      <c r="G910" s="492"/>
      <c r="H910" s="492"/>
      <c r="I910" s="492"/>
      <c r="J910" s="492"/>
      <c r="K910" s="492"/>
      <c r="L910" s="492"/>
      <c r="M910" s="492"/>
      <c r="N910" s="492"/>
      <c r="O910" s="492"/>
      <c r="P910" s="492"/>
      <c r="Q910" s="492"/>
    </row>
    <row r="911" ht="25.15" customHeight="true" x14ac:dyDescent="0.2">
      <c r="C911" s="492"/>
      <c r="D911" s="492"/>
      <c r="E911" s="492"/>
      <c r="F911" s="492"/>
      <c r="G911" s="492"/>
      <c r="H911" s="492"/>
      <c r="I911" s="492"/>
      <c r="J911" s="492"/>
      <c r="K911" s="492"/>
      <c r="L911" s="492"/>
      <c r="M911" s="492"/>
      <c r="N911" s="492"/>
      <c r="O911" s="492"/>
      <c r="P911" s="492"/>
      <c r="Q911" s="492"/>
    </row>
    <row r="912" ht="25.15" customHeight="true" x14ac:dyDescent="0.2">
      <c r="C912" s="492"/>
      <c r="D912" s="492"/>
      <c r="E912" s="492"/>
      <c r="F912" s="492"/>
      <c r="G912" s="492"/>
      <c r="H912" s="492"/>
      <c r="I912" s="492"/>
      <c r="J912" s="492"/>
      <c r="K912" s="492"/>
      <c r="L912" s="492"/>
      <c r="M912" s="492"/>
      <c r="N912" s="492"/>
      <c r="O912" s="492"/>
      <c r="P912" s="492"/>
      <c r="Q912" s="492"/>
    </row>
    <row r="913" ht="25.15" customHeight="true" x14ac:dyDescent="0.2">
      <c r="C913" s="492"/>
      <c r="D913" s="492"/>
      <c r="E913" s="492"/>
      <c r="F913" s="492"/>
      <c r="G913" s="492"/>
      <c r="H913" s="492"/>
      <c r="I913" s="492"/>
      <c r="J913" s="492"/>
      <c r="K913" s="492"/>
      <c r="L913" s="492"/>
      <c r="M913" s="492"/>
      <c r="N913" s="492"/>
      <c r="O913" s="492"/>
      <c r="P913" s="492"/>
      <c r="Q913" s="492"/>
    </row>
    <row r="914" ht="25.15" customHeight="true" x14ac:dyDescent="0.2">
      <c r="C914" s="492"/>
      <c r="D914" s="492"/>
      <c r="E914" s="492"/>
      <c r="F914" s="492"/>
      <c r="G914" s="492"/>
      <c r="H914" s="492"/>
      <c r="I914" s="492"/>
      <c r="J914" s="492"/>
      <c r="K914" s="492"/>
      <c r="L914" s="492"/>
      <c r="M914" s="492"/>
      <c r="N914" s="492"/>
      <c r="O914" s="492"/>
      <c r="P914" s="492"/>
      <c r="Q914" s="492"/>
    </row>
    <row r="915" ht="25.15" customHeight="true" x14ac:dyDescent="0.2">
      <c r="C915" s="492"/>
      <c r="D915" s="492"/>
      <c r="E915" s="492"/>
      <c r="F915" s="492"/>
      <c r="G915" s="492"/>
      <c r="H915" s="492"/>
      <c r="I915" s="492"/>
      <c r="J915" s="492"/>
      <c r="K915" s="492"/>
      <c r="L915" s="492"/>
      <c r="M915" s="492"/>
      <c r="N915" s="492"/>
      <c r="O915" s="492"/>
      <c r="P915" s="492"/>
      <c r="Q915" s="492"/>
    </row>
    <row r="916" ht="25.15" customHeight="true" x14ac:dyDescent="0.2">
      <c r="C916" s="492"/>
      <c r="D916" s="492"/>
      <c r="E916" s="492"/>
      <c r="F916" s="492"/>
      <c r="G916" s="492"/>
      <c r="H916" s="492"/>
      <c r="I916" s="492"/>
      <c r="J916" s="492"/>
      <c r="K916" s="492"/>
      <c r="L916" s="492"/>
      <c r="M916" s="492"/>
      <c r="N916" s="492"/>
      <c r="O916" s="492"/>
      <c r="P916" s="492"/>
      <c r="Q916" s="492"/>
    </row>
    <row r="917" ht="25.15" customHeight="true" x14ac:dyDescent="0.2">
      <c r="C917" s="492"/>
      <c r="D917" s="492"/>
      <c r="E917" s="492"/>
      <c r="F917" s="492"/>
      <c r="G917" s="492"/>
      <c r="H917" s="492"/>
      <c r="I917" s="492"/>
      <c r="J917" s="492"/>
      <c r="K917" s="492"/>
      <c r="L917" s="492"/>
      <c r="M917" s="492"/>
      <c r="N917" s="492"/>
      <c r="O917" s="492"/>
      <c r="P917" s="492"/>
      <c r="Q917" s="492"/>
    </row>
    <row r="918" ht="25.15" customHeight="true" x14ac:dyDescent="0.2">
      <c r="C918" s="492"/>
      <c r="D918" s="492"/>
      <c r="E918" s="492"/>
      <c r="F918" s="492"/>
      <c r="G918" s="492"/>
      <c r="H918" s="492"/>
      <c r="I918" s="492"/>
      <c r="J918" s="492"/>
      <c r="K918" s="492"/>
      <c r="L918" s="492"/>
      <c r="M918" s="492"/>
      <c r="N918" s="492"/>
      <c r="O918" s="492"/>
      <c r="P918" s="492"/>
      <c r="Q918" s="492"/>
    </row>
    <row r="919" ht="25.15" customHeight="true" x14ac:dyDescent="0.2">
      <c r="C919" s="492"/>
      <c r="D919" s="492"/>
      <c r="E919" s="492"/>
      <c r="F919" s="492"/>
      <c r="G919" s="492"/>
      <c r="H919" s="492"/>
      <c r="I919" s="492"/>
      <c r="J919" s="492"/>
      <c r="K919" s="492"/>
      <c r="L919" s="492"/>
      <c r="M919" s="492"/>
      <c r="N919" s="492"/>
      <c r="O919" s="492"/>
      <c r="P919" s="492"/>
      <c r="Q919" s="492"/>
    </row>
    <row r="920" ht="25.15" customHeight="true" x14ac:dyDescent="0.2">
      <c r="C920" s="492"/>
      <c r="D920" s="492"/>
      <c r="E920" s="492"/>
      <c r="F920" s="492"/>
      <c r="G920" s="492"/>
      <c r="H920" s="492"/>
      <c r="I920" s="492"/>
      <c r="J920" s="492"/>
      <c r="K920" s="492"/>
      <c r="L920" s="492"/>
      <c r="M920" s="492"/>
      <c r="N920" s="492"/>
      <c r="O920" s="492"/>
      <c r="P920" s="492"/>
      <c r="Q920" s="492"/>
    </row>
    <row r="921" ht="25.15" customHeight="true" x14ac:dyDescent="0.2">
      <c r="C921" s="492"/>
      <c r="D921" s="492"/>
      <c r="E921" s="492"/>
      <c r="F921" s="492"/>
      <c r="G921" s="492"/>
      <c r="H921" s="492"/>
      <c r="I921" s="492"/>
      <c r="J921" s="492"/>
      <c r="K921" s="492"/>
      <c r="L921" s="492"/>
      <c r="M921" s="492"/>
      <c r="N921" s="492"/>
      <c r="O921" s="492"/>
      <c r="P921" s="492"/>
      <c r="Q921" s="492"/>
    </row>
    <row r="922" ht="25.15" customHeight="true" x14ac:dyDescent="0.2">
      <c r="C922" s="492"/>
      <c r="D922" s="492"/>
      <c r="E922" s="492"/>
      <c r="F922" s="492"/>
      <c r="G922" s="492"/>
      <c r="H922" s="492"/>
      <c r="I922" s="492"/>
      <c r="J922" s="492"/>
      <c r="K922" s="492"/>
      <c r="L922" s="492"/>
      <c r="M922" s="492"/>
      <c r="N922" s="492"/>
      <c r="O922" s="492"/>
      <c r="P922" s="492"/>
      <c r="Q922" s="492"/>
    </row>
    <row r="923" ht="25.15" customHeight="true" x14ac:dyDescent="0.2">
      <c r="C923" s="492"/>
      <c r="D923" s="492"/>
      <c r="E923" s="492"/>
      <c r="F923" s="492"/>
      <c r="G923" s="492"/>
      <c r="H923" s="492"/>
      <c r="I923" s="492"/>
      <c r="J923" s="492"/>
      <c r="K923" s="492"/>
      <c r="L923" s="492"/>
      <c r="M923" s="492"/>
      <c r="N923" s="492"/>
      <c r="O923" s="492"/>
      <c r="P923" s="492"/>
      <c r="Q923" s="492"/>
    </row>
    <row r="924" ht="25.15" customHeight="true" x14ac:dyDescent="0.2">
      <c r="C924" s="492"/>
      <c r="D924" s="492"/>
      <c r="E924" s="492"/>
      <c r="F924" s="492"/>
      <c r="G924" s="492"/>
      <c r="H924" s="492"/>
      <c r="I924" s="492"/>
      <c r="J924" s="492"/>
      <c r="K924" s="492"/>
      <c r="L924" s="492"/>
      <c r="M924" s="492"/>
      <c r="N924" s="492"/>
      <c r="O924" s="492"/>
      <c r="P924" s="492"/>
      <c r="Q924" s="492"/>
    </row>
    <row r="925" ht="25.15" customHeight="true" x14ac:dyDescent="0.2">
      <c r="C925" s="492"/>
      <c r="D925" s="492"/>
      <c r="E925" s="492"/>
      <c r="F925" s="492"/>
      <c r="G925" s="492"/>
      <c r="H925" s="492"/>
      <c r="I925" s="492"/>
      <c r="J925" s="492"/>
      <c r="K925" s="492"/>
      <c r="L925" s="492"/>
      <c r="M925" s="492"/>
      <c r="N925" s="492"/>
      <c r="O925" s="492"/>
      <c r="P925" s="492"/>
      <c r="Q925" s="492"/>
    </row>
    <row r="926" ht="25.15" customHeight="true" x14ac:dyDescent="0.2">
      <c r="C926" s="492"/>
      <c r="D926" s="492"/>
      <c r="E926" s="492"/>
      <c r="F926" s="492"/>
      <c r="G926" s="492"/>
      <c r="H926" s="492"/>
      <c r="I926" s="492"/>
      <c r="J926" s="492"/>
      <c r="K926" s="492"/>
      <c r="L926" s="492"/>
      <c r="M926" s="492"/>
      <c r="N926" s="492"/>
      <c r="O926" s="492"/>
      <c r="P926" s="492"/>
      <c r="Q926" s="492"/>
    </row>
    <row r="927" ht="25.15" customHeight="true" x14ac:dyDescent="0.2">
      <c r="C927" s="492"/>
      <c r="D927" s="492"/>
      <c r="E927" s="492"/>
      <c r="F927" s="492"/>
      <c r="G927" s="492"/>
      <c r="H927" s="492"/>
      <c r="I927" s="492"/>
      <c r="J927" s="492"/>
      <c r="K927" s="492"/>
      <c r="L927" s="492"/>
      <c r="M927" s="492"/>
      <c r="N927" s="492"/>
      <c r="O927" s="492"/>
      <c r="P927" s="492"/>
      <c r="Q927" s="492"/>
    </row>
    <row r="928" ht="25.15" customHeight="true" x14ac:dyDescent="0.2">
      <c r="C928" s="492"/>
      <c r="D928" s="492"/>
      <c r="E928" s="492"/>
      <c r="F928" s="492"/>
      <c r="G928" s="492"/>
      <c r="H928" s="492"/>
      <c r="I928" s="492"/>
      <c r="J928" s="492"/>
      <c r="K928" s="492"/>
      <c r="L928" s="492"/>
      <c r="M928" s="492"/>
      <c r="N928" s="492"/>
      <c r="O928" s="492"/>
      <c r="P928" s="492"/>
      <c r="Q928" s="492"/>
    </row>
    <row r="929" ht="25.15" customHeight="true" x14ac:dyDescent="0.2">
      <c r="C929" s="492"/>
      <c r="D929" s="492"/>
      <c r="E929" s="492"/>
      <c r="F929" s="492"/>
      <c r="G929" s="492"/>
      <c r="H929" s="492"/>
      <c r="I929" s="492"/>
      <c r="J929" s="492"/>
      <c r="K929" s="492"/>
      <c r="L929" s="492"/>
      <c r="M929" s="492"/>
      <c r="N929" s="492"/>
      <c r="O929" s="492"/>
      <c r="P929" s="492"/>
      <c r="Q929" s="492"/>
    </row>
    <row r="930" ht="25.15" customHeight="true" x14ac:dyDescent="0.2">
      <c r="C930" s="492"/>
      <c r="D930" s="492"/>
      <c r="E930" s="492"/>
      <c r="F930" s="492"/>
      <c r="G930" s="492"/>
      <c r="H930" s="492"/>
      <c r="I930" s="492"/>
      <c r="J930" s="492"/>
      <c r="K930" s="492"/>
      <c r="L930" s="492"/>
      <c r="M930" s="492"/>
      <c r="N930" s="492"/>
      <c r="O930" s="492"/>
      <c r="P930" s="492"/>
      <c r="Q930" s="492"/>
    </row>
    <row r="931" ht="25.15" customHeight="true" x14ac:dyDescent="0.2">
      <c r="C931" s="492"/>
      <c r="D931" s="492"/>
      <c r="E931" s="492"/>
      <c r="F931" s="492"/>
      <c r="G931" s="492"/>
      <c r="H931" s="492"/>
      <c r="I931" s="492"/>
      <c r="J931" s="492"/>
      <c r="K931" s="492"/>
      <c r="L931" s="492"/>
      <c r="M931" s="492"/>
      <c r="N931" s="492"/>
      <c r="O931" s="492"/>
      <c r="P931" s="492"/>
      <c r="Q931" s="492"/>
    </row>
    <row r="932" ht="25.15" customHeight="true" x14ac:dyDescent="0.2">
      <c r="C932" s="492"/>
      <c r="D932" s="492"/>
      <c r="E932" s="492"/>
      <c r="F932" s="492"/>
      <c r="G932" s="492"/>
      <c r="H932" s="492"/>
      <c r="I932" s="492"/>
      <c r="J932" s="492"/>
      <c r="K932" s="492"/>
      <c r="L932" s="492"/>
      <c r="M932" s="492"/>
      <c r="N932" s="492"/>
      <c r="O932" s="492"/>
      <c r="P932" s="492"/>
      <c r="Q932" s="492"/>
    </row>
    <row r="933" ht="25.15" customHeight="true" x14ac:dyDescent="0.2">
      <c r="C933" s="492"/>
      <c r="D933" s="492"/>
      <c r="E933" s="492"/>
      <c r="F933" s="492"/>
      <c r="G933" s="492"/>
      <c r="H933" s="492"/>
      <c r="I933" s="492"/>
      <c r="J933" s="492"/>
      <c r="K933" s="492"/>
      <c r="L933" s="492"/>
      <c r="M933" s="492"/>
      <c r="N933" s="492"/>
      <c r="O933" s="492"/>
      <c r="P933" s="492"/>
      <c r="Q933" s="492"/>
    </row>
    <row r="934" ht="25.15" customHeight="true" x14ac:dyDescent="0.2">
      <c r="C934" s="492"/>
      <c r="D934" s="492"/>
      <c r="E934" s="492"/>
      <c r="F934" s="492"/>
      <c r="G934" s="492"/>
      <c r="H934" s="492"/>
      <c r="I934" s="492"/>
      <c r="J934" s="492"/>
      <c r="K934" s="492"/>
      <c r="L934" s="492"/>
      <c r="M934" s="492"/>
      <c r="N934" s="492"/>
      <c r="O934" s="492"/>
      <c r="P934" s="492"/>
      <c r="Q934" s="492"/>
    </row>
    <row r="935" ht="25.15" customHeight="true" x14ac:dyDescent="0.2">
      <c r="C935" s="492"/>
      <c r="D935" s="492"/>
      <c r="E935" s="492"/>
      <c r="F935" s="492"/>
      <c r="G935" s="492"/>
      <c r="H935" s="492"/>
      <c r="I935" s="492"/>
      <c r="J935" s="492"/>
      <c r="K935" s="492"/>
      <c r="L935" s="492"/>
      <c r="M935" s="492"/>
      <c r="N935" s="492"/>
      <c r="O935" s="492"/>
      <c r="P935" s="492"/>
      <c r="Q935" s="492"/>
    </row>
    <row r="936" ht="25.15" customHeight="true" x14ac:dyDescent="0.2">
      <c r="C936" s="492"/>
      <c r="D936" s="492"/>
      <c r="E936" s="492"/>
      <c r="F936" s="492"/>
      <c r="G936" s="492"/>
      <c r="H936" s="492"/>
      <c r="I936" s="492"/>
      <c r="J936" s="492"/>
      <c r="K936" s="492"/>
      <c r="L936" s="492"/>
      <c r="M936" s="492"/>
      <c r="N936" s="492"/>
      <c r="O936" s="492"/>
      <c r="P936" s="492"/>
      <c r="Q936" s="492"/>
    </row>
    <row r="937" ht="25.15" customHeight="true" x14ac:dyDescent="0.2">
      <c r="C937" s="492"/>
      <c r="D937" s="492"/>
      <c r="E937" s="492"/>
      <c r="F937" s="492"/>
      <c r="G937" s="492"/>
      <c r="H937" s="492"/>
      <c r="I937" s="492"/>
      <c r="J937" s="492"/>
      <c r="K937" s="492"/>
      <c r="L937" s="492"/>
      <c r="M937" s="492"/>
      <c r="N937" s="492"/>
      <c r="O937" s="492"/>
      <c r="P937" s="492"/>
      <c r="Q937" s="492"/>
    </row>
    <row r="938" ht="25.15" customHeight="true" x14ac:dyDescent="0.2">
      <c r="C938" s="492"/>
      <c r="D938" s="492"/>
      <c r="E938" s="492"/>
      <c r="F938" s="492"/>
      <c r="G938" s="492"/>
      <c r="H938" s="492"/>
      <c r="I938" s="492"/>
      <c r="J938" s="492"/>
      <c r="K938" s="492"/>
      <c r="L938" s="492"/>
      <c r="M938" s="492"/>
      <c r="N938" s="492"/>
      <c r="O938" s="492"/>
      <c r="P938" s="492"/>
      <c r="Q938" s="492"/>
    </row>
    <row r="939" ht="25.15" customHeight="true" x14ac:dyDescent="0.2">
      <c r="C939" s="492"/>
      <c r="D939" s="492"/>
      <c r="E939" s="492"/>
      <c r="F939" s="492"/>
      <c r="G939" s="492"/>
      <c r="H939" s="492"/>
      <c r="I939" s="492"/>
      <c r="J939" s="492"/>
      <c r="K939" s="492"/>
      <c r="L939" s="492"/>
      <c r="M939" s="492"/>
      <c r="N939" s="492"/>
      <c r="O939" s="492"/>
      <c r="P939" s="492"/>
      <c r="Q939" s="492"/>
    </row>
    <row r="940" ht="25.15" customHeight="true" x14ac:dyDescent="0.2">
      <c r="C940" s="492"/>
      <c r="D940" s="492"/>
      <c r="E940" s="492"/>
      <c r="F940" s="492"/>
      <c r="G940" s="492"/>
      <c r="H940" s="492"/>
      <c r="I940" s="492"/>
      <c r="J940" s="492"/>
      <c r="K940" s="492"/>
      <c r="L940" s="492"/>
      <c r="M940" s="492"/>
      <c r="N940" s="492"/>
      <c r="O940" s="492"/>
      <c r="P940" s="492"/>
      <c r="Q940" s="492"/>
    </row>
    <row r="941" ht="25.15" customHeight="true" x14ac:dyDescent="0.2">
      <c r="C941" s="492"/>
      <c r="D941" s="492"/>
      <c r="E941" s="492"/>
      <c r="F941" s="492"/>
      <c r="G941" s="492"/>
      <c r="H941" s="492"/>
      <c r="I941" s="492"/>
      <c r="J941" s="492"/>
      <c r="K941" s="492"/>
      <c r="L941" s="492"/>
      <c r="M941" s="492"/>
      <c r="N941" s="492"/>
      <c r="O941" s="492"/>
      <c r="P941" s="492"/>
      <c r="Q941" s="492"/>
    </row>
    <row r="942" ht="25.15" customHeight="true" x14ac:dyDescent="0.2">
      <c r="C942" s="492"/>
      <c r="D942" s="492"/>
      <c r="E942" s="492"/>
      <c r="F942" s="492"/>
      <c r="G942" s="492"/>
      <c r="H942" s="492"/>
      <c r="I942" s="492"/>
      <c r="J942" s="492"/>
      <c r="K942" s="492"/>
      <c r="L942" s="492"/>
      <c r="M942" s="492"/>
      <c r="N942" s="492"/>
      <c r="O942" s="492"/>
      <c r="P942" s="492"/>
      <c r="Q942" s="492"/>
    </row>
    <row r="943" ht="25.15" customHeight="true" x14ac:dyDescent="0.2">
      <c r="C943" s="492"/>
      <c r="D943" s="492"/>
      <c r="E943" s="492"/>
      <c r="F943" s="492"/>
      <c r="G943" s="492"/>
      <c r="H943" s="492"/>
      <c r="I943" s="492"/>
      <c r="J943" s="492"/>
      <c r="K943" s="492"/>
      <c r="L943" s="492"/>
      <c r="M943" s="492"/>
      <c r="N943" s="492"/>
      <c r="O943" s="492"/>
      <c r="P943" s="492"/>
      <c r="Q943" s="492"/>
    </row>
    <row r="944" ht="25.15" customHeight="true" x14ac:dyDescent="0.2">
      <c r="C944" s="492"/>
      <c r="D944" s="492"/>
      <c r="E944" s="492"/>
      <c r="F944" s="492"/>
      <c r="G944" s="492"/>
      <c r="H944" s="492"/>
      <c r="I944" s="492"/>
      <c r="J944" s="492"/>
      <c r="K944" s="492"/>
      <c r="L944" s="492"/>
      <c r="M944" s="492"/>
      <c r="N944" s="492"/>
      <c r="O944" s="492"/>
      <c r="P944" s="492"/>
      <c r="Q944" s="492"/>
    </row>
    <row r="945" ht="25.15" customHeight="true" x14ac:dyDescent="0.2">
      <c r="C945" s="492"/>
      <c r="D945" s="492"/>
      <c r="E945" s="492"/>
      <c r="F945" s="492"/>
      <c r="G945" s="492"/>
      <c r="H945" s="492"/>
      <c r="I945" s="492"/>
      <c r="J945" s="492"/>
      <c r="K945" s="492"/>
      <c r="L945" s="492"/>
      <c r="M945" s="492"/>
      <c r="N945" s="492"/>
      <c r="O945" s="492"/>
      <c r="P945" s="492"/>
      <c r="Q945" s="492"/>
    </row>
    <row r="946" ht="25.15" customHeight="true" x14ac:dyDescent="0.2">
      <c r="C946" s="492"/>
      <c r="D946" s="492"/>
      <c r="E946" s="492"/>
      <c r="F946" s="492"/>
      <c r="G946" s="492"/>
      <c r="H946" s="492"/>
      <c r="I946" s="492"/>
      <c r="J946" s="492"/>
      <c r="K946" s="492"/>
      <c r="L946" s="492"/>
      <c r="M946" s="492"/>
      <c r="N946" s="492"/>
      <c r="O946" s="492"/>
      <c r="P946" s="492"/>
      <c r="Q946" s="492"/>
    </row>
    <row r="947" ht="25.15" customHeight="true" x14ac:dyDescent="0.2">
      <c r="C947" s="492"/>
      <c r="D947" s="492"/>
      <c r="E947" s="492"/>
      <c r="F947" s="492"/>
      <c r="G947" s="492"/>
      <c r="H947" s="492"/>
      <c r="I947" s="492"/>
      <c r="J947" s="492"/>
      <c r="K947" s="492"/>
      <c r="L947" s="492"/>
      <c r="M947" s="492"/>
      <c r="N947" s="492"/>
      <c r="O947" s="492"/>
      <c r="P947" s="492"/>
      <c r="Q947" s="492"/>
    </row>
    <row r="948" ht="25.15" customHeight="true" x14ac:dyDescent="0.2">
      <c r="C948" s="492"/>
      <c r="D948" s="492"/>
      <c r="E948" s="492"/>
      <c r="F948" s="492"/>
      <c r="G948" s="492"/>
      <c r="H948" s="492"/>
      <c r="I948" s="492"/>
      <c r="J948" s="492"/>
      <c r="K948" s="492"/>
      <c r="L948" s="492"/>
      <c r="M948" s="492"/>
      <c r="N948" s="492"/>
      <c r="O948" s="492"/>
      <c r="P948" s="492"/>
      <c r="Q948" s="492"/>
    </row>
    <row r="949" ht="25.15" customHeight="true" x14ac:dyDescent="0.2">
      <c r="C949" s="492"/>
      <c r="D949" s="492"/>
      <c r="E949" s="492"/>
      <c r="F949" s="492"/>
      <c r="G949" s="492"/>
      <c r="H949" s="492"/>
      <c r="I949" s="492"/>
      <c r="J949" s="492"/>
      <c r="K949" s="492"/>
      <c r="L949" s="492"/>
      <c r="M949" s="492"/>
      <c r="N949" s="492"/>
      <c r="O949" s="492"/>
      <c r="P949" s="492"/>
      <c r="Q949" s="492"/>
    </row>
    <row r="950" ht="25.15" customHeight="true" x14ac:dyDescent="0.2">
      <c r="C950" s="492"/>
      <c r="D950" s="492"/>
      <c r="E950" s="492"/>
      <c r="F950" s="492"/>
      <c r="G950" s="492"/>
      <c r="H950" s="492"/>
      <c r="I950" s="492"/>
      <c r="J950" s="492"/>
      <c r="K950" s="492"/>
      <c r="L950" s="492"/>
      <c r="M950" s="492"/>
      <c r="N950" s="492"/>
      <c r="O950" s="492"/>
      <c r="P950" s="492"/>
      <c r="Q950" s="492"/>
    </row>
    <row r="951" ht="25.15" customHeight="true" x14ac:dyDescent="0.2">
      <c r="C951" s="492"/>
      <c r="D951" s="492"/>
      <c r="E951" s="492"/>
      <c r="F951" s="492"/>
      <c r="G951" s="492"/>
      <c r="H951" s="492"/>
      <c r="I951" s="492"/>
      <c r="J951" s="492"/>
      <c r="K951" s="492"/>
      <c r="L951" s="492"/>
      <c r="M951" s="492"/>
      <c r="N951" s="492"/>
      <c r="O951" s="492"/>
      <c r="P951" s="492"/>
      <c r="Q951" s="492"/>
    </row>
    <row r="952" ht="25.15" customHeight="true" x14ac:dyDescent="0.2">
      <c r="C952" s="492"/>
      <c r="D952" s="492"/>
      <c r="E952" s="492"/>
      <c r="F952" s="492"/>
      <c r="G952" s="492"/>
      <c r="H952" s="492"/>
      <c r="I952" s="492"/>
      <c r="J952" s="492"/>
      <c r="K952" s="492"/>
      <c r="L952" s="492"/>
      <c r="M952" s="492"/>
      <c r="N952" s="492"/>
      <c r="O952" s="492"/>
      <c r="P952" s="492"/>
      <c r="Q952" s="492"/>
    </row>
    <row r="953" ht="25.15" customHeight="true" x14ac:dyDescent="0.2">
      <c r="C953" s="492"/>
      <c r="D953" s="492"/>
      <c r="E953" s="492"/>
      <c r="F953" s="492"/>
      <c r="G953" s="492"/>
      <c r="H953" s="492"/>
      <c r="I953" s="492"/>
      <c r="J953" s="492"/>
      <c r="K953" s="492"/>
      <c r="L953" s="492"/>
      <c r="M953" s="492"/>
      <c r="N953" s="492"/>
      <c r="O953" s="492"/>
      <c r="P953" s="492"/>
      <c r="Q953" s="492"/>
    </row>
    <row r="954" ht="25.15" customHeight="true" x14ac:dyDescent="0.2">
      <c r="C954" s="492"/>
      <c r="D954" s="492"/>
      <c r="E954" s="492"/>
      <c r="F954" s="492"/>
      <c r="G954" s="492"/>
      <c r="H954" s="492"/>
      <c r="I954" s="492"/>
      <c r="J954" s="492"/>
      <c r="K954" s="492"/>
      <c r="L954" s="492"/>
      <c r="M954" s="492"/>
      <c r="N954" s="492"/>
      <c r="O954" s="492"/>
      <c r="P954" s="492"/>
      <c r="Q954" s="492"/>
    </row>
    <row r="955" ht="25.15" customHeight="true" x14ac:dyDescent="0.2">
      <c r="C955" s="492"/>
      <c r="D955" s="492"/>
      <c r="E955" s="492"/>
      <c r="F955" s="492"/>
      <c r="G955" s="492"/>
      <c r="H955" s="492"/>
      <c r="I955" s="492"/>
      <c r="J955" s="492"/>
      <c r="K955" s="492"/>
      <c r="L955" s="492"/>
      <c r="M955" s="492"/>
      <c r="N955" s="492"/>
      <c r="O955" s="492"/>
      <c r="P955" s="492"/>
      <c r="Q955" s="492"/>
    </row>
    <row r="956" ht="25.15" customHeight="true" x14ac:dyDescent="0.2">
      <c r="C956" s="492"/>
      <c r="D956" s="492"/>
      <c r="E956" s="492"/>
      <c r="F956" s="492"/>
      <c r="G956" s="492"/>
      <c r="H956" s="492"/>
      <c r="I956" s="492"/>
      <c r="J956" s="492"/>
      <c r="K956" s="492"/>
      <c r="L956" s="492"/>
      <c r="M956" s="492"/>
      <c r="N956" s="492"/>
      <c r="O956" s="492"/>
      <c r="P956" s="492"/>
      <c r="Q956" s="492"/>
    </row>
    <row r="957" ht="25.15" customHeight="true" x14ac:dyDescent="0.2">
      <c r="C957" s="492"/>
      <c r="D957" s="492"/>
      <c r="E957" s="492"/>
      <c r="F957" s="492"/>
      <c r="G957" s="492"/>
      <c r="H957" s="492"/>
      <c r="I957" s="492"/>
      <c r="J957" s="492"/>
      <c r="K957" s="492"/>
      <c r="L957" s="492"/>
      <c r="M957" s="492"/>
      <c r="N957" s="492"/>
      <c r="O957" s="492"/>
      <c r="P957" s="492"/>
      <c r="Q957" s="492"/>
    </row>
    <row r="958" ht="25.15" customHeight="true" x14ac:dyDescent="0.2">
      <c r="C958" s="492"/>
      <c r="D958" s="492"/>
      <c r="E958" s="492"/>
      <c r="F958" s="492"/>
      <c r="G958" s="492"/>
      <c r="H958" s="492"/>
      <c r="I958" s="492"/>
      <c r="J958" s="492"/>
      <c r="K958" s="492"/>
      <c r="L958" s="492"/>
      <c r="M958" s="492"/>
      <c r="N958" s="492"/>
      <c r="O958" s="492"/>
      <c r="P958" s="492"/>
      <c r="Q958" s="492"/>
    </row>
    <row r="959" ht="25.15" customHeight="true" x14ac:dyDescent="0.2">
      <c r="C959" s="492"/>
      <c r="D959" s="492"/>
      <c r="E959" s="492"/>
      <c r="F959" s="492"/>
      <c r="G959" s="492"/>
      <c r="H959" s="492"/>
      <c r="I959" s="492"/>
      <c r="J959" s="492"/>
      <c r="K959" s="492"/>
      <c r="L959" s="492"/>
      <c r="M959" s="492"/>
      <c r="N959" s="492"/>
      <c r="O959" s="492"/>
      <c r="P959" s="492"/>
      <c r="Q959" s="492"/>
    </row>
    <row r="960" ht="25.15" customHeight="true" x14ac:dyDescent="0.2">
      <c r="C960" s="492"/>
      <c r="D960" s="492"/>
      <c r="E960" s="492"/>
      <c r="F960" s="492"/>
      <c r="G960" s="492"/>
      <c r="H960" s="492"/>
      <c r="I960" s="492"/>
      <c r="J960" s="492"/>
      <c r="K960" s="492"/>
      <c r="L960" s="492"/>
      <c r="M960" s="492"/>
      <c r="N960" s="492"/>
      <c r="O960" s="492"/>
      <c r="P960" s="492"/>
      <c r="Q960" s="492"/>
    </row>
    <row r="961" ht="25.15" customHeight="true" x14ac:dyDescent="0.2">
      <c r="C961" s="492"/>
      <c r="D961" s="492"/>
      <c r="E961" s="492"/>
      <c r="F961" s="492"/>
      <c r="G961" s="492"/>
      <c r="H961" s="492"/>
      <c r="I961" s="492"/>
      <c r="J961" s="492"/>
      <c r="K961" s="492"/>
      <c r="L961" s="492"/>
      <c r="M961" s="492"/>
      <c r="N961" s="492"/>
      <c r="O961" s="492"/>
      <c r="P961" s="492"/>
      <c r="Q961" s="492"/>
    </row>
    <row r="962" ht="25.15" customHeight="true" x14ac:dyDescent="0.2">
      <c r="C962" s="492"/>
      <c r="D962" s="492"/>
      <c r="E962" s="492"/>
      <c r="F962" s="492"/>
      <c r="G962" s="492"/>
      <c r="H962" s="492"/>
      <c r="I962" s="492"/>
      <c r="J962" s="492"/>
      <c r="K962" s="492"/>
      <c r="L962" s="492"/>
      <c r="M962" s="492"/>
      <c r="N962" s="492"/>
      <c r="O962" s="492"/>
      <c r="P962" s="492"/>
      <c r="Q962" s="492"/>
    </row>
    <row r="963" ht="25.15" customHeight="true" x14ac:dyDescent="0.2">
      <c r="C963" s="492"/>
      <c r="D963" s="492"/>
      <c r="E963" s="492"/>
      <c r="F963" s="492"/>
      <c r="G963" s="492"/>
      <c r="H963" s="492"/>
      <c r="I963" s="492"/>
      <c r="J963" s="492"/>
      <c r="K963" s="492"/>
      <c r="L963" s="492"/>
      <c r="M963" s="492"/>
      <c r="N963" s="492"/>
      <c r="O963" s="492"/>
      <c r="P963" s="492"/>
      <c r="Q963" s="492"/>
    </row>
    <row r="964" ht="25.15" customHeight="true" x14ac:dyDescent="0.2">
      <c r="C964" s="492"/>
      <c r="D964" s="492"/>
      <c r="E964" s="492"/>
      <c r="F964" s="492"/>
      <c r="G964" s="492"/>
      <c r="H964" s="492"/>
      <c r="I964" s="492"/>
      <c r="J964" s="492"/>
      <c r="K964" s="492"/>
      <c r="L964" s="492"/>
      <c r="M964" s="492"/>
      <c r="N964" s="492"/>
      <c r="O964" s="492"/>
      <c r="P964" s="492"/>
      <c r="Q964" s="492"/>
    </row>
    <row r="965" ht="25.15" customHeight="true" x14ac:dyDescent="0.2">
      <c r="C965" s="492"/>
      <c r="D965" s="492"/>
      <c r="E965" s="492"/>
      <c r="F965" s="492"/>
      <c r="G965" s="492"/>
      <c r="H965" s="492"/>
      <c r="I965" s="492"/>
      <c r="J965" s="492"/>
      <c r="K965" s="492"/>
      <c r="L965" s="492"/>
      <c r="M965" s="492"/>
      <c r="N965" s="492"/>
      <c r="O965" s="492"/>
      <c r="P965" s="492"/>
      <c r="Q965" s="492"/>
    </row>
    <row r="966" ht="25.15" customHeight="true" x14ac:dyDescent="0.2">
      <c r="C966" s="492"/>
      <c r="D966" s="492"/>
      <c r="E966" s="492"/>
      <c r="F966" s="492"/>
      <c r="G966" s="492"/>
      <c r="H966" s="492"/>
      <c r="I966" s="492"/>
      <c r="J966" s="492"/>
      <c r="K966" s="492"/>
      <c r="L966" s="492"/>
      <c r="M966" s="492"/>
      <c r="N966" s="492"/>
      <c r="O966" s="492"/>
      <c r="P966" s="492"/>
      <c r="Q966" s="492"/>
    </row>
    <row r="967" ht="25.15" customHeight="true" x14ac:dyDescent="0.2">
      <c r="C967" s="492"/>
      <c r="D967" s="492"/>
      <c r="E967" s="492"/>
      <c r="F967" s="492"/>
      <c r="G967" s="492"/>
      <c r="H967" s="492"/>
      <c r="I967" s="492"/>
      <c r="J967" s="492"/>
      <c r="K967" s="492"/>
      <c r="L967" s="492"/>
      <c r="M967" s="492"/>
      <c r="N967" s="492"/>
      <c r="O967" s="492"/>
      <c r="P967" s="492"/>
      <c r="Q967" s="492"/>
    </row>
    <row r="968" ht="25.15" customHeight="true" x14ac:dyDescent="0.2">
      <c r="C968" s="492"/>
      <c r="D968" s="492"/>
      <c r="E968" s="492"/>
      <c r="F968" s="492"/>
      <c r="G968" s="492"/>
      <c r="H968" s="492"/>
      <c r="I968" s="492"/>
      <c r="J968" s="492"/>
      <c r="K968" s="492"/>
      <c r="L968" s="492"/>
      <c r="M968" s="492"/>
      <c r="N968" s="492"/>
      <c r="O968" s="492"/>
      <c r="P968" s="492"/>
      <c r="Q968" s="492"/>
    </row>
    <row r="969" ht="25.15" customHeight="true" x14ac:dyDescent="0.2">
      <c r="C969" s="492"/>
      <c r="D969" s="492"/>
      <c r="E969" s="492"/>
      <c r="F969" s="492"/>
      <c r="G969" s="492"/>
      <c r="H969" s="492"/>
      <c r="I969" s="492"/>
      <c r="J969" s="492"/>
      <c r="K969" s="492"/>
      <c r="L969" s="492"/>
      <c r="M969" s="492"/>
      <c r="N969" s="492"/>
      <c r="O969" s="492"/>
      <c r="P969" s="492"/>
      <c r="Q969" s="492"/>
    </row>
    <row r="970" ht="25.15" customHeight="true" x14ac:dyDescent="0.2">
      <c r="C970" s="492"/>
      <c r="D970" s="492"/>
      <c r="E970" s="492"/>
      <c r="F970" s="492"/>
      <c r="G970" s="492"/>
      <c r="H970" s="492"/>
      <c r="I970" s="492"/>
      <c r="J970" s="492"/>
      <c r="K970" s="492"/>
      <c r="L970" s="492"/>
      <c r="M970" s="492"/>
      <c r="N970" s="492"/>
      <c r="O970" s="492"/>
      <c r="P970" s="492"/>
      <c r="Q970" s="492"/>
    </row>
    <row r="971" ht="25.15" customHeight="true" x14ac:dyDescent="0.2">
      <c r="C971" s="492"/>
      <c r="D971" s="492"/>
      <c r="E971" s="492"/>
      <c r="F971" s="492"/>
      <c r="G971" s="492"/>
      <c r="H971" s="492"/>
      <c r="I971" s="492"/>
      <c r="J971" s="492"/>
      <c r="K971" s="492"/>
      <c r="L971" s="492"/>
      <c r="M971" s="492"/>
      <c r="N971" s="492"/>
      <c r="O971" s="492"/>
      <c r="P971" s="492"/>
      <c r="Q971" s="492"/>
    </row>
    <row r="972" ht="25.15" customHeight="true" x14ac:dyDescent="0.2">
      <c r="C972" s="492"/>
      <c r="D972" s="492"/>
      <c r="E972" s="492"/>
      <c r="F972" s="492"/>
      <c r="G972" s="492"/>
      <c r="H972" s="492"/>
      <c r="I972" s="492"/>
      <c r="J972" s="492"/>
      <c r="K972" s="492"/>
      <c r="L972" s="492"/>
      <c r="M972" s="492"/>
      <c r="N972" s="492"/>
      <c r="O972" s="492"/>
      <c r="P972" s="492"/>
      <c r="Q972" s="492"/>
    </row>
    <row r="973" ht="25.15" customHeight="true" x14ac:dyDescent="0.2">
      <c r="C973" s="492"/>
      <c r="D973" s="492"/>
      <c r="E973" s="492"/>
      <c r="F973" s="492"/>
      <c r="G973" s="492"/>
      <c r="H973" s="492"/>
      <c r="I973" s="492"/>
      <c r="J973" s="492"/>
      <c r="K973" s="492"/>
      <c r="L973" s="492"/>
      <c r="M973" s="492"/>
      <c r="N973" s="492"/>
      <c r="O973" s="492"/>
      <c r="P973" s="492"/>
      <c r="Q973" s="492"/>
    </row>
    <row r="974" ht="25.15" customHeight="true" x14ac:dyDescent="0.2">
      <c r="C974" s="492"/>
      <c r="D974" s="492"/>
      <c r="E974" s="492"/>
      <c r="F974" s="492"/>
      <c r="G974" s="492"/>
      <c r="H974" s="492"/>
      <c r="I974" s="492"/>
      <c r="J974" s="492"/>
      <c r="K974" s="492"/>
      <c r="L974" s="492"/>
      <c r="M974" s="492"/>
      <c r="N974" s="492"/>
      <c r="O974" s="492"/>
      <c r="P974" s="492"/>
      <c r="Q974" s="492"/>
    </row>
    <row r="975" ht="25.15" customHeight="true" x14ac:dyDescent="0.2">
      <c r="C975" s="492"/>
      <c r="D975" s="492"/>
      <c r="E975" s="492"/>
      <c r="F975" s="492"/>
      <c r="G975" s="492"/>
      <c r="H975" s="492"/>
      <c r="I975" s="492"/>
      <c r="J975" s="492"/>
      <c r="K975" s="492"/>
      <c r="L975" s="492"/>
      <c r="M975" s="492"/>
      <c r="N975" s="492"/>
      <c r="O975" s="492"/>
      <c r="P975" s="492"/>
      <c r="Q975" s="492"/>
    </row>
    <row r="976" ht="25.15" customHeight="true" x14ac:dyDescent="0.2">
      <c r="C976" s="492"/>
      <c r="D976" s="492"/>
      <c r="E976" s="492"/>
      <c r="F976" s="492"/>
      <c r="G976" s="492"/>
      <c r="H976" s="492"/>
      <c r="I976" s="492"/>
      <c r="J976" s="492"/>
      <c r="K976" s="492"/>
      <c r="L976" s="492"/>
      <c r="M976" s="492"/>
      <c r="N976" s="492"/>
      <c r="O976" s="492"/>
      <c r="P976" s="492"/>
      <c r="Q976" s="492"/>
    </row>
    <row r="977" ht="25.15" customHeight="true" x14ac:dyDescent="0.2">
      <c r="C977" s="492"/>
      <c r="D977" s="492"/>
      <c r="E977" s="492"/>
      <c r="F977" s="492"/>
      <c r="G977" s="492"/>
      <c r="H977" s="492"/>
      <c r="I977" s="492"/>
      <c r="J977" s="492"/>
      <c r="K977" s="492"/>
      <c r="L977" s="492"/>
      <c r="M977" s="492"/>
      <c r="N977" s="492"/>
      <c r="O977" s="492"/>
      <c r="P977" s="492"/>
      <c r="Q977" s="492"/>
    </row>
    <row r="978" ht="25.15" customHeight="true" x14ac:dyDescent="0.2">
      <c r="C978" s="492"/>
      <c r="D978" s="492"/>
      <c r="E978" s="492"/>
      <c r="F978" s="492"/>
      <c r="G978" s="492"/>
      <c r="H978" s="492"/>
      <c r="I978" s="492"/>
      <c r="J978" s="492"/>
      <c r="K978" s="492"/>
      <c r="L978" s="492"/>
      <c r="M978" s="492"/>
      <c r="N978" s="492"/>
      <c r="O978" s="492"/>
      <c r="P978" s="492"/>
      <c r="Q978" s="492"/>
    </row>
    <row r="979" ht="25.15" customHeight="true" x14ac:dyDescent="0.2">
      <c r="C979" s="492"/>
      <c r="D979" s="492"/>
      <c r="E979" s="492"/>
      <c r="F979" s="492"/>
      <c r="G979" s="492"/>
      <c r="H979" s="492"/>
      <c r="I979" s="492"/>
      <c r="J979" s="492"/>
      <c r="K979" s="492"/>
      <c r="L979" s="492"/>
      <c r="M979" s="492"/>
      <c r="N979" s="492"/>
      <c r="O979" s="492"/>
      <c r="P979" s="492"/>
      <c r="Q979" s="492"/>
    </row>
    <row r="980" ht="25.15" customHeight="true" x14ac:dyDescent="0.2">
      <c r="C980" s="492"/>
      <c r="D980" s="492"/>
      <c r="E980" s="492"/>
      <c r="F980" s="492"/>
      <c r="G980" s="492"/>
      <c r="H980" s="492"/>
      <c r="I980" s="492"/>
      <c r="J980" s="492"/>
      <c r="K980" s="492"/>
      <c r="L980" s="492"/>
      <c r="M980" s="492"/>
      <c r="N980" s="492"/>
      <c r="O980" s="492"/>
      <c r="P980" s="492"/>
      <c r="Q980" s="492"/>
    </row>
    <row r="981" ht="25.15" customHeight="true" x14ac:dyDescent="0.2">
      <c r="C981" s="492"/>
      <c r="D981" s="492"/>
      <c r="E981" s="492"/>
      <c r="F981" s="492"/>
      <c r="G981" s="492"/>
      <c r="H981" s="492"/>
      <c r="I981" s="492"/>
      <c r="J981" s="492"/>
      <c r="K981" s="492"/>
      <c r="L981" s="492"/>
      <c r="M981" s="492"/>
      <c r="N981" s="492"/>
      <c r="O981" s="492"/>
      <c r="P981" s="492"/>
      <c r="Q981" s="492"/>
    </row>
    <row r="982" ht="25.15" customHeight="true" x14ac:dyDescent="0.2">
      <c r="C982" s="492"/>
      <c r="D982" s="492"/>
      <c r="E982" s="492"/>
      <c r="F982" s="492"/>
      <c r="G982" s="492"/>
      <c r="H982" s="492"/>
      <c r="I982" s="492"/>
      <c r="J982" s="492"/>
      <c r="K982" s="492"/>
      <c r="L982" s="492"/>
      <c r="M982" s="492"/>
      <c r="N982" s="492"/>
      <c r="O982" s="492"/>
      <c r="P982" s="492"/>
      <c r="Q982" s="492"/>
    </row>
    <row r="983" ht="25.15" customHeight="true" x14ac:dyDescent="0.2">
      <c r="C983" s="492"/>
      <c r="D983" s="492"/>
      <c r="E983" s="492"/>
      <c r="F983" s="492"/>
      <c r="G983" s="492"/>
      <c r="H983" s="492"/>
      <c r="I983" s="492"/>
      <c r="J983" s="492"/>
      <c r="K983" s="492"/>
      <c r="L983" s="492"/>
      <c r="M983" s="492"/>
      <c r="N983" s="492"/>
      <c r="O983" s="492"/>
      <c r="P983" s="492"/>
      <c r="Q983" s="492"/>
    </row>
    <row r="984" ht="25.15" customHeight="true" x14ac:dyDescent="0.2">
      <c r="C984" s="492"/>
      <c r="D984" s="492"/>
      <c r="E984" s="492"/>
      <c r="F984" s="492"/>
      <c r="G984" s="492"/>
      <c r="H984" s="492"/>
      <c r="I984" s="492"/>
      <c r="J984" s="492"/>
      <c r="K984" s="492"/>
      <c r="L984" s="492"/>
      <c r="M984" s="492"/>
      <c r="N984" s="492"/>
      <c r="O984" s="492"/>
      <c r="P984" s="492"/>
      <c r="Q984" s="492"/>
    </row>
    <row r="985" ht="25.15" customHeight="true" x14ac:dyDescent="0.2">
      <c r="C985" s="492"/>
      <c r="D985" s="492"/>
      <c r="E985" s="492"/>
      <c r="F985" s="492"/>
      <c r="G985" s="492"/>
      <c r="H985" s="492"/>
      <c r="I985" s="492"/>
      <c r="J985" s="492"/>
      <c r="K985" s="492"/>
      <c r="L985" s="492"/>
      <c r="M985" s="492"/>
      <c r="N985" s="492"/>
      <c r="O985" s="492"/>
      <c r="P985" s="492"/>
      <c r="Q985" s="492"/>
    </row>
    <row r="986" ht="25.15" customHeight="true" x14ac:dyDescent="0.2">
      <c r="C986" s="492"/>
      <c r="D986" s="492"/>
      <c r="E986" s="492"/>
      <c r="F986" s="492"/>
      <c r="G986" s="492"/>
      <c r="H986" s="492"/>
      <c r="I986" s="492"/>
      <c r="J986" s="492"/>
      <c r="K986" s="492"/>
      <c r="L986" s="492"/>
      <c r="M986" s="492"/>
      <c r="N986" s="492"/>
      <c r="O986" s="492"/>
      <c r="P986" s="492"/>
      <c r="Q986" s="492"/>
    </row>
    <row r="987" ht="25.15" customHeight="true" x14ac:dyDescent="0.2">
      <c r="C987" s="492"/>
      <c r="D987" s="492"/>
      <c r="E987" s="492"/>
      <c r="F987" s="492"/>
      <c r="G987" s="492"/>
      <c r="H987" s="492"/>
      <c r="I987" s="492"/>
      <c r="J987" s="492"/>
      <c r="K987" s="492"/>
      <c r="L987" s="492"/>
      <c r="M987" s="492"/>
      <c r="N987" s="492"/>
      <c r="O987" s="492"/>
      <c r="P987" s="492"/>
      <c r="Q987" s="492"/>
    </row>
    <row r="988" ht="25.15" customHeight="true" x14ac:dyDescent="0.2">
      <c r="C988" s="492"/>
      <c r="D988" s="492"/>
      <c r="E988" s="492"/>
      <c r="F988" s="492"/>
      <c r="G988" s="492"/>
      <c r="H988" s="492"/>
      <c r="I988" s="492"/>
      <c r="J988" s="492"/>
      <c r="K988" s="492"/>
      <c r="L988" s="492"/>
      <c r="M988" s="492"/>
      <c r="N988" s="492"/>
      <c r="O988" s="492"/>
      <c r="P988" s="492"/>
      <c r="Q988" s="492"/>
    </row>
    <row r="989" ht="25.15" customHeight="true" x14ac:dyDescent="0.2">
      <c r="C989" s="492"/>
      <c r="D989" s="492"/>
      <c r="E989" s="492"/>
      <c r="F989" s="492"/>
      <c r="G989" s="492"/>
      <c r="H989" s="492"/>
      <c r="I989" s="492"/>
      <c r="J989" s="492"/>
      <c r="K989" s="492"/>
      <c r="L989" s="492"/>
      <c r="M989" s="492"/>
      <c r="N989" s="492"/>
      <c r="O989" s="492"/>
      <c r="P989" s="492"/>
      <c r="Q989" s="492"/>
    </row>
    <row r="990" ht="25.15" customHeight="true" x14ac:dyDescent="0.2">
      <c r="C990" s="492"/>
      <c r="D990" s="492"/>
      <c r="E990" s="492"/>
      <c r="F990" s="492"/>
      <c r="G990" s="492"/>
      <c r="H990" s="492"/>
      <c r="I990" s="492"/>
      <c r="J990" s="492"/>
      <c r="K990" s="492"/>
      <c r="L990" s="492"/>
      <c r="M990" s="492"/>
      <c r="N990" s="492"/>
      <c r="O990" s="492"/>
      <c r="P990" s="492"/>
      <c r="Q990" s="492"/>
    </row>
    <row r="991" ht="25.15" customHeight="true" x14ac:dyDescent="0.2">
      <c r="C991" s="492"/>
      <c r="D991" s="492"/>
      <c r="E991" s="492"/>
      <c r="F991" s="492"/>
      <c r="G991" s="492"/>
      <c r="H991" s="492"/>
      <c r="I991" s="492"/>
      <c r="J991" s="492"/>
      <c r="K991" s="492"/>
      <c r="L991" s="492"/>
      <c r="M991" s="492"/>
      <c r="N991" s="492"/>
      <c r="O991" s="492"/>
      <c r="P991" s="492"/>
      <c r="Q991" s="492"/>
    </row>
    <row r="992" ht="25.15" customHeight="true" x14ac:dyDescent="0.2">
      <c r="C992" s="492"/>
      <c r="D992" s="492"/>
      <c r="E992" s="492"/>
      <c r="F992" s="492"/>
      <c r="G992" s="492"/>
      <c r="H992" s="492"/>
      <c r="I992" s="492"/>
      <c r="J992" s="492"/>
      <c r="K992" s="492"/>
      <c r="L992" s="492"/>
      <c r="M992" s="492"/>
      <c r="N992" s="492"/>
      <c r="O992" s="492"/>
      <c r="P992" s="492"/>
      <c r="Q992" s="492"/>
    </row>
    <row r="993" ht="25.15" customHeight="true" x14ac:dyDescent="0.2">
      <c r="C993" s="492"/>
      <c r="D993" s="492"/>
      <c r="E993" s="492"/>
      <c r="F993" s="492"/>
      <c r="G993" s="492"/>
      <c r="H993" s="492"/>
      <c r="I993" s="492"/>
      <c r="J993" s="492"/>
      <c r="K993" s="492"/>
      <c r="L993" s="492"/>
      <c r="M993" s="492"/>
      <c r="N993" s="492"/>
      <c r="O993" s="492"/>
      <c r="P993" s="492"/>
      <c r="Q993" s="492"/>
    </row>
    <row r="994" ht="25.15" customHeight="true" x14ac:dyDescent="0.2">
      <c r="C994" s="492"/>
      <c r="D994" s="492"/>
      <c r="E994" s="492"/>
      <c r="F994" s="492"/>
      <c r="G994" s="492"/>
      <c r="H994" s="492"/>
      <c r="I994" s="492"/>
      <c r="J994" s="492"/>
      <c r="K994" s="492"/>
      <c r="L994" s="492"/>
      <c r="M994" s="492"/>
      <c r="N994" s="492"/>
      <c r="O994" s="492"/>
      <c r="P994" s="492"/>
      <c r="Q994" s="492"/>
    </row>
    <row r="995" ht="25.15" customHeight="true" x14ac:dyDescent="0.2">
      <c r="C995" s="492"/>
      <c r="D995" s="492"/>
      <c r="E995" s="492"/>
      <c r="F995" s="492"/>
      <c r="G995" s="492"/>
      <c r="H995" s="492"/>
      <c r="I995" s="492"/>
      <c r="J995" s="492"/>
      <c r="K995" s="492"/>
      <c r="L995" s="492"/>
      <c r="M995" s="492"/>
      <c r="N995" s="492"/>
      <c r="O995" s="492"/>
      <c r="P995" s="492"/>
      <c r="Q995" s="492"/>
    </row>
    <row r="996" ht="25.15" customHeight="true" x14ac:dyDescent="0.2">
      <c r="C996" s="492"/>
      <c r="D996" s="492"/>
      <c r="E996" s="492"/>
      <c r="F996" s="492"/>
      <c r="G996" s="492"/>
      <c r="H996" s="492"/>
      <c r="I996" s="492"/>
      <c r="J996" s="492"/>
      <c r="K996" s="492"/>
      <c r="L996" s="492"/>
      <c r="M996" s="492"/>
      <c r="N996" s="492"/>
      <c r="O996" s="492"/>
      <c r="P996" s="492"/>
      <c r="Q996" s="492"/>
    </row>
    <row r="997" ht="25.15" customHeight="true" x14ac:dyDescent="0.2">
      <c r="C997" s="492"/>
      <c r="D997" s="492"/>
      <c r="E997" s="492"/>
      <c r="F997" s="492"/>
      <c r="G997" s="492"/>
      <c r="H997" s="492"/>
      <c r="I997" s="492"/>
      <c r="J997" s="492"/>
      <c r="K997" s="492"/>
      <c r="L997" s="492"/>
      <c r="M997" s="492"/>
      <c r="N997" s="492"/>
      <c r="O997" s="492"/>
      <c r="P997" s="492"/>
      <c r="Q997" s="492"/>
    </row>
    <row r="998" ht="25.15" customHeight="true" x14ac:dyDescent="0.2">
      <c r="C998" s="492"/>
      <c r="D998" s="492"/>
      <c r="E998" s="492"/>
      <c r="F998" s="492"/>
      <c r="G998" s="492"/>
      <c r="H998" s="492"/>
      <c r="I998" s="492"/>
      <c r="J998" s="492"/>
      <c r="K998" s="492"/>
      <c r="L998" s="492"/>
      <c r="M998" s="492"/>
      <c r="N998" s="492"/>
      <c r="O998" s="492"/>
      <c r="P998" s="492"/>
      <c r="Q998" s="492"/>
    </row>
    <row r="999" ht="25.15" customHeight="true" x14ac:dyDescent="0.2">
      <c r="C999" s="492"/>
      <c r="D999" s="492"/>
      <c r="E999" s="492"/>
      <c r="F999" s="492"/>
      <c r="G999" s="492"/>
      <c r="H999" s="492"/>
      <c r="I999" s="492"/>
      <c r="J999" s="492"/>
      <c r="K999" s="492"/>
      <c r="L999" s="492"/>
      <c r="M999" s="492"/>
      <c r="N999" s="492"/>
      <c r="O999" s="492"/>
      <c r="P999" s="492"/>
      <c r="Q999" s="492"/>
    </row>
    <row r="1000" ht="25.15" customHeight="true" x14ac:dyDescent="0.2">
      <c r="C1000" s="492"/>
      <c r="D1000" s="492"/>
      <c r="E1000" s="492"/>
      <c r="F1000" s="492"/>
      <c r="G1000" s="492"/>
      <c r="H1000" s="492"/>
      <c r="I1000" s="492"/>
      <c r="J1000" s="492"/>
      <c r="K1000" s="492"/>
      <c r="L1000" s="492"/>
      <c r="M1000" s="492"/>
      <c r="N1000" s="492"/>
      <c r="O1000" s="492"/>
      <c r="P1000" s="492"/>
      <c r="Q1000" s="492"/>
    </row>
    <row r="1001" ht="25.15" customHeight="true" x14ac:dyDescent="0.2">
      <c r="C1001" s="492"/>
      <c r="D1001" s="492"/>
      <c r="E1001" s="492"/>
      <c r="F1001" s="492"/>
      <c r="G1001" s="492"/>
      <c r="H1001" s="492"/>
      <c r="I1001" s="492"/>
      <c r="J1001" s="492"/>
      <c r="K1001" s="492"/>
      <c r="L1001" s="492"/>
      <c r="M1001" s="492"/>
      <c r="N1001" s="492"/>
      <c r="O1001" s="492"/>
      <c r="P1001" s="492"/>
      <c r="Q1001" s="492"/>
    </row>
    <row r="1002" ht="25.15" customHeight="true" x14ac:dyDescent="0.2">
      <c r="C1002" s="492"/>
      <c r="D1002" s="492"/>
      <c r="E1002" s="492"/>
      <c r="F1002" s="492"/>
      <c r="G1002" s="492"/>
      <c r="H1002" s="492"/>
      <c r="I1002" s="492"/>
      <c r="J1002" s="492"/>
      <c r="K1002" s="492"/>
      <c r="L1002" s="492"/>
      <c r="M1002" s="492"/>
      <c r="N1002" s="492"/>
      <c r="O1002" s="492"/>
      <c r="P1002" s="492"/>
      <c r="Q1002" s="492"/>
    </row>
    <row r="1003" ht="25.15" customHeight="true" x14ac:dyDescent="0.2">
      <c r="C1003" s="492"/>
      <c r="D1003" s="492"/>
      <c r="E1003" s="492"/>
      <c r="F1003" s="492"/>
      <c r="G1003" s="492"/>
      <c r="H1003" s="492"/>
      <c r="I1003" s="492"/>
      <c r="J1003" s="492"/>
      <c r="K1003" s="492"/>
      <c r="L1003" s="492"/>
      <c r="M1003" s="492"/>
      <c r="N1003" s="492"/>
      <c r="O1003" s="492"/>
      <c r="P1003" s="492"/>
      <c r="Q1003" s="492"/>
    </row>
    <row r="1004" ht="25.15" customHeight="true" x14ac:dyDescent="0.2">
      <c r="C1004" s="492"/>
      <c r="D1004" s="492"/>
      <c r="E1004" s="492"/>
      <c r="F1004" s="492"/>
      <c r="G1004" s="492"/>
      <c r="H1004" s="492"/>
      <c r="I1004" s="492"/>
      <c r="J1004" s="492"/>
      <c r="K1004" s="492"/>
      <c r="L1004" s="492"/>
      <c r="M1004" s="492"/>
      <c r="N1004" s="492"/>
      <c r="O1004" s="492"/>
      <c r="P1004" s="492"/>
      <c r="Q1004" s="492"/>
    </row>
    <row r="1005" ht="25.15" customHeight="true" x14ac:dyDescent="0.2">
      <c r="C1005" s="492"/>
      <c r="D1005" s="492"/>
      <c r="E1005" s="492"/>
      <c r="F1005" s="492"/>
      <c r="G1005" s="492"/>
      <c r="H1005" s="492"/>
      <c r="I1005" s="492"/>
      <c r="J1005" s="492"/>
      <c r="K1005" s="492"/>
      <c r="L1005" s="492"/>
      <c r="M1005" s="492"/>
      <c r="N1005" s="492"/>
      <c r="O1005" s="492"/>
      <c r="P1005" s="492"/>
      <c r="Q1005" s="492"/>
    </row>
    <row r="1006" ht="25.15" customHeight="true" x14ac:dyDescent="0.2">
      <c r="C1006" s="492"/>
      <c r="D1006" s="492"/>
      <c r="E1006" s="492"/>
      <c r="F1006" s="492"/>
      <c r="G1006" s="492"/>
      <c r="H1006" s="492"/>
      <c r="I1006" s="492"/>
      <c r="J1006" s="492"/>
      <c r="K1006" s="492"/>
      <c r="L1006" s="492"/>
      <c r="M1006" s="492"/>
      <c r="N1006" s="492"/>
      <c r="O1006" s="492"/>
      <c r="P1006" s="492"/>
      <c r="Q1006" s="492"/>
    </row>
    <row r="1007" ht="25.15" customHeight="true" x14ac:dyDescent="0.2">
      <c r="C1007" s="492"/>
      <c r="D1007" s="492"/>
      <c r="E1007" s="492"/>
      <c r="F1007" s="492"/>
      <c r="G1007" s="492"/>
      <c r="H1007" s="492"/>
      <c r="I1007" s="492"/>
      <c r="J1007" s="492"/>
      <c r="K1007" s="492"/>
      <c r="L1007" s="492"/>
      <c r="M1007" s="492"/>
      <c r="N1007" s="492"/>
      <c r="O1007" s="492"/>
      <c r="P1007" s="492"/>
      <c r="Q1007" s="492"/>
    </row>
    <row r="1008" ht="25.15" customHeight="true" x14ac:dyDescent="0.2">
      <c r="C1008" s="492"/>
      <c r="D1008" s="492"/>
      <c r="E1008" s="492"/>
      <c r="F1008" s="492"/>
      <c r="G1008" s="492"/>
      <c r="H1008" s="492"/>
      <c r="I1008" s="492"/>
      <c r="J1008" s="492"/>
      <c r="K1008" s="492"/>
      <c r="L1008" s="492"/>
      <c r="M1008" s="492"/>
      <c r="N1008" s="492"/>
      <c r="O1008" s="492"/>
      <c r="P1008" s="492"/>
      <c r="Q1008" s="492"/>
    </row>
    <row r="1009" ht="25.15" customHeight="true" x14ac:dyDescent="0.2">
      <c r="C1009" s="492"/>
      <c r="D1009" s="492"/>
      <c r="E1009" s="492"/>
      <c r="F1009" s="492"/>
      <c r="G1009" s="492"/>
      <c r="H1009" s="492"/>
      <c r="I1009" s="492"/>
      <c r="J1009" s="492"/>
      <c r="K1009" s="492"/>
      <c r="L1009" s="492"/>
      <c r="M1009" s="492"/>
      <c r="N1009" s="492"/>
      <c r="O1009" s="492"/>
      <c r="P1009" s="492"/>
      <c r="Q1009" s="492"/>
    </row>
    <row r="1010" ht="25.15" customHeight="true" x14ac:dyDescent="0.2">
      <c r="C1010" s="492"/>
      <c r="D1010" s="492"/>
      <c r="E1010" s="492"/>
      <c r="F1010" s="492"/>
      <c r="G1010" s="492"/>
      <c r="H1010" s="492"/>
      <c r="I1010" s="492"/>
      <c r="J1010" s="492"/>
      <c r="K1010" s="492"/>
      <c r="L1010" s="492"/>
      <c r="M1010" s="492"/>
      <c r="N1010" s="492"/>
      <c r="O1010" s="492"/>
      <c r="P1010" s="492"/>
      <c r="Q1010" s="492"/>
    </row>
    <row r="1011" ht="25.15" customHeight="true" x14ac:dyDescent="0.2">
      <c r="C1011" s="492"/>
      <c r="D1011" s="492"/>
      <c r="E1011" s="492"/>
      <c r="F1011" s="492"/>
      <c r="G1011" s="492"/>
      <c r="H1011" s="492"/>
      <c r="I1011" s="492"/>
      <c r="J1011" s="492"/>
      <c r="K1011" s="492"/>
      <c r="L1011" s="492"/>
      <c r="M1011" s="492"/>
      <c r="N1011" s="492"/>
      <c r="O1011" s="492"/>
      <c r="P1011" s="492"/>
      <c r="Q1011" s="492"/>
    </row>
    <row r="1012" ht="25.15" customHeight="true" x14ac:dyDescent="0.2">
      <c r="C1012" s="492"/>
      <c r="D1012" s="492"/>
      <c r="E1012" s="492"/>
      <c r="F1012" s="492"/>
      <c r="G1012" s="492"/>
      <c r="H1012" s="492"/>
      <c r="I1012" s="492"/>
      <c r="J1012" s="492"/>
      <c r="K1012" s="492"/>
      <c r="L1012" s="492"/>
      <c r="M1012" s="492"/>
      <c r="N1012" s="492"/>
      <c r="O1012" s="492"/>
      <c r="P1012" s="492"/>
      <c r="Q1012" s="492"/>
    </row>
    <row r="1013" ht="25.15" customHeight="true" x14ac:dyDescent="0.2">
      <c r="C1013" s="492"/>
      <c r="D1013" s="492"/>
      <c r="E1013" s="492"/>
      <c r="F1013" s="492"/>
      <c r="G1013" s="492"/>
      <c r="H1013" s="492"/>
      <c r="I1013" s="492"/>
      <c r="J1013" s="492"/>
      <c r="K1013" s="492"/>
      <c r="L1013" s="492"/>
      <c r="M1013" s="492"/>
      <c r="N1013" s="492"/>
      <c r="O1013" s="492"/>
      <c r="P1013" s="492"/>
      <c r="Q1013" s="492"/>
    </row>
    <row r="1014" ht="25.15" customHeight="true" x14ac:dyDescent="0.2">
      <c r="C1014" s="492"/>
      <c r="D1014" s="492"/>
      <c r="E1014" s="492"/>
      <c r="F1014" s="492"/>
      <c r="G1014" s="492"/>
      <c r="H1014" s="492"/>
      <c r="I1014" s="492"/>
      <c r="J1014" s="492"/>
      <c r="K1014" s="492"/>
      <c r="L1014" s="492"/>
      <c r="M1014" s="492"/>
      <c r="N1014" s="492"/>
      <c r="O1014" s="492"/>
      <c r="P1014" s="492"/>
      <c r="Q1014" s="492"/>
    </row>
    <row r="1015" ht="25.15" customHeight="true" x14ac:dyDescent="0.2">
      <c r="C1015" s="492"/>
      <c r="D1015" s="492"/>
      <c r="E1015" s="492"/>
      <c r="F1015" s="492"/>
      <c r="G1015" s="492"/>
      <c r="H1015" s="492"/>
      <c r="I1015" s="492"/>
      <c r="J1015" s="492"/>
      <c r="K1015" s="492"/>
      <c r="L1015" s="492"/>
      <c r="M1015" s="492"/>
      <c r="N1015" s="492"/>
      <c r="O1015" s="492"/>
      <c r="P1015" s="492"/>
      <c r="Q1015" s="492"/>
    </row>
    <row r="1016" ht="25.15" customHeight="true" x14ac:dyDescent="0.2">
      <c r="C1016" s="492"/>
      <c r="D1016" s="492"/>
      <c r="E1016" s="492"/>
      <c r="F1016" s="492"/>
      <c r="G1016" s="492"/>
      <c r="H1016" s="492"/>
      <c r="I1016" s="492"/>
      <c r="J1016" s="492"/>
      <c r="K1016" s="492"/>
      <c r="L1016" s="492"/>
      <c r="M1016" s="492"/>
      <c r="N1016" s="492"/>
      <c r="O1016" s="492"/>
      <c r="P1016" s="492"/>
      <c r="Q1016" s="492"/>
    </row>
    <row r="1017" ht="25.15" customHeight="true" x14ac:dyDescent="0.2">
      <c r="C1017" s="492"/>
      <c r="D1017" s="492"/>
      <c r="E1017" s="492"/>
      <c r="F1017" s="492"/>
      <c r="G1017" s="492"/>
      <c r="H1017" s="492"/>
      <c r="I1017" s="492"/>
      <c r="J1017" s="492"/>
      <c r="K1017" s="492"/>
      <c r="L1017" s="492"/>
      <c r="M1017" s="492"/>
      <c r="N1017" s="492"/>
      <c r="O1017" s="492"/>
      <c r="P1017" s="492"/>
      <c r="Q1017" s="492"/>
    </row>
    <row r="1018" ht="25.15" customHeight="true" x14ac:dyDescent="0.2">
      <c r="C1018" s="492"/>
      <c r="D1018" s="492"/>
      <c r="E1018" s="492"/>
      <c r="F1018" s="492"/>
      <c r="G1018" s="492"/>
      <c r="H1018" s="492"/>
      <c r="I1018" s="492"/>
      <c r="J1018" s="492"/>
      <c r="K1018" s="492"/>
      <c r="L1018" s="492"/>
      <c r="M1018" s="492"/>
      <c r="N1018" s="492"/>
      <c r="O1018" s="492"/>
      <c r="P1018" s="492"/>
      <c r="Q1018" s="492"/>
    </row>
    <row r="1019" ht="25.15" customHeight="true" x14ac:dyDescent="0.2">
      <c r="C1019" s="492"/>
      <c r="D1019" s="492"/>
      <c r="E1019" s="492"/>
      <c r="F1019" s="492"/>
      <c r="G1019" s="492"/>
      <c r="H1019" s="492"/>
      <c r="I1019" s="492"/>
      <c r="J1019" s="492"/>
      <c r="K1019" s="492"/>
      <c r="L1019" s="492"/>
      <c r="M1019" s="492"/>
      <c r="N1019" s="492"/>
      <c r="O1019" s="492"/>
      <c r="P1019" s="492"/>
      <c r="Q1019" s="492"/>
    </row>
    <row r="1020" ht="25.15" customHeight="true" x14ac:dyDescent="0.2">
      <c r="C1020" s="492"/>
      <c r="D1020" s="492"/>
      <c r="E1020" s="492"/>
      <c r="F1020" s="492"/>
      <c r="G1020" s="492"/>
      <c r="H1020" s="492"/>
      <c r="I1020" s="492"/>
      <c r="J1020" s="492"/>
      <c r="K1020" s="492"/>
      <c r="L1020" s="492"/>
      <c r="M1020" s="492"/>
      <c r="N1020" s="492"/>
      <c r="O1020" s="492"/>
      <c r="P1020" s="492"/>
      <c r="Q1020" s="492"/>
    </row>
    <row r="1021" ht="25.15" customHeight="true" x14ac:dyDescent="0.2">
      <c r="C1021" s="492"/>
      <c r="D1021" s="492"/>
      <c r="E1021" s="492"/>
      <c r="F1021" s="492"/>
      <c r="G1021" s="492"/>
      <c r="H1021" s="492"/>
      <c r="I1021" s="492"/>
      <c r="J1021" s="492"/>
      <c r="K1021" s="492"/>
      <c r="L1021" s="492"/>
      <c r="M1021" s="492"/>
      <c r="N1021" s="492"/>
      <c r="O1021" s="492"/>
      <c r="P1021" s="492"/>
      <c r="Q1021" s="492"/>
    </row>
    <row r="1022" ht="25.15" customHeight="true" x14ac:dyDescent="0.2">
      <c r="C1022" s="492"/>
      <c r="D1022" s="492"/>
      <c r="E1022" s="492"/>
      <c r="F1022" s="492"/>
      <c r="G1022" s="492"/>
      <c r="H1022" s="492"/>
      <c r="I1022" s="492"/>
      <c r="J1022" s="492"/>
      <c r="K1022" s="492"/>
      <c r="L1022" s="492"/>
      <c r="M1022" s="492"/>
      <c r="N1022" s="492"/>
      <c r="O1022" s="492"/>
      <c r="P1022" s="492"/>
      <c r="Q1022" s="492"/>
    </row>
    <row r="1023" ht="25.15" customHeight="true" x14ac:dyDescent="0.2">
      <c r="C1023" s="492"/>
      <c r="D1023" s="492"/>
      <c r="E1023" s="492"/>
      <c r="F1023" s="492"/>
      <c r="G1023" s="492"/>
      <c r="H1023" s="492"/>
      <c r="I1023" s="492"/>
      <c r="J1023" s="492"/>
      <c r="K1023" s="492"/>
      <c r="L1023" s="492"/>
      <c r="M1023" s="492"/>
      <c r="N1023" s="492"/>
      <c r="O1023" s="492"/>
      <c r="P1023" s="492"/>
      <c r="Q1023" s="492"/>
    </row>
    <row r="1024" ht="25.15" customHeight="true" x14ac:dyDescent="0.2">
      <c r="C1024" s="492"/>
      <c r="D1024" s="492"/>
      <c r="E1024" s="492"/>
      <c r="F1024" s="492"/>
      <c r="G1024" s="492"/>
      <c r="H1024" s="492"/>
      <c r="I1024" s="492"/>
      <c r="J1024" s="492"/>
      <c r="K1024" s="492"/>
      <c r="L1024" s="492"/>
      <c r="M1024" s="492"/>
      <c r="N1024" s="492"/>
      <c r="O1024" s="492"/>
      <c r="P1024" s="492"/>
      <c r="Q1024" s="492"/>
    </row>
    <row r="1025" s="218" customFormat="true" ht="21" customHeight="true" x14ac:dyDescent="0.2">
      <c r="A1025" s="2679" t="s">
        <v>149</v>
      </c>
      <c r="B1025" s="2680"/>
      <c r="C1025" s="2681"/>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682" t="s">
        <v>188</v>
      </c>
      <c r="B1026" s="2683"/>
      <c r="C1026" s="425" t="s">
        <v>189</v>
      </c>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26" t="s">
        <v>190</v>
      </c>
      <c r="B1027" s="427" t="s">
        <v>191</v>
      </c>
      <c r="C1027" s="428">
        <v>6707</v>
      </c>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29" t="s">
        <v>192</v>
      </c>
      <c r="B1028" s="430" t="s">
        <v>191</v>
      </c>
      <c r="C1028" s="431">
        <v>6707</v>
      </c>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29" t="s">
        <v>193</v>
      </c>
      <c r="B1029" s="430" t="s">
        <v>191</v>
      </c>
      <c r="C1029" s="431">
        <v>6707</v>
      </c>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29" t="s">
        <v>195</v>
      </c>
      <c r="B1030" s="430" t="s">
        <v>191</v>
      </c>
      <c r="C1030" s="431">
        <v>6707</v>
      </c>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656" t="s">
        <v>197</v>
      </c>
      <c r="B1031" s="430" t="s">
        <v>198</v>
      </c>
      <c r="C1031" s="431">
        <v>4806</v>
      </c>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656"/>
      <c r="B1032" s="430" t="s">
        <v>199</v>
      </c>
      <c r="C1032" s="431">
        <v>1901</v>
      </c>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657"/>
      <c r="B1033" s="432" t="s">
        <v>200</v>
      </c>
      <c r="C1033" s="433">
        <v>0</v>
      </c>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8"/>
      <c r="BB1033" s="136"/>
      <c r="BC1033" s="418"/>
      <c r="BD1033" s="418"/>
      <c r="BE1033" s="418"/>
      <c r="BF1033" s="418"/>
      <c r="BG1033" s="418"/>
      <c r="BH1033" s="418"/>
      <c r="BI1033" s="418"/>
      <c r="BJ1033" s="418"/>
      <c r="BK1033" s="418"/>
      <c r="BL1033" s="418"/>
      <c r="BM1033" s="418"/>
      <c r="BN1033" s="418"/>
      <c r="BO1033" s="418"/>
      <c r="BP1033" s="418"/>
      <c r="BQ1033" s="418"/>
      <c r="BR1033" s="418"/>
      <c r="BS1033" s="418"/>
      <c r="BT1033" s="418"/>
      <c r="BU1033" s="418"/>
      <c r="BV1033" s="418"/>
      <c r="BW1033" s="418"/>
      <c r="BX1033" s="418"/>
      <c r="BY1033" s="418"/>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658" t="s">
        <v>258</v>
      </c>
      <c r="B1034" s="2659"/>
      <c r="C1034" s="2660"/>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7"/>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2"/>
      <c r="BB1035" s="238"/>
      <c r="BC1035" s="392"/>
      <c r="BD1035" s="392"/>
      <c r="BE1035" s="392"/>
      <c r="BF1035" s="392"/>
      <c r="BG1035" s="392"/>
      <c r="BH1035" s="392"/>
      <c r="BI1035" s="392"/>
      <c r="BJ1035" s="392"/>
      <c r="BK1035" s="392"/>
      <c r="BL1035" s="392"/>
      <c r="BM1035" s="392"/>
      <c r="BN1035" s="392"/>
      <c r="BO1035" s="392"/>
      <c r="BP1035" s="392"/>
      <c r="BQ1035" s="392"/>
      <c r="BR1035" s="392"/>
      <c r="BS1035" s="392"/>
      <c r="BT1035" s="392"/>
      <c r="BU1035" s="392"/>
      <c r="BV1035" s="392"/>
      <c r="BW1035" s="392"/>
      <c r="BX1035" s="392"/>
      <c r="BY1035" s="39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Aragatsotn</v>
      </c>
      <c r="B1037" s="293">
        <f>BR122+BR123</f>
        <v>1095.4412699999996</v>
      </c>
    </row>
    <row r="1038" ht="15" customHeight="true" x14ac:dyDescent="0.2">
      <c r="A1038" s="293" t="str">
        <f>S15</f>
        <v>Ararat</v>
      </c>
      <c r="B1038" s="293">
        <f>BS122+BS123</f>
        <v>2130.3865339999993</v>
      </c>
    </row>
    <row r="1039" ht="15" customHeight="true" x14ac:dyDescent="0.2">
      <c r="A1039" s="293" t="str">
        <f>T15</f>
        <v>Armavir</v>
      </c>
      <c r="B1039" s="293">
        <f>BT122+BT123</f>
        <v>2204.1840759999995</v>
      </c>
    </row>
    <row r="1040" ht="15" customHeight="true" x14ac:dyDescent="0.2">
      <c r="A1040" s="293" t="str">
        <f>U15</f>
        <v>Gegharkunik</v>
      </c>
      <c r="B1040" s="293">
        <f>BU122+BU123</f>
        <v>1582.1311069999999</v>
      </c>
    </row>
    <row r="1041" ht="15" customHeight="true" x14ac:dyDescent="0.2">
      <c r="A1041" s="293" t="str">
        <f>V15</f>
        <v>Kotayk</v>
      </c>
      <c r="B1041" s="293">
        <f>BV122+BV123</f>
        <v>2067.6148600000015</v>
      </c>
    </row>
    <row r="1042" ht="15" customHeight="true" x14ac:dyDescent="0.2">
      <c r="A1042" s="293" t="str">
        <f>W15</f>
        <v>Lori</v>
      </c>
      <c r="B1042" s="293">
        <f>BW122+BW123</f>
        <v>2204.211051000003</v>
      </c>
    </row>
    <row r="1043" ht="15" customHeight="true" x14ac:dyDescent="0.2">
      <c r="A1043" s="293" t="str">
        <f>X15</f>
        <v>Shirak</v>
      </c>
      <c r="B1043" s="293">
        <f>BX122+XR123</f>
        <v>1866.2136560000001</v>
      </c>
    </row>
    <row r="1044" ht="15" customHeight="true" x14ac:dyDescent="0.2">
      <c r="A1044" s="293" t="str">
        <f>Y15</f>
        <v>Syunik</v>
      </c>
      <c r="B1044" s="293">
        <f>BY122+BY123</f>
        <v>1140.5436399999983</v>
      </c>
    </row>
    <row r="1045" ht="15" customHeight="true" x14ac:dyDescent="0.2">
      <c r="A1045" s="293" t="str">
        <f>Z15</f>
        <v>Tavush</v>
      </c>
      <c r="B1045" s="293">
        <f>BZ122+BZ123</f>
        <v>1137.6923119999992</v>
      </c>
    </row>
    <row r="1046" ht="15" customHeight="true" x14ac:dyDescent="0.2">
      <c r="A1046" s="238" t="str">
        <f>AA15</f>
        <v>Vayots Dzor</v>
      </c>
      <c r="B1046" s="293">
        <f>CA122+CA123</f>
        <v>462.48336999999998</v>
      </c>
    </row>
    <row r="1047" ht="15" customHeight="true" x14ac:dyDescent="0.2">
      <c r="A1047" s="238" t="str">
        <f>AB15</f>
        <v>Yerevan</v>
      </c>
      <c r="B1047" s="293">
        <f>CB122+CB123</f>
        <v>9188.4308029999884</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11</v>
      </c>
      <c r="B1072" s="238" t="s">
        <v>136</v>
      </c>
    </row>
    <row r="1100" s="211" customFormat="true" ht="17.1" customHeight="true" x14ac:dyDescent="0.2">
      <c r="A1100" s="682"/>
      <c r="B1100" s="671"/>
      <c r="BA1100" s="392"/>
      <c r="BB1100" s="238"/>
      <c r="BC1100" s="392"/>
      <c r="BD1100" s="392"/>
      <c r="BE1100" s="392"/>
      <c r="BF1100" s="392"/>
      <c r="BG1100" s="392"/>
      <c r="BH1100" s="392"/>
      <c r="BI1100" s="392"/>
      <c r="BJ1100" s="392"/>
      <c r="BK1100" s="392"/>
      <c r="BL1100" s="392"/>
      <c r="BM1100" s="392"/>
      <c r="BN1100" s="392"/>
      <c r="BO1100" s="392"/>
      <c r="BP1100" s="392"/>
      <c r="BQ1100" s="392"/>
      <c r="BR1100" s="392"/>
      <c r="BS1100" s="392"/>
      <c r="BT1100" s="392"/>
      <c r="BU1100" s="392"/>
      <c r="BV1100" s="392"/>
      <c r="BW1100" s="392"/>
      <c r="BX1100" s="392"/>
      <c r="BY1100" s="392"/>
    </row>
    <row r="1101" s="211" customFormat="true" ht="17.1" customHeight="true" x14ac:dyDescent="0.2">
      <c r="A1101" s="683"/>
      <c r="B1101" s="672"/>
      <c r="BA1101" s="392"/>
      <c r="BB1101" s="238"/>
      <c r="BC1101" s="392"/>
      <c r="BD1101" s="392"/>
      <c r="BE1101" s="392"/>
      <c r="BF1101" s="392"/>
      <c r="BG1101" s="392"/>
      <c r="BH1101" s="392"/>
      <c r="BI1101" s="392"/>
      <c r="BJ1101" s="392"/>
      <c r="BK1101" s="392"/>
      <c r="BL1101" s="392"/>
      <c r="BM1101" s="392"/>
      <c r="BN1101" s="392"/>
      <c r="BO1101" s="392"/>
      <c r="BP1101" s="392"/>
      <c r="BQ1101" s="392"/>
      <c r="BR1101" s="392"/>
      <c r="BS1101" s="392"/>
      <c r="BT1101" s="392"/>
      <c r="BU1101" s="392"/>
      <c r="BV1101" s="392"/>
      <c r="BW1101" s="392"/>
      <c r="BX1101" s="392"/>
      <c r="BY1101" s="392"/>
    </row>
    <row r="1102" s="211" customFormat="true" ht="15" customHeight="true" x14ac:dyDescent="0.2">
      <c r="BA1102" s="392"/>
      <c r="BB1102" s="238"/>
      <c r="BC1102" s="392"/>
      <c r="BD1102" s="392"/>
      <c r="BE1102" s="392"/>
      <c r="BF1102" s="392"/>
      <c r="BG1102" s="392"/>
      <c r="BH1102" s="392"/>
      <c r="BI1102" s="392"/>
      <c r="BJ1102" s="392"/>
      <c r="BK1102" s="392"/>
      <c r="BL1102" s="392"/>
      <c r="BM1102" s="392"/>
      <c r="BN1102" s="392"/>
      <c r="BO1102" s="392"/>
      <c r="BP1102" s="392"/>
      <c r="BQ1102" s="392"/>
      <c r="BR1102" s="392"/>
      <c r="BS1102" s="392"/>
      <c r="BT1102" s="392"/>
      <c r="BU1102" s="392"/>
      <c r="BV1102" s="392"/>
      <c r="BW1102" s="392"/>
      <c r="BX1102" s="392"/>
      <c r="BY1102" s="392"/>
    </row>
    <row r="1103" s="211" customFormat="true" ht="15" customHeight="true" x14ac:dyDescent="0.2">
      <c r="BA1103" s="392"/>
      <c r="BB1103" s="238"/>
      <c r="BC1103" s="392"/>
      <c r="BD1103" s="392"/>
      <c r="BE1103" s="392"/>
      <c r="BF1103" s="392"/>
      <c r="BG1103" s="392"/>
      <c r="BH1103" s="392"/>
      <c r="BI1103" s="392"/>
      <c r="BJ1103" s="392"/>
      <c r="BK1103" s="392"/>
      <c r="BL1103" s="392"/>
      <c r="BM1103" s="392"/>
      <c r="BN1103" s="392"/>
      <c r="BO1103" s="392"/>
      <c r="BP1103" s="392"/>
      <c r="BQ1103" s="392"/>
      <c r="BR1103" s="392"/>
      <c r="BS1103" s="392"/>
      <c r="BT1103" s="392"/>
      <c r="BU1103" s="392"/>
      <c r="BV1103" s="392"/>
      <c r="BW1103" s="392"/>
      <c r="BX1103" s="392"/>
      <c r="BY1103" s="392"/>
    </row>
    <row r="1104" s="211" customFormat="true" ht="15" customHeight="true" x14ac:dyDescent="0.2">
      <c r="BA1104" s="392"/>
      <c r="BB1104" s="238"/>
      <c r="BC1104" s="392"/>
      <c r="BD1104" s="392"/>
      <c r="BE1104" s="392"/>
      <c r="BF1104" s="392"/>
      <c r="BG1104" s="392"/>
      <c r="BH1104" s="392"/>
      <c r="BI1104" s="392"/>
      <c r="BJ1104" s="392"/>
      <c r="BK1104" s="392"/>
      <c r="BL1104" s="392"/>
      <c r="BM1104" s="392"/>
      <c r="BN1104" s="392"/>
      <c r="BO1104" s="392"/>
      <c r="BP1104" s="392"/>
      <c r="BQ1104" s="392"/>
      <c r="BR1104" s="392"/>
      <c r="BS1104" s="392"/>
      <c r="BT1104" s="392"/>
      <c r="BU1104" s="392"/>
      <c r="BV1104" s="392"/>
      <c r="BW1104" s="392"/>
      <c r="BX1104" s="392"/>
      <c r="BY1104" s="392"/>
    </row>
    <row r="1105" s="211" customFormat="true" ht="15" customHeight="true" x14ac:dyDescent="0.2">
      <c r="BA1105" s="392"/>
      <c r="BB1105" s="238"/>
      <c r="BC1105" s="392"/>
      <c r="BD1105" s="392"/>
      <c r="BE1105" s="392"/>
      <c r="BF1105" s="392"/>
      <c r="BG1105" s="392"/>
      <c r="BH1105" s="392"/>
      <c r="BI1105" s="392"/>
      <c r="BJ1105" s="392"/>
      <c r="BK1105" s="392"/>
      <c r="BL1105" s="392"/>
      <c r="BM1105" s="392"/>
      <c r="BN1105" s="392"/>
      <c r="BO1105" s="392"/>
      <c r="BP1105" s="392"/>
      <c r="BQ1105" s="392"/>
      <c r="BR1105" s="392"/>
      <c r="BS1105" s="392"/>
      <c r="BT1105" s="392"/>
      <c r="BU1105" s="392"/>
      <c r="BV1105" s="392"/>
      <c r="BW1105" s="392"/>
      <c r="BX1105" s="392"/>
      <c r="BY1105" s="392"/>
    </row>
    <row r="1106" s="211" customFormat="true" ht="15" customHeight="true" x14ac:dyDescent="0.2">
      <c r="BA1106" s="392"/>
      <c r="BB1106" s="238"/>
      <c r="BC1106" s="392"/>
      <c r="BD1106" s="392"/>
      <c r="BE1106" s="392"/>
      <c r="BF1106" s="392"/>
      <c r="BG1106" s="392"/>
      <c r="BH1106" s="392"/>
      <c r="BI1106" s="392"/>
      <c r="BJ1106" s="392"/>
      <c r="BK1106" s="392"/>
      <c r="BL1106" s="392"/>
      <c r="BM1106" s="392"/>
      <c r="BN1106" s="392"/>
      <c r="BO1106" s="392"/>
      <c r="BP1106" s="392"/>
      <c r="BQ1106" s="392"/>
      <c r="BR1106" s="392"/>
      <c r="BS1106" s="392"/>
      <c r="BT1106" s="392"/>
      <c r="BU1106" s="392"/>
      <c r="BV1106" s="392"/>
      <c r="BW1106" s="392"/>
      <c r="BX1106" s="392"/>
      <c r="BY1106" s="392"/>
    </row>
    <row r="1107" s="211" customFormat="true" ht="15" customHeight="true" x14ac:dyDescent="0.2">
      <c r="BA1107" s="392"/>
      <c r="BB1107" s="238"/>
      <c r="BC1107" s="392"/>
      <c r="BD1107" s="392"/>
      <c r="BE1107" s="392"/>
      <c r="BF1107" s="392"/>
      <c r="BG1107" s="392"/>
      <c r="BH1107" s="392"/>
      <c r="BI1107" s="392"/>
      <c r="BJ1107" s="392"/>
      <c r="BK1107" s="392"/>
      <c r="BL1107" s="392"/>
      <c r="BM1107" s="392"/>
      <c r="BN1107" s="392"/>
      <c r="BO1107" s="392"/>
      <c r="BP1107" s="392"/>
      <c r="BQ1107" s="392"/>
      <c r="BR1107" s="392"/>
      <c r="BS1107" s="392"/>
      <c r="BT1107" s="392"/>
      <c r="BU1107" s="392"/>
      <c r="BV1107" s="392"/>
      <c r="BW1107" s="392"/>
      <c r="BX1107" s="392"/>
      <c r="BY1107" s="392"/>
    </row>
    <row r="1108" s="211" customFormat="true" ht="15" customHeight="true" x14ac:dyDescent="0.2">
      <c r="BA1108" s="392"/>
      <c r="BB1108" s="238"/>
      <c r="BC1108" s="392"/>
      <c r="BD1108" s="392"/>
      <c r="BE1108" s="392"/>
      <c r="BF1108" s="392"/>
      <c r="BG1108" s="392"/>
      <c r="BH1108" s="392"/>
      <c r="BI1108" s="392"/>
      <c r="BJ1108" s="392"/>
      <c r="BK1108" s="392"/>
      <c r="BL1108" s="392"/>
      <c r="BM1108" s="392"/>
      <c r="BN1108" s="392"/>
      <c r="BO1108" s="392"/>
      <c r="BP1108" s="392"/>
      <c r="BQ1108" s="392"/>
      <c r="BR1108" s="392"/>
      <c r="BS1108" s="392"/>
      <c r="BT1108" s="392"/>
      <c r="BU1108" s="392"/>
      <c r="BV1108" s="392"/>
      <c r="BW1108" s="392"/>
      <c r="BX1108" s="392"/>
      <c r="BY1108" s="392"/>
    </row>
    <row r="1109" s="211" customFormat="true" ht="15" customHeight="true" x14ac:dyDescent="0.2">
      <c r="BA1109" s="392"/>
      <c r="BB1109" s="238"/>
      <c r="BC1109" s="392"/>
      <c r="BD1109" s="392"/>
      <c r="BE1109" s="392"/>
      <c r="BF1109" s="392"/>
      <c r="BG1109" s="392"/>
      <c r="BH1109" s="392"/>
      <c r="BI1109" s="392"/>
      <c r="BJ1109" s="392"/>
      <c r="BK1109" s="392"/>
      <c r="BL1109" s="392"/>
      <c r="BM1109" s="392"/>
      <c r="BN1109" s="392"/>
      <c r="BO1109" s="392"/>
      <c r="BP1109" s="392"/>
      <c r="BQ1109" s="392"/>
      <c r="BR1109" s="392"/>
      <c r="BS1109" s="392"/>
      <c r="BT1109" s="392"/>
      <c r="BU1109" s="392"/>
      <c r="BV1109" s="392"/>
      <c r="BW1109" s="392"/>
      <c r="BX1109" s="392"/>
      <c r="BY1109" s="392"/>
    </row>
    <row r="1110" s="211" customFormat="true" ht="15" customHeight="true" x14ac:dyDescent="0.2">
      <c r="BA1110" s="392"/>
      <c r="BB1110" s="238"/>
      <c r="BC1110" s="392"/>
      <c r="BD1110" s="392"/>
      <c r="BE1110" s="392"/>
      <c r="BF1110" s="392"/>
      <c r="BG1110" s="392"/>
      <c r="BH1110" s="392"/>
      <c r="BI1110" s="392"/>
      <c r="BJ1110" s="392"/>
      <c r="BK1110" s="392"/>
      <c r="BL1110" s="392"/>
      <c r="BM1110" s="392"/>
      <c r="BN1110" s="392"/>
      <c r="BO1110" s="392"/>
      <c r="BP1110" s="392"/>
      <c r="BQ1110" s="392"/>
      <c r="BR1110" s="392"/>
      <c r="BS1110" s="392"/>
      <c r="BT1110" s="392"/>
      <c r="BU1110" s="392"/>
      <c r="BV1110" s="392"/>
      <c r="BW1110" s="392"/>
      <c r="BX1110" s="392"/>
      <c r="BY1110" s="392"/>
    </row>
    <row r="1111" s="211" customFormat="true" ht="15" customHeight="true" x14ac:dyDescent="0.2">
      <c r="BA1111" s="392"/>
      <c r="BB1111" s="238"/>
      <c r="BC1111" s="392"/>
      <c r="BD1111" s="392"/>
      <c r="BE1111" s="392"/>
      <c r="BF1111" s="392"/>
      <c r="BG1111" s="392"/>
      <c r="BH1111" s="392"/>
      <c r="BI1111" s="392"/>
      <c r="BJ1111" s="392"/>
      <c r="BK1111" s="392"/>
      <c r="BL1111" s="392"/>
      <c r="BM1111" s="392"/>
      <c r="BN1111" s="392"/>
      <c r="BO1111" s="392"/>
      <c r="BP1111" s="392"/>
      <c r="BQ1111" s="392"/>
      <c r="BR1111" s="392"/>
      <c r="BS1111" s="392"/>
      <c r="BT1111" s="392"/>
      <c r="BU1111" s="392"/>
      <c r="BV1111" s="392"/>
      <c r="BW1111" s="392"/>
      <c r="BX1111" s="392"/>
      <c r="BY1111" s="392"/>
    </row>
    <row r="1112" s="211" customFormat="true" ht="15" customHeight="true" x14ac:dyDescent="0.2">
      <c r="BA1112" s="392"/>
      <c r="BB1112" s="238"/>
      <c r="BC1112" s="392"/>
      <c r="BD1112" s="392"/>
      <c r="BE1112" s="392"/>
      <c r="BF1112" s="392"/>
      <c r="BG1112" s="392"/>
      <c r="BH1112" s="392"/>
      <c r="BI1112" s="392"/>
      <c r="BJ1112" s="392"/>
      <c r="BK1112" s="392"/>
      <c r="BL1112" s="392"/>
      <c r="BM1112" s="392"/>
      <c r="BN1112" s="392"/>
      <c r="BO1112" s="392"/>
      <c r="BP1112" s="392"/>
      <c r="BQ1112" s="392"/>
      <c r="BR1112" s="392"/>
      <c r="BS1112" s="392"/>
      <c r="BT1112" s="392"/>
      <c r="BU1112" s="392"/>
      <c r="BV1112" s="392"/>
      <c r="BW1112" s="392"/>
      <c r="BX1112" s="392"/>
      <c r="BY1112" s="392"/>
    </row>
    <row r="1113" s="211" customFormat="true" ht="15" customHeight="true" x14ac:dyDescent="0.2">
      <c r="BA1113" s="392"/>
      <c r="BB1113" s="238"/>
      <c r="BC1113" s="392"/>
      <c r="BD1113" s="392"/>
      <c r="BE1113" s="392"/>
      <c r="BF1113" s="392"/>
      <c r="BG1113" s="392"/>
      <c r="BH1113" s="392"/>
      <c r="BI1113" s="392"/>
      <c r="BJ1113" s="392"/>
      <c r="BK1113" s="392"/>
      <c r="BL1113" s="392"/>
      <c r="BM1113" s="392"/>
      <c r="BN1113" s="392"/>
      <c r="BO1113" s="392"/>
      <c r="BP1113" s="392"/>
      <c r="BQ1113" s="392"/>
      <c r="BR1113" s="392"/>
      <c r="BS1113" s="392"/>
      <c r="BT1113" s="392"/>
      <c r="BU1113" s="392"/>
      <c r="BV1113" s="392"/>
      <c r="BW1113" s="392"/>
      <c r="BX1113" s="392"/>
      <c r="BY1113" s="392"/>
    </row>
    <row r="1114" s="211" customFormat="true" ht="17.1" customHeight="true" x14ac:dyDescent="0.2">
      <c r="A1114" s="683"/>
      <c r="B1114" s="672"/>
      <c r="C1114" s="673"/>
      <c r="D1114" s="674"/>
      <c r="E1114" s="674"/>
      <c r="F1114" s="674"/>
      <c r="G1114" s="675"/>
      <c r="H1114" s="674"/>
      <c r="I1114" s="674"/>
      <c r="J1114" s="674"/>
      <c r="K1114" s="674"/>
      <c r="L1114" s="675"/>
      <c r="M1114" s="674"/>
      <c r="N1114" s="674"/>
      <c r="O1114" s="674"/>
      <c r="P1114" s="674"/>
      <c r="Q1114" s="675"/>
      <c r="R1114" s="674"/>
      <c r="S1114" s="674"/>
      <c r="T1114" s="674"/>
      <c r="U1114" s="674"/>
      <c r="V1114" s="674"/>
      <c r="W1114" s="674"/>
      <c r="X1114" s="674"/>
      <c r="Y1114" s="674"/>
      <c r="Z1114" s="674"/>
      <c r="AA1114" s="674"/>
      <c r="AB1114" s="676"/>
      <c r="BA1114" s="392"/>
      <c r="BB1114" s="238"/>
      <c r="BC1114" s="392"/>
      <c r="BD1114" s="392"/>
      <c r="BE1114" s="392"/>
      <c r="BF1114" s="392"/>
      <c r="BG1114" s="392"/>
      <c r="BH1114" s="392"/>
      <c r="BI1114" s="392"/>
      <c r="BJ1114" s="392"/>
      <c r="BK1114" s="392"/>
      <c r="BL1114" s="392"/>
      <c r="BM1114" s="392"/>
      <c r="BN1114" s="392"/>
      <c r="BO1114" s="392"/>
      <c r="BP1114" s="392"/>
      <c r="BQ1114" s="392"/>
      <c r="BR1114" s="392"/>
      <c r="BS1114" s="392"/>
      <c r="BT1114" s="392"/>
      <c r="BU1114" s="392"/>
      <c r="BV1114" s="392"/>
      <c r="BW1114" s="392"/>
      <c r="BX1114" s="392"/>
      <c r="BY1114" s="392"/>
    </row>
    <row r="1115" s="211" customFormat="true" ht="17.1" customHeight="true" x14ac:dyDescent="0.2">
      <c r="A1115" s="683"/>
      <c r="B1115" s="672"/>
      <c r="C1115" s="673"/>
      <c r="D1115" s="674"/>
      <c r="E1115" s="674"/>
      <c r="F1115" s="674"/>
      <c r="G1115" s="675"/>
      <c r="H1115" s="674"/>
      <c r="I1115" s="674"/>
      <c r="J1115" s="674"/>
      <c r="K1115" s="674"/>
      <c r="L1115" s="675"/>
      <c r="M1115" s="674"/>
      <c r="N1115" s="674"/>
      <c r="O1115" s="674"/>
      <c r="P1115" s="674"/>
      <c r="Q1115" s="675"/>
      <c r="R1115" s="674"/>
      <c r="S1115" s="674"/>
      <c r="T1115" s="674"/>
      <c r="U1115" s="674"/>
      <c r="V1115" s="674"/>
      <c r="W1115" s="674"/>
      <c r="X1115" s="674"/>
      <c r="Y1115" s="674"/>
      <c r="Z1115" s="674"/>
      <c r="AA1115" s="674"/>
      <c r="AB1115" s="676"/>
      <c r="BA1115" s="392"/>
      <c r="BB1115" s="238"/>
      <c r="BC1115" s="392"/>
      <c r="BD1115" s="392"/>
      <c r="BE1115" s="392"/>
      <c r="BF1115" s="392"/>
      <c r="BG1115" s="392"/>
      <c r="BH1115" s="392"/>
      <c r="BI1115" s="392"/>
      <c r="BJ1115" s="392"/>
      <c r="BK1115" s="392"/>
      <c r="BL1115" s="392"/>
      <c r="BM1115" s="392"/>
      <c r="BN1115" s="392"/>
      <c r="BO1115" s="392"/>
      <c r="BP1115" s="392"/>
      <c r="BQ1115" s="392"/>
      <c r="BR1115" s="392"/>
      <c r="BS1115" s="392"/>
      <c r="BT1115" s="392"/>
      <c r="BU1115" s="392"/>
      <c r="BV1115" s="392"/>
      <c r="BW1115" s="392"/>
      <c r="BX1115" s="392"/>
      <c r="BY1115" s="392"/>
    </row>
    <row r="1116" s="211" customFormat="true" ht="17.1" customHeight="true" x14ac:dyDescent="0.2">
      <c r="A1116" s="683"/>
      <c r="B1116" s="672"/>
      <c r="C1116" s="673"/>
      <c r="D1116" s="674"/>
      <c r="E1116" s="674"/>
      <c r="F1116" s="674"/>
      <c r="G1116" s="675"/>
      <c r="H1116" s="674"/>
      <c r="I1116" s="674"/>
      <c r="J1116" s="674"/>
      <c r="K1116" s="674"/>
      <c r="L1116" s="675"/>
      <c r="M1116" s="674"/>
      <c r="N1116" s="674"/>
      <c r="O1116" s="674"/>
      <c r="P1116" s="674"/>
      <c r="Q1116" s="675"/>
      <c r="R1116" s="674"/>
      <c r="S1116" s="674"/>
      <c r="T1116" s="674"/>
      <c r="U1116" s="674"/>
      <c r="V1116" s="674"/>
      <c r="W1116" s="674"/>
      <c r="X1116" s="674"/>
      <c r="Y1116" s="674"/>
      <c r="Z1116" s="674"/>
      <c r="AA1116" s="674"/>
      <c r="AB1116" s="676"/>
      <c r="BA1116" s="392"/>
      <c r="BB1116" s="238"/>
      <c r="BC1116" s="392"/>
      <c r="BD1116" s="392"/>
      <c r="BE1116" s="392"/>
      <c r="BF1116" s="392"/>
      <c r="BG1116" s="392"/>
      <c r="BH1116" s="392"/>
      <c r="BI1116" s="392"/>
      <c r="BJ1116" s="392"/>
      <c r="BK1116" s="392"/>
      <c r="BL1116" s="392"/>
      <c r="BM1116" s="392"/>
      <c r="BN1116" s="392"/>
      <c r="BO1116" s="392"/>
      <c r="BP1116" s="392"/>
      <c r="BQ1116" s="392"/>
      <c r="BR1116" s="392"/>
      <c r="BS1116" s="392"/>
      <c r="BT1116" s="392"/>
      <c r="BU1116" s="392"/>
      <c r="BV1116" s="392"/>
      <c r="BW1116" s="392"/>
      <c r="BX1116" s="392"/>
      <c r="BY1116" s="392"/>
    </row>
    <row r="1117" s="211" customFormat="true" ht="17.1" customHeight="true" x14ac:dyDescent="0.2">
      <c r="A1117" s="684"/>
      <c r="B1117" s="677"/>
      <c r="C1117" s="678"/>
      <c r="D1117" s="679"/>
      <c r="E1117" s="679"/>
      <c r="F1117" s="679"/>
      <c r="G1117" s="680"/>
      <c r="H1117" s="679"/>
      <c r="I1117" s="679"/>
      <c r="J1117" s="679"/>
      <c r="K1117" s="679"/>
      <c r="L1117" s="680"/>
      <c r="M1117" s="679"/>
      <c r="N1117" s="679"/>
      <c r="O1117" s="679"/>
      <c r="P1117" s="679"/>
      <c r="Q1117" s="680"/>
      <c r="R1117" s="679"/>
      <c r="S1117" s="679"/>
      <c r="T1117" s="679"/>
      <c r="U1117" s="679"/>
      <c r="V1117" s="679"/>
      <c r="W1117" s="679"/>
      <c r="X1117" s="679"/>
      <c r="Y1117" s="679"/>
      <c r="Z1117" s="679"/>
      <c r="AA1117" s="679"/>
      <c r="AB1117" s="681"/>
      <c r="BA1117" s="392"/>
      <c r="BB1117" s="238"/>
      <c r="BC1117" s="392"/>
      <c r="BD1117" s="392"/>
      <c r="BE1117" s="392"/>
      <c r="BF1117" s="392"/>
      <c r="BG1117" s="392"/>
      <c r="BH1117" s="392"/>
      <c r="BI1117" s="392"/>
      <c r="BJ1117" s="392"/>
      <c r="BK1117" s="392"/>
      <c r="BL1117" s="392"/>
      <c r="BM1117" s="392"/>
      <c r="BN1117" s="392"/>
      <c r="BO1117" s="392"/>
      <c r="BP1117" s="392"/>
      <c r="BQ1117" s="392"/>
      <c r="BR1117" s="392"/>
      <c r="BS1117" s="392"/>
      <c r="BT1117" s="392"/>
      <c r="BU1117" s="392"/>
      <c r="BV1117" s="392"/>
      <c r="BW1117" s="392"/>
      <c r="BX1117" s="392"/>
      <c r="BY1117" s="392"/>
    </row>
    <row r="1118" s="211" customFormat="true" ht="15" customHeight="true" x14ac:dyDescent="0.2">
      <c r="BA1118" s="392"/>
      <c r="BB1118" s="238"/>
      <c r="BC1118" s="392"/>
      <c r="BD1118" s="392"/>
      <c r="BE1118" s="392"/>
      <c r="BF1118" s="392"/>
      <c r="BG1118" s="392"/>
      <c r="BH1118" s="392"/>
      <c r="BI1118" s="392"/>
      <c r="BJ1118" s="392"/>
      <c r="BK1118" s="392"/>
      <c r="BL1118" s="392"/>
      <c r="BM1118" s="392"/>
      <c r="BN1118" s="392"/>
      <c r="BO1118" s="392"/>
      <c r="BP1118" s="392"/>
      <c r="BQ1118" s="392"/>
      <c r="BR1118" s="392"/>
      <c r="BS1118" s="392"/>
      <c r="BT1118" s="392"/>
      <c r="BU1118" s="392"/>
      <c r="BV1118" s="392"/>
      <c r="BW1118" s="392"/>
      <c r="BX1118" s="392"/>
      <c r="BY1118" s="392"/>
    </row>
    <row r="1119" s="211" customFormat="true" ht="15" customHeight="true" x14ac:dyDescent="0.2">
      <c r="BA1119" s="392"/>
      <c r="BB1119" s="238"/>
      <c r="BC1119" s="392"/>
      <c r="BD1119" s="392"/>
      <c r="BE1119" s="392"/>
      <c r="BF1119" s="392"/>
      <c r="BG1119" s="392"/>
      <c r="BH1119" s="392"/>
      <c r="BI1119" s="392"/>
      <c r="BJ1119" s="392"/>
      <c r="BK1119" s="392"/>
      <c r="BL1119" s="392"/>
      <c r="BM1119" s="392"/>
      <c r="BN1119" s="392"/>
      <c r="BO1119" s="392"/>
      <c r="BP1119" s="392"/>
      <c r="BQ1119" s="392"/>
      <c r="BR1119" s="392"/>
      <c r="BS1119" s="392"/>
      <c r="BT1119" s="392"/>
      <c r="BU1119" s="392"/>
      <c r="BV1119" s="392"/>
      <c r="BW1119" s="392"/>
      <c r="BX1119" s="392"/>
      <c r="BY1119" s="392"/>
    </row>
    <row r="1120" s="211" customFormat="true" ht="15" customHeight="true" x14ac:dyDescent="0.2">
      <c r="BA1120" s="392"/>
      <c r="BB1120" s="238"/>
      <c r="BC1120" s="392"/>
      <c r="BD1120" s="392"/>
      <c r="BE1120" s="392"/>
      <c r="BF1120" s="392"/>
      <c r="BG1120" s="392"/>
      <c r="BH1120" s="392"/>
      <c r="BI1120" s="392"/>
      <c r="BJ1120" s="392"/>
      <c r="BK1120" s="392"/>
      <c r="BL1120" s="392"/>
      <c r="BM1120" s="392"/>
      <c r="BN1120" s="392"/>
      <c r="BO1120" s="392"/>
      <c r="BP1120" s="392"/>
      <c r="BQ1120" s="392"/>
      <c r="BR1120" s="392"/>
      <c r="BS1120" s="392"/>
      <c r="BT1120" s="392"/>
      <c r="BU1120" s="392"/>
      <c r="BV1120" s="392"/>
      <c r="BW1120" s="392"/>
      <c r="BX1120" s="392"/>
      <c r="BY1120" s="392"/>
    </row>
    <row r="1121" s="211" customFormat="true" ht="15" customHeight="true" x14ac:dyDescent="0.2">
      <c r="BA1121" s="392"/>
      <c r="BB1121" s="238"/>
      <c r="BC1121" s="392"/>
      <c r="BD1121" s="392"/>
      <c r="BE1121" s="392"/>
      <c r="BF1121" s="392"/>
      <c r="BG1121" s="392"/>
      <c r="BH1121" s="392"/>
      <c r="BI1121" s="392"/>
      <c r="BJ1121" s="392"/>
      <c r="BK1121" s="392"/>
      <c r="BL1121" s="392"/>
      <c r="BM1121" s="392"/>
      <c r="BN1121" s="392"/>
      <c r="BO1121" s="392"/>
      <c r="BP1121" s="392"/>
      <c r="BQ1121" s="392"/>
      <c r="BR1121" s="392"/>
      <c r="BS1121" s="392"/>
      <c r="BT1121" s="392"/>
      <c r="BU1121" s="392"/>
      <c r="BV1121" s="392"/>
      <c r="BW1121" s="392"/>
      <c r="BX1121" s="392"/>
      <c r="BY1121" s="392"/>
    </row>
    <row r="1122" s="211" customFormat="true" ht="15" customHeight="true" x14ac:dyDescent="0.2">
      <c r="BA1122" s="392"/>
      <c r="BB1122" s="238"/>
      <c r="BC1122" s="392"/>
      <c r="BD1122" s="392"/>
      <c r="BE1122" s="392"/>
      <c r="BF1122" s="392"/>
      <c r="BG1122" s="392"/>
      <c r="BH1122" s="392"/>
      <c r="BI1122" s="392"/>
      <c r="BJ1122" s="392"/>
      <c r="BK1122" s="392"/>
      <c r="BL1122" s="392"/>
      <c r="BM1122" s="392"/>
      <c r="BN1122" s="392"/>
      <c r="BO1122" s="392"/>
      <c r="BP1122" s="392"/>
      <c r="BQ1122" s="392"/>
      <c r="BR1122" s="392"/>
      <c r="BS1122" s="392"/>
      <c r="BT1122" s="392"/>
      <c r="BU1122" s="392"/>
      <c r="BV1122" s="392"/>
      <c r="BW1122" s="392"/>
      <c r="BX1122" s="392"/>
      <c r="BY1122" s="392"/>
    </row>
    <row r="1123" s="211" customFormat="true" ht="15" customHeight="true" x14ac:dyDescent="0.2">
      <c r="BA1123" s="392"/>
      <c r="BB1123" s="238"/>
      <c r="BC1123" s="392"/>
      <c r="BD1123" s="392"/>
      <c r="BE1123" s="392"/>
      <c r="BF1123" s="392"/>
      <c r="BG1123" s="392"/>
      <c r="BH1123" s="392"/>
      <c r="BI1123" s="392"/>
      <c r="BJ1123" s="392"/>
      <c r="BK1123" s="392"/>
      <c r="BL1123" s="392"/>
      <c r="BM1123" s="392"/>
      <c r="BN1123" s="392"/>
      <c r="BO1123" s="392"/>
      <c r="BP1123" s="392"/>
      <c r="BQ1123" s="392"/>
      <c r="BR1123" s="392"/>
      <c r="BS1123" s="392"/>
      <c r="BT1123" s="392"/>
      <c r="BU1123" s="392"/>
      <c r="BV1123" s="392"/>
      <c r="BW1123" s="392"/>
      <c r="BX1123" s="392"/>
      <c r="BY1123" s="392"/>
    </row>
    <row r="1124" s="211" customFormat="true" ht="15" customHeight="true" x14ac:dyDescent="0.2">
      <c r="BA1124" s="392"/>
      <c r="BB1124" s="238"/>
      <c r="BC1124" s="392"/>
      <c r="BD1124" s="392"/>
      <c r="BE1124" s="392"/>
      <c r="BF1124" s="392"/>
      <c r="BG1124" s="392"/>
      <c r="BH1124" s="392"/>
      <c r="BI1124" s="392"/>
      <c r="BJ1124" s="392"/>
      <c r="BK1124" s="392"/>
      <c r="BL1124" s="392"/>
      <c r="BM1124" s="392"/>
      <c r="BN1124" s="392"/>
      <c r="BO1124" s="392"/>
      <c r="BP1124" s="392"/>
      <c r="BQ1124" s="392"/>
      <c r="BR1124" s="392"/>
      <c r="BS1124" s="392"/>
      <c r="BT1124" s="392"/>
      <c r="BU1124" s="392"/>
      <c r="BV1124" s="392"/>
      <c r="BW1124" s="392"/>
      <c r="BX1124" s="392"/>
      <c r="BY1124" s="392"/>
    </row>
    <row r="1125" s="211" customFormat="true" ht="15" customHeight="true" x14ac:dyDescent="0.2">
      <c r="BA1125" s="392"/>
      <c r="BB1125" s="238"/>
      <c r="BC1125" s="392"/>
      <c r="BD1125" s="392"/>
      <c r="BE1125" s="392"/>
      <c r="BF1125" s="392"/>
      <c r="BG1125" s="392"/>
      <c r="BH1125" s="392"/>
      <c r="BI1125" s="392"/>
      <c r="BJ1125" s="392"/>
      <c r="BK1125" s="392"/>
      <c r="BL1125" s="392"/>
      <c r="BM1125" s="392"/>
      <c r="BN1125" s="392"/>
      <c r="BO1125" s="392"/>
      <c r="BP1125" s="392"/>
      <c r="BQ1125" s="392"/>
      <c r="BR1125" s="392"/>
      <c r="BS1125" s="392"/>
      <c r="BT1125" s="392"/>
      <c r="BU1125" s="392"/>
      <c r="BV1125" s="392"/>
      <c r="BW1125" s="392"/>
      <c r="BX1125" s="392"/>
      <c r="BY1125" s="392"/>
    </row>
    <row r="1126" s="211" customFormat="true" ht="15" customHeight="true" x14ac:dyDescent="0.2">
      <c r="BA1126" s="392"/>
      <c r="BB1126" s="238"/>
      <c r="BC1126" s="392"/>
      <c r="BD1126" s="392"/>
      <c r="BE1126" s="392"/>
      <c r="BF1126" s="392"/>
      <c r="BG1126" s="392"/>
      <c r="BH1126" s="392"/>
      <c r="BI1126" s="392"/>
      <c r="BJ1126" s="392"/>
      <c r="BK1126" s="392"/>
      <c r="BL1126" s="392"/>
      <c r="BM1126" s="392"/>
      <c r="BN1126" s="392"/>
      <c r="BO1126" s="392"/>
      <c r="BP1126" s="392"/>
      <c r="BQ1126" s="392"/>
      <c r="BR1126" s="392"/>
      <c r="BS1126" s="392"/>
      <c r="BT1126" s="392"/>
      <c r="BU1126" s="392"/>
      <c r="BV1126" s="392"/>
      <c r="BW1126" s="392"/>
      <c r="BX1126" s="392"/>
      <c r="BY1126" s="392"/>
    </row>
    <row r="1127" s="211" customFormat="true" ht="15" customHeight="true" x14ac:dyDescent="0.2">
      <c r="BA1127" s="392"/>
      <c r="BB1127" s="238"/>
      <c r="BC1127" s="392"/>
      <c r="BD1127" s="392"/>
      <c r="BE1127" s="392"/>
      <c r="BF1127" s="392"/>
      <c r="BG1127" s="392"/>
      <c r="BH1127" s="392"/>
      <c r="BI1127" s="392"/>
      <c r="BJ1127" s="392"/>
      <c r="BK1127" s="392"/>
      <c r="BL1127" s="392"/>
      <c r="BM1127" s="392"/>
      <c r="BN1127" s="392"/>
      <c r="BO1127" s="392"/>
      <c r="BP1127" s="392"/>
      <c r="BQ1127" s="392"/>
      <c r="BR1127" s="392"/>
      <c r="BS1127" s="392"/>
      <c r="BT1127" s="392"/>
      <c r="BU1127" s="392"/>
      <c r="BV1127" s="392"/>
      <c r="BW1127" s="392"/>
      <c r="BX1127" s="392"/>
      <c r="BY1127" s="392"/>
    </row>
    <row r="1128" s="211" customFormat="true" ht="15" customHeight="true" x14ac:dyDescent="0.2">
      <c r="BA1128" s="392"/>
      <c r="BB1128" s="238"/>
      <c r="BC1128" s="392"/>
      <c r="BD1128" s="392"/>
      <c r="BE1128" s="392"/>
      <c r="BF1128" s="392"/>
      <c r="BG1128" s="392"/>
      <c r="BH1128" s="392"/>
      <c r="BI1128" s="392"/>
      <c r="BJ1128" s="392"/>
      <c r="BK1128" s="392"/>
      <c r="BL1128" s="392"/>
      <c r="BM1128" s="392"/>
      <c r="BN1128" s="392"/>
      <c r="BO1128" s="392"/>
      <c r="BP1128" s="392"/>
      <c r="BQ1128" s="392"/>
      <c r="BR1128" s="392"/>
      <c r="BS1128" s="392"/>
      <c r="BT1128" s="392"/>
      <c r="BU1128" s="392"/>
      <c r="BV1128" s="392"/>
      <c r="BW1128" s="392"/>
      <c r="BX1128" s="392"/>
      <c r="BY1128" s="392"/>
    </row>
    <row r="1129" s="211" customFormat="true" ht="15" customHeight="true" x14ac:dyDescent="0.2">
      <c r="BA1129" s="392"/>
      <c r="BB1129" s="238"/>
      <c r="BC1129" s="392"/>
      <c r="BD1129" s="392"/>
      <c r="BE1129" s="392"/>
      <c r="BF1129" s="392"/>
      <c r="BG1129" s="392"/>
      <c r="BH1129" s="392"/>
      <c r="BI1129" s="392"/>
      <c r="BJ1129" s="392"/>
      <c r="BK1129" s="392"/>
      <c r="BL1129" s="392"/>
      <c r="BM1129" s="392"/>
      <c r="BN1129" s="392"/>
      <c r="BO1129" s="392"/>
      <c r="BP1129" s="392"/>
      <c r="BQ1129" s="392"/>
      <c r="BR1129" s="392"/>
      <c r="BS1129" s="392"/>
      <c r="BT1129" s="392"/>
      <c r="BU1129" s="392"/>
      <c r="BV1129" s="392"/>
      <c r="BW1129" s="392"/>
      <c r="BX1129" s="392"/>
      <c r="BY1129" s="392"/>
    </row>
    <row r="1130" s="211" customFormat="true" ht="15" customHeight="true" x14ac:dyDescent="0.2">
      <c r="BA1130" s="392"/>
      <c r="BB1130" s="238"/>
      <c r="BC1130" s="392"/>
      <c r="BD1130" s="392"/>
      <c r="BE1130" s="392"/>
      <c r="BF1130" s="392"/>
      <c r="BG1130" s="392"/>
      <c r="BH1130" s="392"/>
      <c r="BI1130" s="392"/>
      <c r="BJ1130" s="392"/>
      <c r="BK1130" s="392"/>
      <c r="BL1130" s="392"/>
      <c r="BM1130" s="392"/>
      <c r="BN1130" s="392"/>
      <c r="BO1130" s="392"/>
      <c r="BP1130" s="392"/>
      <c r="BQ1130" s="392"/>
      <c r="BR1130" s="392"/>
      <c r="BS1130" s="392"/>
      <c r="BT1130" s="392"/>
      <c r="BU1130" s="392"/>
      <c r="BV1130" s="392"/>
      <c r="BW1130" s="392"/>
      <c r="BX1130" s="392"/>
      <c r="BY1130" s="392"/>
    </row>
    <row r="1131" s="211" customFormat="true" ht="15" customHeight="true" x14ac:dyDescent="0.2">
      <c r="BA1131" s="392"/>
      <c r="BB1131" s="238"/>
      <c r="BC1131" s="392"/>
      <c r="BD1131" s="392"/>
      <c r="BE1131" s="392"/>
      <c r="BF1131" s="392"/>
      <c r="BG1131" s="392"/>
      <c r="BH1131" s="392"/>
      <c r="BI1131" s="392"/>
      <c r="BJ1131" s="392"/>
      <c r="BK1131" s="392"/>
      <c r="BL1131" s="392"/>
      <c r="BM1131" s="392"/>
      <c r="BN1131" s="392"/>
      <c r="BO1131" s="392"/>
      <c r="BP1131" s="392"/>
      <c r="BQ1131" s="392"/>
      <c r="BR1131" s="392"/>
      <c r="BS1131" s="392"/>
      <c r="BT1131" s="392"/>
      <c r="BU1131" s="392"/>
      <c r="BV1131" s="392"/>
      <c r="BW1131" s="392"/>
      <c r="BX1131" s="392"/>
      <c r="BY1131" s="392"/>
    </row>
    <row r="1132" s="211" customFormat="true" ht="15" customHeight="true" x14ac:dyDescent="0.2">
      <c r="BA1132" s="392"/>
      <c r="BB1132" s="238"/>
      <c r="BC1132" s="392"/>
      <c r="BD1132" s="392"/>
      <c r="BE1132" s="392"/>
      <c r="BF1132" s="392"/>
      <c r="BG1132" s="392"/>
      <c r="BH1132" s="392"/>
      <c r="BI1132" s="392"/>
      <c r="BJ1132" s="392"/>
      <c r="BK1132" s="392"/>
      <c r="BL1132" s="392"/>
      <c r="BM1132" s="392"/>
      <c r="BN1132" s="392"/>
      <c r="BO1132" s="392"/>
      <c r="BP1132" s="392"/>
      <c r="BQ1132" s="392"/>
      <c r="BR1132" s="392"/>
      <c r="BS1132" s="392"/>
      <c r="BT1132" s="392"/>
      <c r="BU1132" s="392"/>
      <c r="BV1132" s="392"/>
      <c r="BW1132" s="392"/>
      <c r="BX1132" s="392"/>
      <c r="BY1132" s="392"/>
    </row>
    <row r="1133" s="211" customFormat="true" ht="15" customHeight="true" x14ac:dyDescent="0.2">
      <c r="BA1133" s="392"/>
      <c r="BB1133" s="238"/>
      <c r="BC1133" s="392"/>
      <c r="BD1133" s="392"/>
      <c r="BE1133" s="392"/>
      <c r="BF1133" s="392"/>
      <c r="BG1133" s="392"/>
      <c r="BH1133" s="392"/>
      <c r="BI1133" s="392"/>
      <c r="BJ1133" s="392"/>
      <c r="BK1133" s="392"/>
      <c r="BL1133" s="392"/>
      <c r="BM1133" s="392"/>
      <c r="BN1133" s="392"/>
      <c r="BO1133" s="392"/>
      <c r="BP1133" s="392"/>
      <c r="BQ1133" s="392"/>
      <c r="BR1133" s="392"/>
      <c r="BS1133" s="392"/>
      <c r="BT1133" s="392"/>
      <c r="BU1133" s="392"/>
      <c r="BV1133" s="392"/>
      <c r="BW1133" s="392"/>
      <c r="BX1133" s="392"/>
      <c r="BY1133" s="392"/>
    </row>
    <row r="1134" s="211" customFormat="true" ht="15" customHeight="true" x14ac:dyDescent="0.2">
      <c r="BA1134" s="392"/>
      <c r="BB1134" s="238"/>
      <c r="BC1134" s="392"/>
      <c r="BD1134" s="392"/>
      <c r="BE1134" s="392"/>
      <c r="BF1134" s="392"/>
      <c r="BG1134" s="392"/>
      <c r="BH1134" s="392"/>
      <c r="BI1134" s="392"/>
      <c r="BJ1134" s="392"/>
      <c r="BK1134" s="392"/>
      <c r="BL1134" s="392"/>
      <c r="BM1134" s="392"/>
      <c r="BN1134" s="392"/>
      <c r="BO1134" s="392"/>
      <c r="BP1134" s="392"/>
      <c r="BQ1134" s="392"/>
      <c r="BR1134" s="392"/>
      <c r="BS1134" s="392"/>
      <c r="BT1134" s="392"/>
      <c r="BU1134" s="392"/>
      <c r="BV1134" s="392"/>
      <c r="BW1134" s="392"/>
      <c r="BX1134" s="392"/>
      <c r="BY1134" s="392"/>
    </row>
    <row r="1135" s="211" customFormat="true" ht="15" customHeight="true" x14ac:dyDescent="0.2">
      <c r="BA1135" s="392"/>
      <c r="BB1135" s="238"/>
      <c r="BC1135" s="392"/>
      <c r="BD1135" s="392"/>
      <c r="BE1135" s="392"/>
      <c r="BF1135" s="392"/>
      <c r="BG1135" s="392"/>
      <c r="BH1135" s="392"/>
      <c r="BI1135" s="392"/>
      <c r="BJ1135" s="392"/>
      <c r="BK1135" s="392"/>
      <c r="BL1135" s="392"/>
      <c r="BM1135" s="392"/>
      <c r="BN1135" s="392"/>
      <c r="BO1135" s="392"/>
      <c r="BP1135" s="392"/>
      <c r="BQ1135" s="392"/>
      <c r="BR1135" s="392"/>
      <c r="BS1135" s="392"/>
      <c r="BT1135" s="392"/>
      <c r="BU1135" s="392"/>
      <c r="BV1135" s="392"/>
      <c r="BW1135" s="392"/>
      <c r="BX1135" s="392"/>
      <c r="BY1135" s="392"/>
    </row>
    <row r="1136" s="211" customFormat="true" ht="15" customHeight="true" x14ac:dyDescent="0.2">
      <c r="BA1136" s="392"/>
      <c r="BB1136" s="238"/>
      <c r="BC1136" s="392"/>
      <c r="BD1136" s="392"/>
      <c r="BE1136" s="392"/>
      <c r="BF1136" s="392"/>
      <c r="BG1136" s="392"/>
      <c r="BH1136" s="392"/>
      <c r="BI1136" s="392"/>
      <c r="BJ1136" s="392"/>
      <c r="BK1136" s="392"/>
      <c r="BL1136" s="392"/>
      <c r="BM1136" s="392"/>
      <c r="BN1136" s="392"/>
      <c r="BO1136" s="392"/>
      <c r="BP1136" s="392"/>
      <c r="BQ1136" s="392"/>
      <c r="BR1136" s="392"/>
      <c r="BS1136" s="392"/>
      <c r="BT1136" s="392"/>
      <c r="BU1136" s="392"/>
      <c r="BV1136" s="392"/>
      <c r="BW1136" s="392"/>
      <c r="BX1136" s="392"/>
      <c r="BY1136" s="392"/>
    </row>
    <row r="1137" s="211" customFormat="true" ht="15" customHeight="true" x14ac:dyDescent="0.2">
      <c r="BA1137" s="392"/>
      <c r="BB1137" s="238"/>
      <c r="BC1137" s="392"/>
      <c r="BD1137" s="392"/>
      <c r="BE1137" s="392"/>
      <c r="BF1137" s="392"/>
      <c r="BG1137" s="392"/>
      <c r="BH1137" s="392"/>
      <c r="BI1137" s="392"/>
      <c r="BJ1137" s="392"/>
      <c r="BK1137" s="392"/>
      <c r="BL1137" s="392"/>
      <c r="BM1137" s="392"/>
      <c r="BN1137" s="392"/>
      <c r="BO1137" s="392"/>
      <c r="BP1137" s="392"/>
      <c r="BQ1137" s="392"/>
      <c r="BR1137" s="392"/>
      <c r="BS1137" s="392"/>
      <c r="BT1137" s="392"/>
      <c r="BU1137" s="392"/>
      <c r="BV1137" s="392"/>
      <c r="BW1137" s="392"/>
      <c r="BX1137" s="392"/>
      <c r="BY1137" s="392"/>
    </row>
    <row r="1138" s="211" customFormat="true" ht="15" customHeight="true" x14ac:dyDescent="0.2">
      <c r="BA1138" s="392"/>
      <c r="BB1138" s="238"/>
      <c r="BC1138" s="392"/>
      <c r="BD1138" s="392"/>
      <c r="BE1138" s="392"/>
      <c r="BF1138" s="392"/>
      <c r="BG1138" s="392"/>
      <c r="BH1138" s="392"/>
      <c r="BI1138" s="392"/>
      <c r="BJ1138" s="392"/>
      <c r="BK1138" s="392"/>
      <c r="BL1138" s="392"/>
      <c r="BM1138" s="392"/>
      <c r="BN1138" s="392"/>
      <c r="BO1138" s="392"/>
      <c r="BP1138" s="392"/>
      <c r="BQ1138" s="392"/>
      <c r="BR1138" s="392"/>
      <c r="BS1138" s="392"/>
      <c r="BT1138" s="392"/>
      <c r="BU1138" s="392"/>
      <c r="BV1138" s="392"/>
      <c r="BW1138" s="392"/>
      <c r="BX1138" s="392"/>
      <c r="BY1138" s="392"/>
    </row>
    <row r="1139" s="211" customFormat="true" ht="15" customHeight="true" x14ac:dyDescent="0.2">
      <c r="BA1139" s="392"/>
      <c r="BB1139" s="238"/>
      <c r="BC1139" s="392"/>
      <c r="BD1139" s="392"/>
      <c r="BE1139" s="392"/>
      <c r="BF1139" s="392"/>
      <c r="BG1139" s="392"/>
      <c r="BH1139" s="392"/>
      <c r="BI1139" s="392"/>
      <c r="BJ1139" s="392"/>
      <c r="BK1139" s="392"/>
      <c r="BL1139" s="392"/>
      <c r="BM1139" s="392"/>
      <c r="BN1139" s="392"/>
      <c r="BO1139" s="392"/>
      <c r="BP1139" s="392"/>
      <c r="BQ1139" s="392"/>
      <c r="BR1139" s="392"/>
      <c r="BS1139" s="392"/>
      <c r="BT1139" s="392"/>
      <c r="BU1139" s="392"/>
      <c r="BV1139" s="392"/>
      <c r="BW1139" s="392"/>
      <c r="BX1139" s="392"/>
      <c r="BY1139" s="392"/>
    </row>
    <row r="1140" s="211" customFormat="true" ht="15" customHeight="true" x14ac:dyDescent="0.2">
      <c r="BA1140" s="392"/>
      <c r="BB1140" s="238"/>
      <c r="BC1140" s="392"/>
      <c r="BD1140" s="392"/>
      <c r="BE1140" s="392"/>
      <c r="BF1140" s="392"/>
      <c r="BG1140" s="392"/>
      <c r="BH1140" s="392"/>
      <c r="BI1140" s="392"/>
      <c r="BJ1140" s="392"/>
      <c r="BK1140" s="392"/>
      <c r="BL1140" s="392"/>
      <c r="BM1140" s="392"/>
      <c r="BN1140" s="392"/>
      <c r="BO1140" s="392"/>
      <c r="BP1140" s="392"/>
      <c r="BQ1140" s="392"/>
      <c r="BR1140" s="392"/>
      <c r="BS1140" s="392"/>
      <c r="BT1140" s="392"/>
      <c r="BU1140" s="392"/>
      <c r="BV1140" s="392"/>
      <c r="BW1140" s="392"/>
      <c r="BX1140" s="392"/>
      <c r="BY1140" s="392"/>
    </row>
    <row r="1141" s="211" customFormat="true" ht="15" customHeight="true" x14ac:dyDescent="0.2">
      <c r="BA1141" s="392"/>
      <c r="BB1141" s="238"/>
      <c r="BC1141" s="392"/>
      <c r="BD1141" s="392"/>
      <c r="BE1141" s="392"/>
      <c r="BF1141" s="392"/>
      <c r="BG1141" s="392"/>
      <c r="BH1141" s="392"/>
      <c r="BI1141" s="392"/>
      <c r="BJ1141" s="392"/>
      <c r="BK1141" s="392"/>
      <c r="BL1141" s="392"/>
      <c r="BM1141" s="392"/>
      <c r="BN1141" s="392"/>
      <c r="BO1141" s="392"/>
      <c r="BP1141" s="392"/>
      <c r="BQ1141" s="392"/>
      <c r="BR1141" s="392"/>
      <c r="BS1141" s="392"/>
      <c r="BT1141" s="392"/>
      <c r="BU1141" s="392"/>
      <c r="BV1141" s="392"/>
      <c r="BW1141" s="392"/>
      <c r="BX1141" s="392"/>
      <c r="BY1141" s="392"/>
    </row>
    <row r="1142" s="211" customFormat="true" ht="15" customHeight="true" x14ac:dyDescent="0.2">
      <c r="BA1142" s="392"/>
      <c r="BB1142" s="238"/>
      <c r="BC1142" s="392"/>
      <c r="BD1142" s="392"/>
      <c r="BE1142" s="392"/>
      <c r="BF1142" s="392"/>
      <c r="BG1142" s="392"/>
      <c r="BH1142" s="392"/>
      <c r="BI1142" s="392"/>
      <c r="BJ1142" s="392"/>
      <c r="BK1142" s="392"/>
      <c r="BL1142" s="392"/>
      <c r="BM1142" s="392"/>
      <c r="BN1142" s="392"/>
      <c r="BO1142" s="392"/>
      <c r="BP1142" s="392"/>
      <c r="BQ1142" s="392"/>
      <c r="BR1142" s="392"/>
      <c r="BS1142" s="392"/>
      <c r="BT1142" s="392"/>
      <c r="BU1142" s="392"/>
      <c r="BV1142" s="392"/>
      <c r="BW1142" s="392"/>
      <c r="BX1142" s="392"/>
      <c r="BY1142" s="392"/>
    </row>
    <row r="1143" s="211" customFormat="true" ht="15" customHeight="true" x14ac:dyDescent="0.2">
      <c r="BA1143" s="392"/>
      <c r="BB1143" s="238"/>
      <c r="BC1143" s="392"/>
      <c r="BD1143" s="392"/>
      <c r="BE1143" s="392"/>
      <c r="BF1143" s="392"/>
      <c r="BG1143" s="392"/>
      <c r="BH1143" s="392"/>
      <c r="BI1143" s="392"/>
      <c r="BJ1143" s="392"/>
      <c r="BK1143" s="392"/>
      <c r="BL1143" s="392"/>
      <c r="BM1143" s="392"/>
      <c r="BN1143" s="392"/>
      <c r="BO1143" s="392"/>
      <c r="BP1143" s="392"/>
      <c r="BQ1143" s="392"/>
      <c r="BR1143" s="392"/>
      <c r="BS1143" s="392"/>
      <c r="BT1143" s="392"/>
      <c r="BU1143" s="392"/>
      <c r="BV1143" s="392"/>
      <c r="BW1143" s="392"/>
      <c r="BX1143" s="392"/>
      <c r="BY1143" s="392"/>
    </row>
    <row r="1144" s="211" customFormat="true" ht="15" customHeight="true" x14ac:dyDescent="0.2">
      <c r="BA1144" s="392"/>
      <c r="BB1144" s="238"/>
      <c r="BC1144" s="392"/>
      <c r="BD1144" s="392"/>
      <c r="BE1144" s="392"/>
      <c r="BF1144" s="392"/>
      <c r="BG1144" s="392"/>
      <c r="BH1144" s="392"/>
      <c r="BI1144" s="392"/>
      <c r="BJ1144" s="392"/>
      <c r="BK1144" s="392"/>
      <c r="BL1144" s="392"/>
      <c r="BM1144" s="392"/>
      <c r="BN1144" s="392"/>
      <c r="BO1144" s="392"/>
      <c r="BP1144" s="392"/>
      <c r="BQ1144" s="392"/>
      <c r="BR1144" s="392"/>
      <c r="BS1144" s="392"/>
      <c r="BT1144" s="392"/>
      <c r="BU1144" s="392"/>
      <c r="BV1144" s="392"/>
      <c r="BW1144" s="392"/>
      <c r="BX1144" s="392"/>
      <c r="BY1144" s="392"/>
    </row>
    <row r="1145" s="211" customFormat="true" ht="15" customHeight="true" x14ac:dyDescent="0.2">
      <c r="BA1145" s="392"/>
      <c r="BB1145" s="238"/>
      <c r="BC1145" s="392"/>
      <c r="BD1145" s="392"/>
      <c r="BE1145" s="392"/>
      <c r="BF1145" s="392"/>
      <c r="BG1145" s="392"/>
      <c r="BH1145" s="392"/>
      <c r="BI1145" s="392"/>
      <c r="BJ1145" s="392"/>
      <c r="BK1145" s="392"/>
      <c r="BL1145" s="392"/>
      <c r="BM1145" s="392"/>
      <c r="BN1145" s="392"/>
      <c r="BO1145" s="392"/>
      <c r="BP1145" s="392"/>
      <c r="BQ1145" s="392"/>
      <c r="BR1145" s="392"/>
      <c r="BS1145" s="392"/>
      <c r="BT1145" s="392"/>
      <c r="BU1145" s="392"/>
      <c r="BV1145" s="392"/>
      <c r="BW1145" s="392"/>
      <c r="BX1145" s="392"/>
      <c r="BY1145" s="392"/>
    </row>
    <row r="1146" s="211" customFormat="true" ht="15" customHeight="true" x14ac:dyDescent="0.2">
      <c r="BA1146" s="392"/>
      <c r="BB1146" s="238"/>
      <c r="BC1146" s="392"/>
      <c r="BD1146" s="392"/>
      <c r="BE1146" s="392"/>
      <c r="BF1146" s="392"/>
      <c r="BG1146" s="392"/>
      <c r="BH1146" s="392"/>
      <c r="BI1146" s="392"/>
      <c r="BJ1146" s="392"/>
      <c r="BK1146" s="392"/>
      <c r="BL1146" s="392"/>
      <c r="BM1146" s="392"/>
      <c r="BN1146" s="392"/>
      <c r="BO1146" s="392"/>
      <c r="BP1146" s="392"/>
      <c r="BQ1146" s="392"/>
      <c r="BR1146" s="392"/>
      <c r="BS1146" s="392"/>
      <c r="BT1146" s="392"/>
      <c r="BU1146" s="392"/>
      <c r="BV1146" s="392"/>
      <c r="BW1146" s="392"/>
      <c r="BX1146" s="392"/>
      <c r="BY1146" s="392"/>
    </row>
    <row r="1147" s="211" customFormat="true" ht="15" customHeight="true" x14ac:dyDescent="0.2">
      <c r="BA1147" s="392"/>
      <c r="BB1147" s="238"/>
      <c r="BC1147" s="392"/>
      <c r="BD1147" s="392"/>
      <c r="BE1147" s="392"/>
      <c r="BF1147" s="392"/>
      <c r="BG1147" s="392"/>
      <c r="BH1147" s="392"/>
      <c r="BI1147" s="392"/>
      <c r="BJ1147" s="392"/>
      <c r="BK1147" s="392"/>
      <c r="BL1147" s="392"/>
      <c r="BM1147" s="392"/>
      <c r="BN1147" s="392"/>
      <c r="BO1147" s="392"/>
      <c r="BP1147" s="392"/>
      <c r="BQ1147" s="392"/>
      <c r="BR1147" s="392"/>
      <c r="BS1147" s="392"/>
      <c r="BT1147" s="392"/>
      <c r="BU1147" s="392"/>
      <c r="BV1147" s="392"/>
      <c r="BW1147" s="392"/>
      <c r="BX1147" s="392"/>
      <c r="BY1147" s="392"/>
    </row>
    <row r="1148" s="211" customFormat="true" ht="15" customHeight="true" x14ac:dyDescent="0.2">
      <c r="BA1148" s="392"/>
      <c r="BB1148" s="238"/>
      <c r="BC1148" s="392"/>
      <c r="BD1148" s="392"/>
      <c r="BE1148" s="392"/>
      <c r="BF1148" s="392"/>
      <c r="BG1148" s="392"/>
      <c r="BH1148" s="392"/>
      <c r="BI1148" s="392"/>
      <c r="BJ1148" s="392"/>
      <c r="BK1148" s="392"/>
      <c r="BL1148" s="392"/>
      <c r="BM1148" s="392"/>
      <c r="BN1148" s="392"/>
      <c r="BO1148" s="392"/>
      <c r="BP1148" s="392"/>
      <c r="BQ1148" s="392"/>
      <c r="BR1148" s="392"/>
      <c r="BS1148" s="392"/>
      <c r="BT1148" s="392"/>
      <c r="BU1148" s="392"/>
      <c r="BV1148" s="392"/>
      <c r="BW1148" s="392"/>
      <c r="BX1148" s="392"/>
      <c r="BY1148" s="392"/>
    </row>
    <row r="1149" s="211" customFormat="true" ht="15" customHeight="true" x14ac:dyDescent="0.2">
      <c r="BA1149" s="392"/>
      <c r="BB1149" s="238"/>
      <c r="BC1149" s="392"/>
      <c r="BD1149" s="392"/>
      <c r="BE1149" s="392"/>
      <c r="BF1149" s="392"/>
      <c r="BG1149" s="392"/>
      <c r="BH1149" s="392"/>
      <c r="BI1149" s="392"/>
      <c r="BJ1149" s="392"/>
      <c r="BK1149" s="392"/>
      <c r="BL1149" s="392"/>
      <c r="BM1149" s="392"/>
      <c r="BN1149" s="392"/>
      <c r="BO1149" s="392"/>
      <c r="BP1149" s="392"/>
      <c r="BQ1149" s="392"/>
      <c r="BR1149" s="392"/>
      <c r="BS1149" s="392"/>
      <c r="BT1149" s="392"/>
      <c r="BU1149" s="392"/>
      <c r="BV1149" s="392"/>
      <c r="BW1149" s="392"/>
      <c r="BX1149" s="392"/>
      <c r="BY1149" s="392"/>
    </row>
    <row r="1150" s="211" customFormat="true" ht="15" customHeight="true" x14ac:dyDescent="0.2">
      <c r="BA1150" s="392"/>
      <c r="BB1150" s="238"/>
      <c r="BC1150" s="392"/>
      <c r="BD1150" s="392"/>
      <c r="BE1150" s="392"/>
      <c r="BF1150" s="392"/>
      <c r="BG1150" s="392"/>
      <c r="BH1150" s="392"/>
      <c r="BI1150" s="392"/>
      <c r="BJ1150" s="392"/>
      <c r="BK1150" s="392"/>
      <c r="BL1150" s="392"/>
      <c r="BM1150" s="392"/>
      <c r="BN1150" s="392"/>
      <c r="BO1150" s="392"/>
      <c r="BP1150" s="392"/>
      <c r="BQ1150" s="392"/>
      <c r="BR1150" s="392"/>
      <c r="BS1150" s="392"/>
      <c r="BT1150" s="392"/>
      <c r="BU1150" s="392"/>
      <c r="BV1150" s="392"/>
      <c r="BW1150" s="392"/>
      <c r="BX1150" s="392"/>
      <c r="BY1150" s="392"/>
    </row>
    <row r="1151" s="211" customFormat="true" ht="15" customHeight="true" x14ac:dyDescent="0.2">
      <c r="BA1151" s="392"/>
      <c r="BB1151" s="238"/>
      <c r="BC1151" s="392"/>
      <c r="BD1151" s="392"/>
      <c r="BE1151" s="392"/>
      <c r="BF1151" s="392"/>
      <c r="BG1151" s="392"/>
      <c r="BH1151" s="392"/>
      <c r="BI1151" s="392"/>
      <c r="BJ1151" s="392"/>
      <c r="BK1151" s="392"/>
      <c r="BL1151" s="392"/>
      <c r="BM1151" s="392"/>
      <c r="BN1151" s="392"/>
      <c r="BO1151" s="392"/>
      <c r="BP1151" s="392"/>
      <c r="BQ1151" s="392"/>
      <c r="BR1151" s="392"/>
      <c r="BS1151" s="392"/>
      <c r="BT1151" s="392"/>
      <c r="BU1151" s="392"/>
      <c r="BV1151" s="392"/>
      <c r="BW1151" s="392"/>
      <c r="BX1151" s="392"/>
      <c r="BY1151" s="392"/>
    </row>
    <row r="1152" s="211" customFormat="true" ht="15" customHeight="true" x14ac:dyDescent="0.2">
      <c r="BA1152" s="392"/>
      <c r="BB1152" s="238"/>
      <c r="BC1152" s="392"/>
      <c r="BD1152" s="392"/>
      <c r="BE1152" s="392"/>
      <c r="BF1152" s="392"/>
      <c r="BG1152" s="392"/>
      <c r="BH1152" s="392"/>
      <c r="BI1152" s="392"/>
      <c r="BJ1152" s="392"/>
      <c r="BK1152" s="392"/>
      <c r="BL1152" s="392"/>
      <c r="BM1152" s="392"/>
      <c r="BN1152" s="392"/>
      <c r="BO1152" s="392"/>
      <c r="BP1152" s="392"/>
      <c r="BQ1152" s="392"/>
      <c r="BR1152" s="392"/>
      <c r="BS1152" s="392"/>
      <c r="BT1152" s="392"/>
      <c r="BU1152" s="392"/>
      <c r="BV1152" s="392"/>
      <c r="BW1152" s="392"/>
      <c r="BX1152" s="392"/>
      <c r="BY1152" s="392"/>
    </row>
    <row r="1153" s="211" customFormat="true" ht="15" customHeight="true" x14ac:dyDescent="0.2">
      <c r="BA1153" s="392"/>
      <c r="BB1153" s="238"/>
      <c r="BC1153" s="392"/>
      <c r="BD1153" s="392"/>
      <c r="BE1153" s="392"/>
      <c r="BF1153" s="392"/>
      <c r="BG1153" s="392"/>
      <c r="BH1153" s="392"/>
      <c r="BI1153" s="392"/>
      <c r="BJ1153" s="392"/>
      <c r="BK1153" s="392"/>
      <c r="BL1153" s="392"/>
      <c r="BM1153" s="392"/>
      <c r="BN1153" s="392"/>
      <c r="BO1153" s="392"/>
      <c r="BP1153" s="392"/>
      <c r="BQ1153" s="392"/>
      <c r="BR1153" s="392"/>
      <c r="BS1153" s="392"/>
      <c r="BT1153" s="392"/>
      <c r="BU1153" s="392"/>
      <c r="BV1153" s="392"/>
      <c r="BW1153" s="392"/>
      <c r="BX1153" s="392"/>
      <c r="BY1153" s="392"/>
    </row>
    <row r="1154" s="211" customFormat="true" ht="15" customHeight="true" x14ac:dyDescent="0.2">
      <c r="BA1154" s="392"/>
      <c r="BB1154" s="238"/>
      <c r="BC1154" s="392"/>
      <c r="BD1154" s="392"/>
      <c r="BE1154" s="392"/>
      <c r="BF1154" s="392"/>
      <c r="BG1154" s="392"/>
      <c r="BH1154" s="392"/>
      <c r="BI1154" s="392"/>
      <c r="BJ1154" s="392"/>
      <c r="BK1154" s="392"/>
      <c r="BL1154" s="392"/>
      <c r="BM1154" s="392"/>
      <c r="BN1154" s="392"/>
      <c r="BO1154" s="392"/>
      <c r="BP1154" s="392"/>
      <c r="BQ1154" s="392"/>
      <c r="BR1154" s="392"/>
      <c r="BS1154" s="392"/>
      <c r="BT1154" s="392"/>
      <c r="BU1154" s="392"/>
      <c r="BV1154" s="392"/>
      <c r="BW1154" s="392"/>
      <c r="BX1154" s="392"/>
      <c r="BY1154" s="392"/>
    </row>
    <row r="1155" s="211" customFormat="true" ht="15" customHeight="true" x14ac:dyDescent="0.2">
      <c r="BA1155" s="392"/>
      <c r="BB1155" s="238"/>
      <c r="BC1155" s="392"/>
      <c r="BD1155" s="392"/>
      <c r="BE1155" s="392"/>
      <c r="BF1155" s="392"/>
      <c r="BG1155" s="392"/>
      <c r="BH1155" s="392"/>
      <c r="BI1155" s="392"/>
      <c r="BJ1155" s="392"/>
      <c r="BK1155" s="392"/>
      <c r="BL1155" s="392"/>
      <c r="BM1155" s="392"/>
      <c r="BN1155" s="392"/>
      <c r="BO1155" s="392"/>
      <c r="BP1155" s="392"/>
      <c r="BQ1155" s="392"/>
      <c r="BR1155" s="392"/>
      <c r="BS1155" s="392"/>
      <c r="BT1155" s="392"/>
      <c r="BU1155" s="392"/>
      <c r="BV1155" s="392"/>
      <c r="BW1155" s="392"/>
      <c r="BX1155" s="392"/>
      <c r="BY1155" s="392"/>
    </row>
    <row r="1156" s="211" customFormat="true" ht="15" customHeight="true" x14ac:dyDescent="0.2">
      <c r="BA1156" s="392"/>
      <c r="BB1156" s="238"/>
      <c r="BC1156" s="392"/>
      <c r="BD1156" s="392"/>
      <c r="BE1156" s="392"/>
      <c r="BF1156" s="392"/>
      <c r="BG1156" s="392"/>
      <c r="BH1156" s="392"/>
      <c r="BI1156" s="392"/>
      <c r="BJ1156" s="392"/>
      <c r="BK1156" s="392"/>
      <c r="BL1156" s="392"/>
      <c r="BM1156" s="392"/>
      <c r="BN1156" s="392"/>
      <c r="BO1156" s="392"/>
      <c r="BP1156" s="392"/>
      <c r="BQ1156" s="392"/>
      <c r="BR1156" s="392"/>
      <c r="BS1156" s="392"/>
      <c r="BT1156" s="392"/>
      <c r="BU1156" s="392"/>
      <c r="BV1156" s="392"/>
      <c r="BW1156" s="392"/>
      <c r="BX1156" s="392"/>
      <c r="BY1156" s="392"/>
    </row>
    <row r="1157" s="211" customFormat="true" ht="15" customHeight="true" x14ac:dyDescent="0.2">
      <c r="BA1157" s="392"/>
      <c r="BB1157" s="238"/>
      <c r="BC1157" s="392"/>
      <c r="BD1157" s="392"/>
      <c r="BE1157" s="392"/>
      <c r="BF1157" s="392"/>
      <c r="BG1157" s="392"/>
      <c r="BH1157" s="392"/>
      <c r="BI1157" s="392"/>
      <c r="BJ1157" s="392"/>
      <c r="BK1157" s="392"/>
      <c r="BL1157" s="392"/>
      <c r="BM1157" s="392"/>
      <c r="BN1157" s="392"/>
      <c r="BO1157" s="392"/>
      <c r="BP1157" s="392"/>
      <c r="BQ1157" s="392"/>
      <c r="BR1157" s="392"/>
      <c r="BS1157" s="392"/>
      <c r="BT1157" s="392"/>
      <c r="BU1157" s="392"/>
      <c r="BV1157" s="392"/>
      <c r="BW1157" s="392"/>
      <c r="BX1157" s="392"/>
      <c r="BY1157" s="392"/>
    </row>
    <row r="1158" s="211" customFormat="true" ht="15" customHeight="true" x14ac:dyDescent="0.2">
      <c r="BA1158" s="392"/>
      <c r="BB1158" s="238"/>
      <c r="BC1158" s="392"/>
      <c r="BD1158" s="392"/>
      <c r="BE1158" s="392"/>
      <c r="BF1158" s="392"/>
      <c r="BG1158" s="392"/>
      <c r="BH1158" s="392"/>
      <c r="BI1158" s="392"/>
      <c r="BJ1158" s="392"/>
      <c r="BK1158" s="392"/>
      <c r="BL1158" s="392"/>
      <c r="BM1158" s="392"/>
      <c r="BN1158" s="392"/>
      <c r="BO1158" s="392"/>
      <c r="BP1158" s="392"/>
      <c r="BQ1158" s="392"/>
      <c r="BR1158" s="392"/>
      <c r="BS1158" s="392"/>
      <c r="BT1158" s="392"/>
      <c r="BU1158" s="392"/>
      <c r="BV1158" s="392"/>
      <c r="BW1158" s="392"/>
      <c r="BX1158" s="392"/>
      <c r="BY1158" s="392"/>
    </row>
    <row r="1159" s="211" customFormat="true" ht="15" customHeight="true" x14ac:dyDescent="0.2">
      <c r="BA1159" s="392"/>
      <c r="BB1159" s="238"/>
      <c r="BC1159" s="392"/>
      <c r="BD1159" s="392"/>
      <c r="BE1159" s="392"/>
      <c r="BF1159" s="392"/>
      <c r="BG1159" s="392"/>
      <c r="BH1159" s="392"/>
      <c r="BI1159" s="392"/>
      <c r="BJ1159" s="392"/>
      <c r="BK1159" s="392"/>
      <c r="BL1159" s="392"/>
      <c r="BM1159" s="392"/>
      <c r="BN1159" s="392"/>
      <c r="BO1159" s="392"/>
      <c r="BP1159" s="392"/>
      <c r="BQ1159" s="392"/>
      <c r="BR1159" s="392"/>
      <c r="BS1159" s="392"/>
      <c r="BT1159" s="392"/>
      <c r="BU1159" s="392"/>
      <c r="BV1159" s="392"/>
      <c r="BW1159" s="392"/>
      <c r="BX1159" s="392"/>
      <c r="BY1159" s="392"/>
    </row>
    <row r="1160" s="211" customFormat="true" ht="15" customHeight="true" x14ac:dyDescent="0.2">
      <c r="BA1160" s="392"/>
      <c r="BB1160" s="238"/>
      <c r="BC1160" s="392"/>
      <c r="BD1160" s="392"/>
      <c r="BE1160" s="392"/>
      <c r="BF1160" s="392"/>
      <c r="BG1160" s="392"/>
      <c r="BH1160" s="392"/>
      <c r="BI1160" s="392"/>
      <c r="BJ1160" s="392"/>
      <c r="BK1160" s="392"/>
      <c r="BL1160" s="392"/>
      <c r="BM1160" s="392"/>
      <c r="BN1160" s="392"/>
      <c r="BO1160" s="392"/>
      <c r="BP1160" s="392"/>
      <c r="BQ1160" s="392"/>
      <c r="BR1160" s="392"/>
      <c r="BS1160" s="392"/>
      <c r="BT1160" s="392"/>
      <c r="BU1160" s="392"/>
      <c r="BV1160" s="392"/>
      <c r="BW1160" s="392"/>
      <c r="BX1160" s="392"/>
      <c r="BY1160" s="392"/>
    </row>
    <row r="1161" s="211" customFormat="true" ht="15" customHeight="true" x14ac:dyDescent="0.2">
      <c r="BA1161" s="392"/>
      <c r="BB1161" s="238"/>
      <c r="BC1161" s="392"/>
      <c r="BD1161" s="392"/>
      <c r="BE1161" s="392"/>
      <c r="BF1161" s="392"/>
      <c r="BG1161" s="392"/>
      <c r="BH1161" s="392"/>
      <c r="BI1161" s="392"/>
      <c r="BJ1161" s="392"/>
      <c r="BK1161" s="392"/>
      <c r="BL1161" s="392"/>
      <c r="BM1161" s="392"/>
      <c r="BN1161" s="392"/>
      <c r="BO1161" s="392"/>
      <c r="BP1161" s="392"/>
      <c r="BQ1161" s="392"/>
      <c r="BR1161" s="392"/>
      <c r="BS1161" s="392"/>
      <c r="BT1161" s="392"/>
      <c r="BU1161" s="392"/>
      <c r="BV1161" s="392"/>
      <c r="BW1161" s="392"/>
      <c r="BX1161" s="392"/>
      <c r="BY1161" s="392"/>
    </row>
    <row r="1162" s="211" customFormat="true" ht="15" customHeight="true" x14ac:dyDescent="0.2">
      <c r="BA1162" s="392"/>
      <c r="BB1162" s="238"/>
      <c r="BC1162" s="392"/>
      <c r="BD1162" s="392"/>
      <c r="BE1162" s="392"/>
      <c r="BF1162" s="392"/>
      <c r="BG1162" s="392"/>
      <c r="BH1162" s="392"/>
      <c r="BI1162" s="392"/>
      <c r="BJ1162" s="392"/>
      <c r="BK1162" s="392"/>
      <c r="BL1162" s="392"/>
      <c r="BM1162" s="392"/>
      <c r="BN1162" s="392"/>
      <c r="BO1162" s="392"/>
      <c r="BP1162" s="392"/>
      <c r="BQ1162" s="392"/>
      <c r="BR1162" s="392"/>
      <c r="BS1162" s="392"/>
      <c r="BT1162" s="392"/>
      <c r="BU1162" s="392"/>
      <c r="BV1162" s="392"/>
      <c r="BW1162" s="392"/>
      <c r="BX1162" s="392"/>
      <c r="BY1162" s="392"/>
    </row>
    <row r="1163" s="211" customFormat="true" ht="15" customHeight="true" x14ac:dyDescent="0.2">
      <c r="BA1163" s="392"/>
      <c r="BB1163" s="238"/>
      <c r="BC1163" s="392"/>
      <c r="BD1163" s="392"/>
      <c r="BE1163" s="392"/>
      <c r="BF1163" s="392"/>
      <c r="BG1163" s="392"/>
      <c r="BH1163" s="392"/>
      <c r="BI1163" s="392"/>
      <c r="BJ1163" s="392"/>
      <c r="BK1163" s="392"/>
      <c r="BL1163" s="392"/>
      <c r="BM1163" s="392"/>
      <c r="BN1163" s="392"/>
      <c r="BO1163" s="392"/>
      <c r="BP1163" s="392"/>
      <c r="BQ1163" s="392"/>
      <c r="BR1163" s="392"/>
      <c r="BS1163" s="392"/>
      <c r="BT1163" s="392"/>
      <c r="BU1163" s="392"/>
      <c r="BV1163" s="392"/>
      <c r="BW1163" s="392"/>
      <c r="BX1163" s="392"/>
      <c r="BY1163" s="392"/>
    </row>
    <row r="1164" s="211" customFormat="true" ht="15" customHeight="true" x14ac:dyDescent="0.2">
      <c r="BA1164" s="392"/>
      <c r="BB1164" s="238"/>
      <c r="BC1164" s="392"/>
      <c r="BD1164" s="392"/>
      <c r="BE1164" s="392"/>
      <c r="BF1164" s="392"/>
      <c r="BG1164" s="392"/>
      <c r="BH1164" s="392"/>
      <c r="BI1164" s="392"/>
      <c r="BJ1164" s="392"/>
      <c r="BK1164" s="392"/>
      <c r="BL1164" s="392"/>
      <c r="BM1164" s="392"/>
      <c r="BN1164" s="392"/>
      <c r="BO1164" s="392"/>
      <c r="BP1164" s="392"/>
      <c r="BQ1164" s="392"/>
      <c r="BR1164" s="392"/>
      <c r="BS1164" s="392"/>
      <c r="BT1164" s="392"/>
      <c r="BU1164" s="392"/>
      <c r="BV1164" s="392"/>
      <c r="BW1164" s="392"/>
      <c r="BX1164" s="392"/>
      <c r="BY1164" s="392"/>
    </row>
    <row r="1165" s="211" customFormat="true" ht="15" customHeight="true" x14ac:dyDescent="0.2">
      <c r="BA1165" s="392"/>
      <c r="BB1165" s="238"/>
      <c r="BC1165" s="392"/>
      <c r="BD1165" s="392"/>
      <c r="BE1165" s="392"/>
      <c r="BF1165" s="392"/>
      <c r="BG1165" s="392"/>
      <c r="BH1165" s="392"/>
      <c r="BI1165" s="392"/>
      <c r="BJ1165" s="392"/>
      <c r="BK1165" s="392"/>
      <c r="BL1165" s="392"/>
      <c r="BM1165" s="392"/>
      <c r="BN1165" s="392"/>
      <c r="BO1165" s="392"/>
      <c r="BP1165" s="392"/>
      <c r="BQ1165" s="392"/>
      <c r="BR1165" s="392"/>
      <c r="BS1165" s="392"/>
      <c r="BT1165" s="392"/>
      <c r="BU1165" s="392"/>
      <c r="BV1165" s="392"/>
      <c r="BW1165" s="392"/>
      <c r="BX1165" s="392"/>
      <c r="BY1165" s="392"/>
    </row>
    <row r="1166" s="211" customFormat="true" ht="15" customHeight="true" x14ac:dyDescent="0.2">
      <c r="BA1166" s="392"/>
      <c r="BB1166" s="238"/>
      <c r="BC1166" s="392"/>
      <c r="BD1166" s="392"/>
      <c r="BE1166" s="392"/>
      <c r="BF1166" s="392"/>
      <c r="BG1166" s="392"/>
      <c r="BH1166" s="392"/>
      <c r="BI1166" s="392"/>
      <c r="BJ1166" s="392"/>
      <c r="BK1166" s="392"/>
      <c r="BL1166" s="392"/>
      <c r="BM1166" s="392"/>
      <c r="BN1166" s="392"/>
      <c r="BO1166" s="392"/>
      <c r="BP1166" s="392"/>
      <c r="BQ1166" s="392"/>
      <c r="BR1166" s="392"/>
      <c r="BS1166" s="392"/>
      <c r="BT1166" s="392"/>
      <c r="BU1166" s="392"/>
      <c r="BV1166" s="392"/>
      <c r="BW1166" s="392"/>
      <c r="BX1166" s="392"/>
      <c r="BY1166" s="392"/>
    </row>
    <row r="1167" s="211" customFormat="true" ht="15" customHeight="true" x14ac:dyDescent="0.2">
      <c r="BA1167" s="392"/>
      <c r="BB1167" s="238"/>
      <c r="BC1167" s="392"/>
      <c r="BD1167" s="392"/>
      <c r="BE1167" s="392"/>
      <c r="BF1167" s="392"/>
      <c r="BG1167" s="392"/>
      <c r="BH1167" s="392"/>
      <c r="BI1167" s="392"/>
      <c r="BJ1167" s="392"/>
      <c r="BK1167" s="392"/>
      <c r="BL1167" s="392"/>
      <c r="BM1167" s="392"/>
      <c r="BN1167" s="392"/>
      <c r="BO1167" s="392"/>
      <c r="BP1167" s="392"/>
      <c r="BQ1167" s="392"/>
      <c r="BR1167" s="392"/>
      <c r="BS1167" s="392"/>
      <c r="BT1167" s="392"/>
      <c r="BU1167" s="392"/>
      <c r="BV1167" s="392"/>
      <c r="BW1167" s="392"/>
      <c r="BX1167" s="392"/>
      <c r="BY1167" s="392"/>
    </row>
    <row r="1168" s="211" customFormat="true" ht="15" customHeight="true" x14ac:dyDescent="0.2">
      <c r="BA1168" s="392"/>
      <c r="BB1168" s="238"/>
      <c r="BC1168" s="392"/>
      <c r="BD1168" s="392"/>
      <c r="BE1168" s="392"/>
      <c r="BF1168" s="392"/>
      <c r="BG1168" s="392"/>
      <c r="BH1168" s="392"/>
      <c r="BI1168" s="392"/>
      <c r="BJ1168" s="392"/>
      <c r="BK1168" s="392"/>
      <c r="BL1168" s="392"/>
      <c r="BM1168" s="392"/>
      <c r="BN1168" s="392"/>
      <c r="BO1168" s="392"/>
      <c r="BP1168" s="392"/>
      <c r="BQ1168" s="392"/>
      <c r="BR1168" s="392"/>
      <c r="BS1168" s="392"/>
      <c r="BT1168" s="392"/>
      <c r="BU1168" s="392"/>
      <c r="BV1168" s="392"/>
      <c r="BW1168" s="392"/>
      <c r="BX1168" s="392"/>
      <c r="BY1168" s="392"/>
    </row>
    <row r="1169" s="211" customFormat="true" ht="15" customHeight="true" x14ac:dyDescent="0.2">
      <c r="BA1169" s="392"/>
      <c r="BB1169" s="238"/>
      <c r="BC1169" s="392"/>
      <c r="BD1169" s="392"/>
      <c r="BE1169" s="392"/>
      <c r="BF1169" s="392"/>
      <c r="BG1169" s="392"/>
      <c r="BH1169" s="392"/>
      <c r="BI1169" s="392"/>
      <c r="BJ1169" s="392"/>
      <c r="BK1169" s="392"/>
      <c r="BL1169" s="392"/>
      <c r="BM1169" s="392"/>
      <c r="BN1169" s="392"/>
      <c r="BO1169" s="392"/>
      <c r="BP1169" s="392"/>
      <c r="BQ1169" s="392"/>
      <c r="BR1169" s="392"/>
      <c r="BS1169" s="392"/>
      <c r="BT1169" s="392"/>
      <c r="BU1169" s="392"/>
      <c r="BV1169" s="392"/>
      <c r="BW1169" s="392"/>
      <c r="BX1169" s="392"/>
      <c r="BY1169" s="392"/>
    </row>
    <row r="1170" s="211" customFormat="true" ht="15" customHeight="true" x14ac:dyDescent="0.2">
      <c r="A1170" s="312"/>
      <c r="B1170" s="663"/>
      <c r="C1170" s="664"/>
      <c r="D1170" s="664"/>
      <c r="E1170" s="664"/>
      <c r="F1170" s="664"/>
      <c r="G1170" s="664"/>
      <c r="H1170" s="664"/>
      <c r="I1170" s="664"/>
      <c r="J1170" s="664"/>
      <c r="K1170" s="664"/>
      <c r="L1170" s="664"/>
      <c r="M1170" s="664"/>
      <c r="N1170" s="664"/>
      <c r="O1170" s="664"/>
      <c r="P1170" s="664"/>
      <c r="Q1170" s="664"/>
      <c r="R1170" s="664"/>
      <c r="S1170" s="664"/>
      <c r="T1170" s="664"/>
      <c r="U1170" s="664"/>
      <c r="V1170" s="664"/>
      <c r="W1170" s="664"/>
      <c r="X1170" s="664"/>
      <c r="Y1170" s="664"/>
      <c r="Z1170" s="664"/>
      <c r="AA1170" s="664"/>
      <c r="AB1170" s="664"/>
      <c r="BA1170" s="392"/>
      <c r="BB1170" s="238"/>
      <c r="BC1170" s="392"/>
      <c r="BD1170" s="392"/>
      <c r="BE1170" s="392"/>
      <c r="BF1170" s="392"/>
      <c r="BG1170" s="392"/>
      <c r="BH1170" s="392"/>
      <c r="BI1170" s="392"/>
      <c r="BJ1170" s="392"/>
      <c r="BK1170" s="392"/>
      <c r="BL1170" s="392"/>
      <c r="BM1170" s="392"/>
      <c r="BN1170" s="392"/>
      <c r="BO1170" s="392"/>
      <c r="BP1170" s="392"/>
      <c r="BQ1170" s="392"/>
      <c r="BR1170" s="392"/>
      <c r="BS1170" s="392"/>
      <c r="BT1170" s="392"/>
      <c r="BU1170" s="392"/>
      <c r="BV1170" s="392"/>
      <c r="BW1170" s="392"/>
      <c r="BX1170" s="392"/>
      <c r="BY1170" s="392"/>
    </row>
    <row r="1171" s="211" customFormat="true" ht="15" customHeight="true" x14ac:dyDescent="0.2">
      <c r="A1171" s="312"/>
      <c r="B1171" s="663"/>
      <c r="C1171" s="664"/>
      <c r="D1171" s="664"/>
      <c r="E1171" s="664"/>
      <c r="F1171" s="664"/>
      <c r="G1171" s="664"/>
      <c r="H1171" s="664"/>
      <c r="I1171" s="664"/>
      <c r="J1171" s="664"/>
      <c r="K1171" s="664"/>
      <c r="L1171" s="664"/>
      <c r="M1171" s="664"/>
      <c r="N1171" s="664"/>
      <c r="O1171" s="664"/>
      <c r="P1171" s="664"/>
      <c r="Q1171" s="664"/>
      <c r="R1171" s="664"/>
      <c r="S1171" s="664"/>
      <c r="T1171" s="664"/>
      <c r="U1171" s="664"/>
      <c r="V1171" s="664"/>
      <c r="W1171" s="664"/>
      <c r="X1171" s="664"/>
      <c r="Y1171" s="664"/>
      <c r="Z1171" s="664"/>
      <c r="AA1171" s="664"/>
      <c r="AB1171" s="664"/>
      <c r="BA1171" s="392"/>
      <c r="BB1171" s="238"/>
      <c r="BC1171" s="392"/>
      <c r="BD1171" s="392"/>
      <c r="BE1171" s="392"/>
      <c r="BF1171" s="392"/>
      <c r="BG1171" s="392"/>
      <c r="BH1171" s="392"/>
      <c r="BI1171" s="392"/>
      <c r="BJ1171" s="392"/>
      <c r="BK1171" s="392"/>
      <c r="BL1171" s="392"/>
      <c r="BM1171" s="392"/>
      <c r="BN1171" s="392"/>
      <c r="BO1171" s="392"/>
      <c r="BP1171" s="392"/>
      <c r="BQ1171" s="392"/>
      <c r="BR1171" s="392"/>
      <c r="BS1171" s="392"/>
      <c r="BT1171" s="392"/>
      <c r="BU1171" s="392"/>
      <c r="BV1171" s="392"/>
      <c r="BW1171" s="392"/>
      <c r="BX1171" s="392"/>
      <c r="BY1171" s="392"/>
    </row>
    <row r="1172" s="211" customFormat="true" ht="15" customHeight="true" x14ac:dyDescent="0.2">
      <c r="A1172" s="312"/>
      <c r="B1172" s="663"/>
      <c r="C1172" s="664"/>
      <c r="D1172" s="664"/>
      <c r="E1172" s="664"/>
      <c r="F1172" s="664"/>
      <c r="G1172" s="664"/>
      <c r="H1172" s="664"/>
      <c r="I1172" s="664"/>
      <c r="J1172" s="664"/>
      <c r="K1172" s="664"/>
      <c r="L1172" s="664"/>
      <c r="M1172" s="664"/>
      <c r="N1172" s="664"/>
      <c r="O1172" s="664"/>
      <c r="P1172" s="664"/>
      <c r="Q1172" s="664"/>
      <c r="R1172" s="664"/>
      <c r="S1172" s="664"/>
      <c r="T1172" s="664"/>
      <c r="U1172" s="664"/>
      <c r="V1172" s="664"/>
      <c r="W1172" s="664"/>
      <c r="X1172" s="664"/>
      <c r="Y1172" s="664"/>
      <c r="Z1172" s="664"/>
      <c r="AA1172" s="664"/>
      <c r="AB1172" s="664"/>
      <c r="BA1172" s="392"/>
      <c r="BB1172" s="238"/>
      <c r="BC1172" s="392"/>
      <c r="BD1172" s="392"/>
      <c r="BE1172" s="392"/>
      <c r="BF1172" s="392"/>
      <c r="BG1172" s="392"/>
      <c r="BH1172" s="392"/>
      <c r="BI1172" s="392"/>
      <c r="BJ1172" s="392"/>
      <c r="BK1172" s="392"/>
      <c r="BL1172" s="392"/>
      <c r="BM1172" s="392"/>
      <c r="BN1172" s="392"/>
      <c r="BO1172" s="392"/>
      <c r="BP1172" s="392"/>
      <c r="BQ1172" s="392"/>
      <c r="BR1172" s="392"/>
      <c r="BS1172" s="392"/>
      <c r="BT1172" s="392"/>
      <c r="BU1172" s="392"/>
      <c r="BV1172" s="392"/>
      <c r="BW1172" s="392"/>
      <c r="BX1172" s="392"/>
      <c r="BY1172" s="392"/>
    </row>
    <row r="1173" s="211" customFormat="true" ht="15" customHeight="true" x14ac:dyDescent="0.2">
      <c r="A1173" s="312"/>
      <c r="B1173" s="663"/>
      <c r="C1173" s="664"/>
      <c r="D1173" s="664"/>
      <c r="E1173" s="664"/>
      <c r="F1173" s="664"/>
      <c r="G1173" s="664"/>
      <c r="H1173" s="664"/>
      <c r="I1173" s="664"/>
      <c r="J1173" s="664"/>
      <c r="K1173" s="664"/>
      <c r="L1173" s="664"/>
      <c r="M1173" s="664"/>
      <c r="N1173" s="664"/>
      <c r="O1173" s="664"/>
      <c r="P1173" s="664"/>
      <c r="Q1173" s="664"/>
      <c r="R1173" s="664"/>
      <c r="S1173" s="664"/>
      <c r="T1173" s="664"/>
      <c r="U1173" s="664"/>
      <c r="V1173" s="664"/>
      <c r="W1173" s="664"/>
      <c r="X1173" s="664"/>
      <c r="Y1173" s="664"/>
      <c r="Z1173" s="664"/>
      <c r="AA1173" s="664"/>
      <c r="AB1173" s="664"/>
      <c r="BA1173" s="392"/>
      <c r="BB1173" s="238"/>
      <c r="BC1173" s="392"/>
      <c r="BD1173" s="392"/>
      <c r="BE1173" s="392"/>
      <c r="BF1173" s="392"/>
      <c r="BG1173" s="392"/>
      <c r="BH1173" s="392"/>
      <c r="BI1173" s="392"/>
      <c r="BJ1173" s="392"/>
      <c r="BK1173" s="392"/>
      <c r="BL1173" s="392"/>
      <c r="BM1173" s="392"/>
      <c r="BN1173" s="392"/>
      <c r="BO1173" s="392"/>
      <c r="BP1173" s="392"/>
      <c r="BQ1173" s="392"/>
      <c r="BR1173" s="392"/>
      <c r="BS1173" s="392"/>
      <c r="BT1173" s="392"/>
      <c r="BU1173" s="392"/>
      <c r="BV1173" s="392"/>
      <c r="BW1173" s="392"/>
      <c r="BX1173" s="392"/>
      <c r="BY1173" s="392"/>
    </row>
    <row r="1174" s="211" customFormat="true" ht="15" customHeight="true" x14ac:dyDescent="0.2">
      <c r="A1174" s="312"/>
      <c r="B1174" s="663"/>
      <c r="C1174" s="664"/>
      <c r="D1174" s="664"/>
      <c r="E1174" s="664"/>
      <c r="F1174" s="664"/>
      <c r="G1174" s="664"/>
      <c r="H1174" s="664"/>
      <c r="I1174" s="664"/>
      <c r="J1174" s="664"/>
      <c r="K1174" s="664"/>
      <c r="L1174" s="664"/>
      <c r="M1174" s="664"/>
      <c r="N1174" s="664"/>
      <c r="O1174" s="664"/>
      <c r="P1174" s="664"/>
      <c r="Q1174" s="664"/>
      <c r="R1174" s="664"/>
      <c r="S1174" s="664"/>
      <c r="T1174" s="664"/>
      <c r="U1174" s="664"/>
      <c r="V1174" s="664"/>
      <c r="W1174" s="664"/>
      <c r="X1174" s="664"/>
      <c r="Y1174" s="664"/>
      <c r="Z1174" s="664"/>
      <c r="AA1174" s="664"/>
      <c r="AB1174" s="664"/>
      <c r="BA1174" s="392"/>
      <c r="BB1174" s="238"/>
      <c r="BC1174" s="392"/>
      <c r="BD1174" s="392"/>
      <c r="BE1174" s="392"/>
      <c r="BF1174" s="392"/>
      <c r="BG1174" s="392"/>
      <c r="BH1174" s="392"/>
      <c r="BI1174" s="392"/>
      <c r="BJ1174" s="392"/>
      <c r="BK1174" s="392"/>
      <c r="BL1174" s="392"/>
      <c r="BM1174" s="392"/>
      <c r="BN1174" s="392"/>
      <c r="BO1174" s="392"/>
      <c r="BP1174" s="392"/>
      <c r="BQ1174" s="392"/>
      <c r="BR1174" s="392"/>
      <c r="BS1174" s="392"/>
      <c r="BT1174" s="392"/>
      <c r="BU1174" s="392"/>
      <c r="BV1174" s="392"/>
      <c r="BW1174" s="392"/>
      <c r="BX1174" s="392"/>
      <c r="BY1174" s="392"/>
    </row>
    <row r="1175" s="211" customFormat="true" ht="15" customHeight="true" x14ac:dyDescent="0.2">
      <c r="A1175" s="312"/>
      <c r="B1175" s="663"/>
      <c r="C1175" s="664"/>
      <c r="D1175" s="664"/>
      <c r="E1175" s="664"/>
      <c r="F1175" s="664"/>
      <c r="G1175" s="664"/>
      <c r="H1175" s="664"/>
      <c r="I1175" s="664"/>
      <c r="J1175" s="664"/>
      <c r="K1175" s="664"/>
      <c r="L1175" s="664"/>
      <c r="M1175" s="664"/>
      <c r="N1175" s="664"/>
      <c r="O1175" s="664"/>
      <c r="P1175" s="664"/>
      <c r="Q1175" s="664"/>
      <c r="R1175" s="664"/>
      <c r="S1175" s="664"/>
      <c r="T1175" s="664"/>
      <c r="U1175" s="664"/>
      <c r="V1175" s="664"/>
      <c r="W1175" s="664"/>
      <c r="X1175" s="664"/>
      <c r="Y1175" s="664"/>
      <c r="Z1175" s="664"/>
      <c r="AA1175" s="664"/>
      <c r="AB1175" s="664"/>
      <c r="BA1175" s="392"/>
      <c r="BB1175" s="238"/>
      <c r="BC1175" s="392"/>
      <c r="BD1175" s="392"/>
      <c r="BE1175" s="392"/>
      <c r="BF1175" s="392"/>
      <c r="BG1175" s="392"/>
      <c r="BH1175" s="392"/>
      <c r="BI1175" s="392"/>
      <c r="BJ1175" s="392"/>
      <c r="BK1175" s="392"/>
      <c r="BL1175" s="392"/>
      <c r="BM1175" s="392"/>
      <c r="BN1175" s="392"/>
      <c r="BO1175" s="392"/>
      <c r="BP1175" s="392"/>
      <c r="BQ1175" s="392"/>
      <c r="BR1175" s="392"/>
      <c r="BS1175" s="392"/>
      <c r="BT1175" s="392"/>
      <c r="BU1175" s="392"/>
      <c r="BV1175" s="392"/>
      <c r="BW1175" s="392"/>
      <c r="BX1175" s="392"/>
      <c r="BY1175" s="392"/>
    </row>
    <row r="1176" s="211" customFormat="true" ht="15" customHeight="true" x14ac:dyDescent="0.2">
      <c r="A1176" s="665"/>
      <c r="B1176" s="312"/>
      <c r="C1176" s="666"/>
      <c r="D1176" s="667"/>
      <c r="E1176" s="667"/>
      <c r="F1176" s="667"/>
      <c r="G1176" s="667"/>
      <c r="H1176" s="666"/>
      <c r="I1176" s="667"/>
      <c r="J1176" s="667"/>
      <c r="K1176" s="667"/>
      <c r="L1176" s="667"/>
      <c r="M1176" s="666"/>
      <c r="N1176" s="667"/>
      <c r="O1176" s="667"/>
      <c r="P1176" s="667"/>
      <c r="Q1176" s="667"/>
      <c r="R1176" s="666"/>
      <c r="S1176" s="667"/>
      <c r="T1176" s="667"/>
      <c r="U1176" s="667"/>
      <c r="BA1176" s="392"/>
      <c r="BB1176" s="238"/>
      <c r="BC1176" s="392"/>
      <c r="BD1176" s="392"/>
      <c r="BE1176" s="392"/>
      <c r="BF1176" s="392"/>
      <c r="BG1176" s="392"/>
      <c r="BH1176" s="392"/>
      <c r="BI1176" s="392"/>
      <c r="BJ1176" s="392"/>
      <c r="BK1176" s="392"/>
      <c r="BL1176" s="392"/>
      <c r="BM1176" s="392"/>
      <c r="BN1176" s="392"/>
      <c r="BO1176" s="392"/>
      <c r="BP1176" s="392"/>
      <c r="BQ1176" s="392"/>
      <c r="BR1176" s="392"/>
      <c r="BS1176" s="392"/>
      <c r="BT1176" s="392"/>
      <c r="BU1176" s="392"/>
      <c r="BV1176" s="392"/>
      <c r="BW1176" s="392"/>
      <c r="BX1176" s="392"/>
      <c r="BY1176" s="392"/>
    </row>
    <row r="1177" s="211" customFormat="true" ht="15" customHeight="true" x14ac:dyDescent="0.2">
      <c r="A1177" s="667"/>
      <c r="B1177" s="667"/>
      <c r="C1177" s="666"/>
      <c r="D1177" s="666"/>
      <c r="E1177" s="666"/>
      <c r="F1177" s="666"/>
      <c r="G1177" s="666"/>
      <c r="H1177" s="666"/>
      <c r="I1177" s="666"/>
      <c r="J1177" s="666"/>
      <c r="K1177" s="666"/>
      <c r="L1177" s="666"/>
      <c r="M1177" s="666"/>
      <c r="N1177" s="666"/>
      <c r="O1177" s="666"/>
      <c r="P1177" s="666"/>
      <c r="Q1177" s="666"/>
      <c r="R1177" s="666"/>
      <c r="S1177" s="666"/>
      <c r="T1177" s="666"/>
      <c r="U1177" s="666"/>
      <c r="BA1177" s="392"/>
      <c r="BB1177" s="238"/>
      <c r="BC1177" s="392"/>
      <c r="BD1177" s="392"/>
      <c r="BE1177" s="392"/>
      <c r="BF1177" s="392"/>
      <c r="BG1177" s="392"/>
      <c r="BH1177" s="392"/>
      <c r="BI1177" s="392"/>
      <c r="BJ1177" s="392"/>
      <c r="BK1177" s="392"/>
      <c r="BL1177" s="392"/>
      <c r="BM1177" s="392"/>
      <c r="BN1177" s="392"/>
      <c r="BO1177" s="392"/>
      <c r="BP1177" s="392"/>
      <c r="BQ1177" s="392"/>
      <c r="BR1177" s="392"/>
      <c r="BS1177" s="392"/>
      <c r="BT1177" s="392"/>
      <c r="BU1177" s="392"/>
      <c r="BV1177" s="392"/>
      <c r="BW1177" s="392"/>
      <c r="BX1177" s="392"/>
      <c r="BY1177" s="392"/>
    </row>
    <row r="1178" s="211" customFormat="true" ht="15" customHeight="true" x14ac:dyDescent="0.2">
      <c r="BA1178" s="392"/>
      <c r="BB1178" s="238"/>
      <c r="BC1178" s="392"/>
      <c r="BD1178" s="392"/>
      <c r="BE1178" s="392"/>
      <c r="BF1178" s="392"/>
      <c r="BG1178" s="392"/>
      <c r="BH1178" s="392"/>
      <c r="BI1178" s="392"/>
      <c r="BJ1178" s="392"/>
      <c r="BK1178" s="392"/>
      <c r="BL1178" s="392"/>
      <c r="BM1178" s="392"/>
      <c r="BN1178" s="392"/>
      <c r="BO1178" s="392"/>
      <c r="BP1178" s="392"/>
      <c r="BQ1178" s="392"/>
      <c r="BR1178" s="392"/>
      <c r="BS1178" s="392"/>
      <c r="BT1178" s="392"/>
      <c r="BU1178" s="392"/>
      <c r="BV1178" s="392"/>
      <c r="BW1178" s="392"/>
      <c r="BX1178" s="392"/>
      <c r="BY1178" s="392"/>
    </row>
    <row r="1179" s="211" customFormat="true" ht="15" customHeight="true" x14ac:dyDescent="0.2">
      <c r="BA1179" s="392"/>
      <c r="BB1179" s="238"/>
      <c r="BC1179" s="392"/>
      <c r="BD1179" s="392"/>
      <c r="BE1179" s="392"/>
      <c r="BF1179" s="392"/>
      <c r="BG1179" s="392"/>
      <c r="BH1179" s="392"/>
      <c r="BI1179" s="392"/>
      <c r="BJ1179" s="392"/>
      <c r="BK1179" s="392"/>
      <c r="BL1179" s="392"/>
      <c r="BM1179" s="392"/>
      <c r="BN1179" s="392"/>
      <c r="BO1179" s="392"/>
      <c r="BP1179" s="392"/>
      <c r="BQ1179" s="392"/>
      <c r="BR1179" s="392"/>
      <c r="BS1179" s="392"/>
      <c r="BT1179" s="392"/>
      <c r="BU1179" s="392"/>
      <c r="BV1179" s="392"/>
      <c r="BW1179" s="392"/>
      <c r="BX1179" s="392"/>
      <c r="BY1179" s="392"/>
    </row>
    <row r="1180" s="211" customFormat="true" ht="15" customHeight="true" x14ac:dyDescent="0.2">
      <c r="BA1180" s="392"/>
      <c r="BB1180" s="238"/>
      <c r="BC1180" s="392"/>
      <c r="BD1180" s="392"/>
      <c r="BE1180" s="392"/>
      <c r="BF1180" s="392"/>
      <c r="BG1180" s="392"/>
      <c r="BH1180" s="392"/>
      <c r="BI1180" s="392"/>
      <c r="BJ1180" s="392"/>
      <c r="BK1180" s="392"/>
      <c r="BL1180" s="392"/>
      <c r="BM1180" s="392"/>
      <c r="BN1180" s="392"/>
      <c r="BO1180" s="392"/>
      <c r="BP1180" s="392"/>
      <c r="BQ1180" s="392"/>
      <c r="BR1180" s="392"/>
      <c r="BS1180" s="392"/>
      <c r="BT1180" s="392"/>
      <c r="BU1180" s="392"/>
      <c r="BV1180" s="392"/>
      <c r="BW1180" s="392"/>
      <c r="BX1180" s="392"/>
      <c r="BY1180" s="392"/>
    </row>
    <row r="1181" s="211" customFormat="true" ht="15" customHeight="true" x14ac:dyDescent="0.2">
      <c r="BA1181" s="392"/>
      <c r="BB1181" s="238"/>
      <c r="BC1181" s="392"/>
      <c r="BD1181" s="392"/>
      <c r="BE1181" s="392"/>
      <c r="BF1181" s="392"/>
      <c r="BG1181" s="392"/>
      <c r="BH1181" s="392"/>
      <c r="BI1181" s="392"/>
      <c r="BJ1181" s="392"/>
      <c r="BK1181" s="392"/>
      <c r="BL1181" s="392"/>
      <c r="BM1181" s="392"/>
      <c r="BN1181" s="392"/>
      <c r="BO1181" s="392"/>
      <c r="BP1181" s="392"/>
      <c r="BQ1181" s="392"/>
      <c r="BR1181" s="392"/>
      <c r="BS1181" s="392"/>
      <c r="BT1181" s="392"/>
      <c r="BU1181" s="392"/>
      <c r="BV1181" s="392"/>
      <c r="BW1181" s="392"/>
      <c r="BX1181" s="392"/>
      <c r="BY1181" s="392"/>
    </row>
    <row r="1182" s="211" customFormat="true" ht="15" customHeight="true" x14ac:dyDescent="0.2">
      <c r="BA1182" s="392"/>
      <c r="BB1182" s="238"/>
      <c r="BC1182" s="392"/>
      <c r="BD1182" s="392"/>
      <c r="BE1182" s="392"/>
      <c r="BF1182" s="392"/>
      <c r="BG1182" s="392"/>
      <c r="BH1182" s="392"/>
      <c r="BI1182" s="392"/>
      <c r="BJ1182" s="392"/>
      <c r="BK1182" s="392"/>
      <c r="BL1182" s="392"/>
      <c r="BM1182" s="392"/>
      <c r="BN1182" s="392"/>
      <c r="BO1182" s="392"/>
      <c r="BP1182" s="392"/>
      <c r="BQ1182" s="392"/>
      <c r="BR1182" s="392"/>
      <c r="BS1182" s="392"/>
      <c r="BT1182" s="392"/>
      <c r="BU1182" s="392"/>
      <c r="BV1182" s="392"/>
      <c r="BW1182" s="392"/>
      <c r="BX1182" s="392"/>
      <c r="BY1182" s="392"/>
    </row>
    <row r="1183" s="211" customFormat="true" ht="15" customHeight="true" x14ac:dyDescent="0.2">
      <c r="BA1183" s="392"/>
      <c r="BB1183" s="238"/>
      <c r="BC1183" s="392"/>
      <c r="BD1183" s="392"/>
      <c r="BE1183" s="392"/>
      <c r="BF1183" s="392"/>
      <c r="BG1183" s="392"/>
      <c r="BH1183" s="392"/>
      <c r="BI1183" s="392"/>
      <c r="BJ1183" s="392"/>
      <c r="BK1183" s="392"/>
      <c r="BL1183" s="392"/>
      <c r="BM1183" s="392"/>
      <c r="BN1183" s="392"/>
      <c r="BO1183" s="392"/>
      <c r="BP1183" s="392"/>
      <c r="BQ1183" s="392"/>
      <c r="BR1183" s="392"/>
      <c r="BS1183" s="392"/>
      <c r="BT1183" s="392"/>
      <c r="BU1183" s="392"/>
      <c r="BV1183" s="392"/>
      <c r="BW1183" s="392"/>
      <c r="BX1183" s="392"/>
      <c r="BY1183" s="392"/>
    </row>
    <row r="1184" s="211" customFormat="true" ht="15" customHeight="true" x14ac:dyDescent="0.2">
      <c r="BA1184" s="392"/>
      <c r="BB1184" s="238"/>
      <c r="BC1184" s="392"/>
      <c r="BD1184" s="392"/>
      <c r="BE1184" s="392"/>
      <c r="BF1184" s="392"/>
      <c r="BG1184" s="392"/>
      <c r="BH1184" s="392"/>
      <c r="BI1184" s="392"/>
      <c r="BJ1184" s="392"/>
      <c r="BK1184" s="392"/>
      <c r="BL1184" s="392"/>
      <c r="BM1184" s="392"/>
      <c r="BN1184" s="392"/>
      <c r="BO1184" s="392"/>
      <c r="BP1184" s="392"/>
      <c r="BQ1184" s="392"/>
      <c r="BR1184" s="392"/>
      <c r="BS1184" s="392"/>
      <c r="BT1184" s="392"/>
      <c r="BU1184" s="392"/>
      <c r="BV1184" s="392"/>
      <c r="BW1184" s="392"/>
      <c r="BX1184" s="392"/>
      <c r="BY1184" s="392"/>
    </row>
    <row r="1185" s="211" customFormat="true" ht="15" customHeight="true" x14ac:dyDescent="0.2">
      <c r="BA1185" s="392"/>
      <c r="BB1185" s="238"/>
      <c r="BC1185" s="392"/>
      <c r="BD1185" s="392"/>
      <c r="BE1185" s="392"/>
      <c r="BF1185" s="392"/>
      <c r="BG1185" s="392"/>
      <c r="BH1185" s="392"/>
      <c r="BI1185" s="392"/>
      <c r="BJ1185" s="392"/>
      <c r="BK1185" s="392"/>
      <c r="BL1185" s="392"/>
      <c r="BM1185" s="392"/>
      <c r="BN1185" s="392"/>
      <c r="BO1185" s="392"/>
      <c r="BP1185" s="392"/>
      <c r="BQ1185" s="392"/>
      <c r="BR1185" s="392"/>
      <c r="BS1185" s="392"/>
      <c r="BT1185" s="392"/>
      <c r="BU1185" s="392"/>
      <c r="BV1185" s="392"/>
      <c r="BW1185" s="392"/>
      <c r="BX1185" s="392"/>
      <c r="BY1185" s="392"/>
    </row>
    <row r="1186" s="211" customFormat="true" ht="15" customHeight="true" x14ac:dyDescent="0.2">
      <c r="BA1186" s="392"/>
      <c r="BB1186" s="238"/>
      <c r="BC1186" s="392"/>
      <c r="BD1186" s="392"/>
      <c r="BE1186" s="392"/>
      <c r="BF1186" s="392"/>
      <c r="BG1186" s="392"/>
      <c r="BH1186" s="392"/>
      <c r="BI1186" s="392"/>
      <c r="BJ1186" s="392"/>
      <c r="BK1186" s="392"/>
      <c r="BL1186" s="392"/>
      <c r="BM1186" s="392"/>
      <c r="BN1186" s="392"/>
      <c r="BO1186" s="392"/>
      <c r="BP1186" s="392"/>
      <c r="BQ1186" s="392"/>
      <c r="BR1186" s="392"/>
      <c r="BS1186" s="392"/>
      <c r="BT1186" s="392"/>
      <c r="BU1186" s="392"/>
      <c r="BV1186" s="392"/>
      <c r="BW1186" s="392"/>
      <c r="BX1186" s="392"/>
      <c r="BY1186" s="392"/>
    </row>
    <row r="1187" s="211" customFormat="true" ht="15" customHeight="true" x14ac:dyDescent="0.2">
      <c r="BA1187" s="392"/>
      <c r="BB1187" s="238"/>
      <c r="BC1187" s="392"/>
      <c r="BD1187" s="392"/>
      <c r="BE1187" s="392"/>
      <c r="BF1187" s="392"/>
      <c r="BG1187" s="392"/>
      <c r="BH1187" s="392"/>
      <c r="BI1187" s="392"/>
      <c r="BJ1187" s="392"/>
      <c r="BK1187" s="392"/>
      <c r="BL1187" s="392"/>
      <c r="BM1187" s="392"/>
      <c r="BN1187" s="392"/>
      <c r="BO1187" s="392"/>
      <c r="BP1187" s="392"/>
      <c r="BQ1187" s="392"/>
      <c r="BR1187" s="392"/>
      <c r="BS1187" s="392"/>
      <c r="BT1187" s="392"/>
      <c r="BU1187" s="392"/>
      <c r="BV1187" s="392"/>
      <c r="BW1187" s="392"/>
      <c r="BX1187" s="392"/>
      <c r="BY1187" s="392"/>
    </row>
    <row r="1188" s="211" customFormat="true" ht="15" customHeight="true" x14ac:dyDescent="0.2">
      <c r="BA1188" s="392"/>
      <c r="BB1188" s="238"/>
      <c r="BC1188" s="392"/>
      <c r="BD1188" s="392"/>
      <c r="BE1188" s="392"/>
      <c r="BF1188" s="392"/>
      <c r="BG1188" s="392"/>
      <c r="BH1188" s="392"/>
      <c r="BI1188" s="392"/>
      <c r="BJ1188" s="392"/>
      <c r="BK1188" s="392"/>
      <c r="BL1188" s="392"/>
      <c r="BM1188" s="392"/>
      <c r="BN1188" s="392"/>
      <c r="BO1188" s="392"/>
      <c r="BP1188" s="392"/>
      <c r="BQ1188" s="392"/>
      <c r="BR1188" s="392"/>
      <c r="BS1188" s="392"/>
      <c r="BT1188" s="392"/>
      <c r="BU1188" s="392"/>
      <c r="BV1188" s="392"/>
      <c r="BW1188" s="392"/>
      <c r="BX1188" s="392"/>
      <c r="BY1188" s="392"/>
    </row>
    <row r="1189" s="211" customFormat="true" ht="15" customHeight="true" x14ac:dyDescent="0.2">
      <c r="BA1189" s="392"/>
      <c r="BB1189" s="238"/>
      <c r="BC1189" s="392"/>
      <c r="BD1189" s="392"/>
      <c r="BE1189" s="392"/>
      <c r="BF1189" s="392"/>
      <c r="BG1189" s="392"/>
      <c r="BH1189" s="392"/>
      <c r="BI1189" s="392"/>
      <c r="BJ1189" s="392"/>
      <c r="BK1189" s="392"/>
      <c r="BL1189" s="392"/>
      <c r="BM1189" s="392"/>
      <c r="BN1189" s="392"/>
      <c r="BO1189" s="392"/>
      <c r="BP1189" s="392"/>
      <c r="BQ1189" s="392"/>
      <c r="BR1189" s="392"/>
      <c r="BS1189" s="392"/>
      <c r="BT1189" s="392"/>
      <c r="BU1189" s="392"/>
      <c r="BV1189" s="392"/>
      <c r="BW1189" s="392"/>
      <c r="BX1189" s="392"/>
      <c r="BY1189" s="392"/>
    </row>
    <row r="1190" s="211" customFormat="true" ht="15" customHeight="true" x14ac:dyDescent="0.2">
      <c r="BA1190" s="392"/>
      <c r="BB1190" s="238"/>
      <c r="BC1190" s="392"/>
      <c r="BD1190" s="392"/>
      <c r="BE1190" s="392"/>
      <c r="BF1190" s="392"/>
      <c r="BG1190" s="392"/>
      <c r="BH1190" s="392"/>
      <c r="BI1190" s="392"/>
      <c r="BJ1190" s="392"/>
      <c r="BK1190" s="392"/>
      <c r="BL1190" s="392"/>
      <c r="BM1190" s="392"/>
      <c r="BN1190" s="392"/>
      <c r="BO1190" s="392"/>
      <c r="BP1190" s="392"/>
      <c r="BQ1190" s="392"/>
      <c r="BR1190" s="392"/>
      <c r="BS1190" s="392"/>
      <c r="BT1190" s="392"/>
      <c r="BU1190" s="392"/>
      <c r="BV1190" s="392"/>
      <c r="BW1190" s="392"/>
      <c r="BX1190" s="392"/>
      <c r="BY1190" s="392"/>
    </row>
    <row r="1191" s="211" customFormat="true" ht="15" customHeight="true" x14ac:dyDescent="0.2">
      <c r="BA1191" s="392"/>
      <c r="BB1191" s="238"/>
      <c r="BC1191" s="392"/>
      <c r="BD1191" s="392"/>
      <c r="BE1191" s="392"/>
      <c r="BF1191" s="392"/>
      <c r="BG1191" s="392"/>
      <c r="BH1191" s="392"/>
      <c r="BI1191" s="392"/>
      <c r="BJ1191" s="392"/>
      <c r="BK1191" s="392"/>
      <c r="BL1191" s="392"/>
      <c r="BM1191" s="392"/>
      <c r="BN1191" s="392"/>
      <c r="BO1191" s="392"/>
      <c r="BP1191" s="392"/>
      <c r="BQ1191" s="392"/>
      <c r="BR1191" s="392"/>
      <c r="BS1191" s="392"/>
      <c r="BT1191" s="392"/>
      <c r="BU1191" s="392"/>
      <c r="BV1191" s="392"/>
      <c r="BW1191" s="392"/>
      <c r="BX1191" s="392"/>
      <c r="BY1191" s="392"/>
    </row>
    <row r="1192" s="211" customFormat="true" ht="15" customHeight="true" x14ac:dyDescent="0.2">
      <c r="BA1192" s="392"/>
      <c r="BB1192" s="238"/>
      <c r="BC1192" s="392"/>
      <c r="BD1192" s="392"/>
      <c r="BE1192" s="392"/>
      <c r="BF1192" s="392"/>
      <c r="BG1192" s="392"/>
      <c r="BH1192" s="392"/>
      <c r="BI1192" s="392"/>
      <c r="BJ1192" s="392"/>
      <c r="BK1192" s="392"/>
      <c r="BL1192" s="392"/>
      <c r="BM1192" s="392"/>
      <c r="BN1192" s="392"/>
      <c r="BO1192" s="392"/>
      <c r="BP1192" s="392"/>
      <c r="BQ1192" s="392"/>
      <c r="BR1192" s="392"/>
      <c r="BS1192" s="392"/>
      <c r="BT1192" s="392"/>
      <c r="BU1192" s="392"/>
      <c r="BV1192" s="392"/>
      <c r="BW1192" s="392"/>
      <c r="BX1192" s="392"/>
      <c r="BY1192" s="392"/>
    </row>
    <row r="1193" s="211" customFormat="true" ht="15" customHeight="true" x14ac:dyDescent="0.2">
      <c r="BA1193" s="392"/>
      <c r="BB1193" s="238"/>
      <c r="BC1193" s="392"/>
      <c r="BD1193" s="392"/>
      <c r="BE1193" s="392"/>
      <c r="BF1193" s="392"/>
      <c r="BG1193" s="392"/>
      <c r="BH1193" s="392"/>
      <c r="BI1193" s="392"/>
      <c r="BJ1193" s="392"/>
      <c r="BK1193" s="392"/>
      <c r="BL1193" s="392"/>
      <c r="BM1193" s="392"/>
      <c r="BN1193" s="392"/>
      <c r="BO1193" s="392"/>
      <c r="BP1193" s="392"/>
      <c r="BQ1193" s="392"/>
      <c r="BR1193" s="392"/>
      <c r="BS1193" s="392"/>
      <c r="BT1193" s="392"/>
      <c r="BU1193" s="392"/>
      <c r="BV1193" s="392"/>
      <c r="BW1193" s="392"/>
      <c r="BX1193" s="392"/>
      <c r="BY1193" s="392"/>
    </row>
    <row r="1194" s="211" customFormat="true" ht="15" customHeight="true" x14ac:dyDescent="0.2">
      <c r="BA1194" s="392"/>
      <c r="BB1194" s="238"/>
      <c r="BC1194" s="392"/>
      <c r="BD1194" s="392"/>
      <c r="BE1194" s="392"/>
      <c r="BF1194" s="392"/>
      <c r="BG1194" s="392"/>
      <c r="BH1194" s="392"/>
      <c r="BI1194" s="392"/>
      <c r="BJ1194" s="392"/>
      <c r="BK1194" s="392"/>
      <c r="BL1194" s="392"/>
      <c r="BM1194" s="392"/>
      <c r="BN1194" s="392"/>
      <c r="BO1194" s="392"/>
      <c r="BP1194" s="392"/>
      <c r="BQ1194" s="392"/>
      <c r="BR1194" s="392"/>
      <c r="BS1194" s="392"/>
      <c r="BT1194" s="392"/>
      <c r="BU1194" s="392"/>
      <c r="BV1194" s="392"/>
      <c r="BW1194" s="392"/>
      <c r="BX1194" s="392"/>
      <c r="BY1194" s="392"/>
    </row>
    <row r="1195" s="211" customFormat="true" ht="15" customHeight="true" x14ac:dyDescent="0.2">
      <c r="BA1195" s="392"/>
      <c r="BB1195" s="238"/>
      <c r="BC1195" s="392"/>
      <c r="BD1195" s="392"/>
      <c r="BE1195" s="392"/>
      <c r="BF1195" s="392"/>
      <c r="BG1195" s="392"/>
      <c r="BH1195" s="392"/>
      <c r="BI1195" s="392"/>
      <c r="BJ1195" s="392"/>
      <c r="BK1195" s="392"/>
      <c r="BL1195" s="392"/>
      <c r="BM1195" s="392"/>
      <c r="BN1195" s="392"/>
      <c r="BO1195" s="392"/>
      <c r="BP1195" s="392"/>
      <c r="BQ1195" s="392"/>
      <c r="BR1195" s="392"/>
      <c r="BS1195" s="392"/>
      <c r="BT1195" s="392"/>
      <c r="BU1195" s="392"/>
      <c r="BV1195" s="392"/>
      <c r="BW1195" s="392"/>
      <c r="BX1195" s="392"/>
      <c r="BY1195" s="392"/>
    </row>
    <row r="1196" s="211" customFormat="true" ht="15" customHeight="true" x14ac:dyDescent="0.2">
      <c r="BA1196" s="392"/>
      <c r="BB1196" s="238"/>
      <c r="BC1196" s="392"/>
      <c r="BD1196" s="392"/>
      <c r="BE1196" s="392"/>
      <c r="BF1196" s="392"/>
      <c r="BG1196" s="392"/>
      <c r="BH1196" s="392"/>
      <c r="BI1196" s="392"/>
      <c r="BJ1196" s="392"/>
      <c r="BK1196" s="392"/>
      <c r="BL1196" s="392"/>
      <c r="BM1196" s="392"/>
      <c r="BN1196" s="392"/>
      <c r="BO1196" s="392"/>
      <c r="BP1196" s="392"/>
      <c r="BQ1196" s="392"/>
      <c r="BR1196" s="392"/>
      <c r="BS1196" s="392"/>
      <c r="BT1196" s="392"/>
      <c r="BU1196" s="392"/>
      <c r="BV1196" s="392"/>
      <c r="BW1196" s="392"/>
      <c r="BX1196" s="392"/>
      <c r="BY1196" s="392"/>
    </row>
    <row r="1197" s="211" customFormat="true" ht="15" customHeight="true" x14ac:dyDescent="0.2">
      <c r="BA1197" s="392"/>
      <c r="BB1197" s="238"/>
      <c r="BC1197" s="392"/>
      <c r="BD1197" s="392"/>
      <c r="BE1197" s="392"/>
      <c r="BF1197" s="392"/>
      <c r="BG1197" s="392"/>
      <c r="BH1197" s="392"/>
      <c r="BI1197" s="392"/>
      <c r="BJ1197" s="392"/>
      <c r="BK1197" s="392"/>
      <c r="BL1197" s="392"/>
      <c r="BM1197" s="392"/>
      <c r="BN1197" s="392"/>
      <c r="BO1197" s="392"/>
      <c r="BP1197" s="392"/>
      <c r="BQ1197" s="392"/>
      <c r="BR1197" s="392"/>
      <c r="BS1197" s="392"/>
      <c r="BT1197" s="392"/>
      <c r="BU1197" s="392"/>
      <c r="BV1197" s="392"/>
      <c r="BW1197" s="392"/>
      <c r="BX1197" s="392"/>
      <c r="BY1197" s="392"/>
    </row>
    <row r="1198" s="211" customFormat="true" ht="15" customHeight="true" x14ac:dyDescent="0.2">
      <c r="BA1198" s="392"/>
      <c r="BB1198" s="238"/>
      <c r="BC1198" s="392"/>
      <c r="BD1198" s="392"/>
      <c r="BE1198" s="392"/>
      <c r="BF1198" s="392"/>
      <c r="BG1198" s="392"/>
      <c r="BH1198" s="392"/>
      <c r="BI1198" s="392"/>
      <c r="BJ1198" s="392"/>
      <c r="BK1198" s="392"/>
      <c r="BL1198" s="392"/>
      <c r="BM1198" s="392"/>
      <c r="BN1198" s="392"/>
      <c r="BO1198" s="392"/>
      <c r="BP1198" s="392"/>
      <c r="BQ1198" s="392"/>
      <c r="BR1198" s="392"/>
      <c r="BS1198" s="392"/>
      <c r="BT1198" s="392"/>
      <c r="BU1198" s="392"/>
      <c r="BV1198" s="392"/>
      <c r="BW1198" s="392"/>
      <c r="BX1198" s="392"/>
      <c r="BY1198" s="392"/>
    </row>
    <row r="1199" s="211" customFormat="true" ht="15" customHeight="true" x14ac:dyDescent="0.2">
      <c r="BA1199" s="392"/>
      <c r="BB1199" s="238"/>
      <c r="BC1199" s="392"/>
      <c r="BD1199" s="392"/>
      <c r="BE1199" s="392"/>
      <c r="BF1199" s="392"/>
      <c r="BG1199" s="392"/>
      <c r="BH1199" s="392"/>
      <c r="BI1199" s="392"/>
      <c r="BJ1199" s="392"/>
      <c r="BK1199" s="392"/>
      <c r="BL1199" s="392"/>
      <c r="BM1199" s="392"/>
      <c r="BN1199" s="392"/>
      <c r="BO1199" s="392"/>
      <c r="BP1199" s="392"/>
      <c r="BQ1199" s="392"/>
      <c r="BR1199" s="392"/>
      <c r="BS1199" s="392"/>
      <c r="BT1199" s="392"/>
      <c r="BU1199" s="392"/>
      <c r="BV1199" s="392"/>
      <c r="BW1199" s="392"/>
      <c r="BX1199" s="392"/>
      <c r="BY1199" s="392"/>
    </row>
    <row r="1200" s="211" customFormat="true" ht="15" customHeight="true" x14ac:dyDescent="0.2">
      <c r="BA1200" s="392"/>
      <c r="BB1200" s="238"/>
      <c r="BC1200" s="392"/>
      <c r="BD1200" s="392"/>
      <c r="BE1200" s="392"/>
      <c r="BF1200" s="392"/>
      <c r="BG1200" s="392"/>
      <c r="BH1200" s="392"/>
      <c r="BI1200" s="392"/>
      <c r="BJ1200" s="392"/>
      <c r="BK1200" s="392"/>
      <c r="BL1200" s="392"/>
      <c r="BM1200" s="392"/>
      <c r="BN1200" s="392"/>
      <c r="BO1200" s="392"/>
      <c r="BP1200" s="392"/>
      <c r="BQ1200" s="392"/>
      <c r="BR1200" s="392"/>
      <c r="BS1200" s="392"/>
      <c r="BT1200" s="392"/>
      <c r="BU1200" s="392"/>
      <c r="BV1200" s="392"/>
      <c r="BW1200" s="392"/>
      <c r="BX1200" s="392"/>
      <c r="BY1200" s="392"/>
    </row>
  </sheetData>
  <mergeCells count="987">
    <mergeCell ref="BA347:BA348"/>
    <mergeCell ref="BA349:BA350"/>
    <mergeCell ref="BA351:BA352"/>
    <mergeCell ref="BA353:BA354"/>
    <mergeCell ref="BA153:BA16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67"/>
    <mergeCell ref="M133:Q133"/>
    <mergeCell ref="A135:A139"/>
    <mergeCell ref="M120:Q120"/>
    <mergeCell ref="A122:A123"/>
    <mergeCell ref="A124:A127"/>
    <mergeCell ref="A128:A129"/>
    <mergeCell ref="A130:A132"/>
    <mergeCell ref="A153:A163"/>
    <mergeCell ref="C133:G133"/>
    <mergeCell ref="H133:L133"/>
    <mergeCell ref="C220:G220"/>
    <mergeCell ref="H220:L220"/>
    <mergeCell ref="M220:Q220"/>
    <mergeCell ref="A208:B208"/>
    <mergeCell ref="A1025:C1025"/>
    <mergeCell ref="A1026:B1026"/>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E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O443"/>
    <mergeCell ref="C440:D440"/>
    <mergeCell ref="H440:I440"/>
    <mergeCell ref="M440:N440"/>
    <mergeCell ref="C441:D441"/>
    <mergeCell ref="H441:J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8:G468"/>
    <mergeCell ref="H468:I468"/>
    <mergeCell ref="M468:N468"/>
    <mergeCell ref="C469:D470"/>
    <mergeCell ref="E469:G469"/>
    <mergeCell ref="H469:I469"/>
    <mergeCell ref="M469:N469"/>
    <mergeCell ref="H470:I470"/>
    <mergeCell ref="M470:N470"/>
    <mergeCell ref="C473:D473"/>
    <mergeCell ref="H473:I473"/>
    <mergeCell ref="M473:N473"/>
    <mergeCell ref="C474:E474"/>
    <mergeCell ref="H474:I474"/>
    <mergeCell ref="M474:N474"/>
    <mergeCell ref="C471:D471"/>
    <mergeCell ref="H471:I471"/>
    <mergeCell ref="M471:N471"/>
    <mergeCell ref="C472:D472"/>
    <mergeCell ref="H472:I472"/>
    <mergeCell ref="M472:N472"/>
    <mergeCell ref="C478:D478"/>
    <mergeCell ref="H478:I478"/>
    <mergeCell ref="M478:N478"/>
    <mergeCell ref="C479:D479"/>
    <mergeCell ref="H479:I479"/>
    <mergeCell ref="M479:N479"/>
    <mergeCell ref="C475:D476"/>
    <mergeCell ref="H475:I475"/>
    <mergeCell ref="M475:N475"/>
    <mergeCell ref="H476:I476"/>
    <mergeCell ref="M476:N476"/>
    <mergeCell ref="C477:D477"/>
    <mergeCell ref="H477:I477"/>
    <mergeCell ref="M477:N477"/>
    <mergeCell ref="C480:D480"/>
    <mergeCell ref="H480:L480"/>
    <mergeCell ref="M480:N480"/>
    <mergeCell ref="C481:D481"/>
    <mergeCell ref="H481:I482"/>
    <mergeCell ref="J481:L481"/>
    <mergeCell ref="M481:N481"/>
    <mergeCell ref="C482:D482"/>
    <mergeCell ref="M482:N482"/>
    <mergeCell ref="O485:Q485"/>
    <mergeCell ref="C486:D486"/>
    <mergeCell ref="H486:J486"/>
    <mergeCell ref="C483:D483"/>
    <mergeCell ref="H483:I483"/>
    <mergeCell ref="M483:N483"/>
    <mergeCell ref="C484:D484"/>
    <mergeCell ref="H484:I484"/>
    <mergeCell ref="M484:Q484"/>
    <mergeCell ref="C487:D487"/>
    <mergeCell ref="H487:I488"/>
    <mergeCell ref="M487:N487"/>
    <mergeCell ref="C488:D488"/>
    <mergeCell ref="M488:N488"/>
    <mergeCell ref="C489:D489"/>
    <mergeCell ref="H489:I489"/>
    <mergeCell ref="M489:N489"/>
    <mergeCell ref="C485:D485"/>
    <mergeCell ref="H485:I485"/>
    <mergeCell ref="M485:N486"/>
    <mergeCell ref="C493:D493"/>
    <mergeCell ref="H493:I493"/>
    <mergeCell ref="M493:N493"/>
    <mergeCell ref="C494:D494"/>
    <mergeCell ref="H494:I494"/>
    <mergeCell ref="M494:N494"/>
    <mergeCell ref="C490:D490"/>
    <mergeCell ref="H490:I490"/>
    <mergeCell ref="M490:O490"/>
    <mergeCell ref="C491:D491"/>
    <mergeCell ref="H491:I491"/>
    <mergeCell ref="M491:N492"/>
    <mergeCell ref="C492:D492"/>
    <mergeCell ref="H492:I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D510"/>
    <mergeCell ref="H510:I510"/>
    <mergeCell ref="M510:N510"/>
    <mergeCell ref="C507:D507"/>
    <mergeCell ref="H507:I507"/>
    <mergeCell ref="M507:N507"/>
    <mergeCell ref="C508:E508"/>
    <mergeCell ref="H508:I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5:D525"/>
    <mergeCell ref="H525:I525"/>
    <mergeCell ref="M525:N525"/>
    <mergeCell ref="C526:D526"/>
    <mergeCell ref="H526:J526"/>
    <mergeCell ref="M526:N526"/>
    <mergeCell ref="C523:D523"/>
    <mergeCell ref="H523:I523"/>
    <mergeCell ref="M523:N523"/>
    <mergeCell ref="C524:D524"/>
    <mergeCell ref="H524:I524"/>
    <mergeCell ref="M524:N524"/>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3:D533"/>
    <mergeCell ref="H533:I533"/>
    <mergeCell ref="M533:N533"/>
    <mergeCell ref="C534:D534"/>
    <mergeCell ref="H534:I534"/>
    <mergeCell ref="M534:N534"/>
    <mergeCell ref="C531:D531"/>
    <mergeCell ref="H531:I531"/>
    <mergeCell ref="M531:N531"/>
    <mergeCell ref="C532:D532"/>
    <mergeCell ref="H532:I532"/>
    <mergeCell ref="M532:O532"/>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9:D689"/>
    <mergeCell ref="H689:I689"/>
    <mergeCell ref="M689:N689"/>
    <mergeCell ref="C690:D690"/>
    <mergeCell ref="H690:I690"/>
    <mergeCell ref="M690:N690"/>
    <mergeCell ref="C687:D687"/>
    <mergeCell ref="H687:I687"/>
    <mergeCell ref="M687:N687"/>
    <mergeCell ref="C688:D688"/>
    <mergeCell ref="H688:I688"/>
    <mergeCell ref="M688:N688"/>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161925</xdr:rowOff>
                  </from>
                  <to>
                    <xdr:col>1</xdr:col>
                    <xdr:colOff>1704975</xdr:colOff>
                    <xdr:row>400</xdr:row>
                    <xdr:rowOff>47625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11E31-EA07-4419-9491-64ED24155D52}">
  <sheetPr codeName="Feuil4"/>
  <dimension ref="A1:CZ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28" width="12.5703125" style="391" customWidth="true"/>
    <col min="29" max="52" width="12.5703125" style="211" customWidth="true"/>
    <col min="53" max="53" width="31.5703125" style="392" customWidth="true"/>
    <col min="54" max="54" width="41.5703125" style="238" customWidth="true"/>
    <col min="55" max="69" width="9.140625" style="392"/>
    <col min="70" max="77" width="12.5703125" style="392" customWidth="true"/>
    <col min="78" max="104" width="12.5703125" style="211" customWidth="true"/>
    <col min="105" max="16384" width="9.140625" style="391"/>
  </cols>
  <sheetData>
    <row r="1" s="111" customFormat="true" ht="18" customHeight="true" x14ac:dyDescent="0.2">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Armenia</v>
      </c>
      <c r="B2" s="226"/>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2010</v>
      </c>
      <c r="B3" s="228"/>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DHS10</v>
      </c>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703" t="str">
        <f>B1028</f>
        <v/>
      </c>
      <c r="B10" s="704"/>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703" t="str">
        <f>B1027</f>
        <v/>
      </c>
      <c r="B11" s="705"/>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706"/>
      <c r="B12" s="704"/>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07"/>
      <c r="B13" s="708"/>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398" customFormat="true" ht="15" customHeight="true" x14ac:dyDescent="0.2">
      <c r="A14" s="115" t="s">
        <v>95</v>
      </c>
      <c r="B14" s="208"/>
      <c r="C14" s="2572" t="s">
        <v>114</v>
      </c>
      <c r="D14" s="2573"/>
      <c r="E14" s="2573"/>
      <c r="F14" s="2573"/>
      <c r="G14" s="2574"/>
      <c r="H14" s="2798" t="s">
        <v>38</v>
      </c>
      <c r="I14" s="2799"/>
      <c r="J14" s="2799"/>
      <c r="K14" s="2799"/>
      <c r="L14" s="2800"/>
      <c r="M14" s="2805" t="s">
        <v>37</v>
      </c>
      <c r="N14" s="2806"/>
      <c r="O14" s="2806"/>
      <c r="P14" s="2806"/>
      <c r="Q14" s="2807"/>
      <c r="R14" s="2261" t="s">
        <v>137</v>
      </c>
      <c r="S14" s="2267"/>
      <c r="T14" s="2267"/>
      <c r="U14" s="2267"/>
      <c r="V14" s="2267"/>
      <c r="W14" s="2267"/>
      <c r="X14" s="2267"/>
      <c r="Y14" s="2267"/>
      <c r="Z14" s="2267"/>
      <c r="AA14" s="2267"/>
      <c r="AB14" s="2268"/>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702"/>
      <c r="BA14" s="217" t="s">
        <v>128</v>
      </c>
      <c r="BB14" s="115" t="s">
        <v>95</v>
      </c>
      <c r="BC14" s="2562" t="s">
        <v>114</v>
      </c>
      <c r="BD14" s="2563"/>
      <c r="BE14" s="2563"/>
      <c r="BF14" s="2563"/>
      <c r="BG14" s="2564"/>
      <c r="BH14" s="2565" t="s">
        <v>38</v>
      </c>
      <c r="BI14" s="2563"/>
      <c r="BJ14" s="2563"/>
      <c r="BK14" s="2563"/>
      <c r="BL14" s="2564"/>
      <c r="BM14" s="2565" t="s">
        <v>37</v>
      </c>
      <c r="BN14" s="2563"/>
      <c r="BO14" s="2563"/>
      <c r="BP14" s="2563"/>
      <c r="BQ14" s="2575"/>
      <c r="BR14" s="2103" t="s">
        <v>137</v>
      </c>
      <c r="BS14" s="2104"/>
      <c r="BT14" s="2104"/>
      <c r="BU14" s="2104"/>
      <c r="BV14" s="2104"/>
      <c r="BW14" s="2104"/>
      <c r="BX14" s="2104"/>
      <c r="BY14" s="2105"/>
      <c r="BZ14" s="313"/>
      <c r="CA14" s="313"/>
      <c r="CB14" s="313"/>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398" customFormat="true" ht="12.75" x14ac:dyDescent="0.2">
      <c r="A15" s="182" t="s">
        <v>87</v>
      </c>
      <c r="B15" s="242"/>
      <c r="C15" s="269" t="s">
        <v>0</v>
      </c>
      <c r="D15" s="270" t="s">
        <v>1</v>
      </c>
      <c r="E15" s="270" t="s">
        <v>2</v>
      </c>
      <c r="F15" s="270" t="s">
        <v>3</v>
      </c>
      <c r="G15" s="271" t="s">
        <v>4</v>
      </c>
      <c r="H15" s="1620" t="s">
        <v>0</v>
      </c>
      <c r="I15" s="1580" t="s">
        <v>1</v>
      </c>
      <c r="J15" s="1580" t="s">
        <v>2</v>
      </c>
      <c r="K15" s="1580" t="s">
        <v>3</v>
      </c>
      <c r="L15" s="1581" t="s">
        <v>4</v>
      </c>
      <c r="M15" s="1610" t="s">
        <v>0</v>
      </c>
      <c r="N15" s="1580" t="s">
        <v>1</v>
      </c>
      <c r="O15" s="1580" t="s">
        <v>2</v>
      </c>
      <c r="P15" s="1580" t="s">
        <v>3</v>
      </c>
      <c r="Q15" s="1630" t="s">
        <v>4</v>
      </c>
      <c r="R15" s="1620" t="s">
        <v>150</v>
      </c>
      <c r="S15" s="1580" t="s">
        <v>151</v>
      </c>
      <c r="T15" s="1580" t="s">
        <v>152</v>
      </c>
      <c r="U15" s="1580" t="s">
        <v>153</v>
      </c>
      <c r="V15" s="1580" t="s">
        <v>154</v>
      </c>
      <c r="W15" s="1580" t="s">
        <v>155</v>
      </c>
      <c r="X15" s="1580" t="s">
        <v>156</v>
      </c>
      <c r="Y15" s="1580" t="s">
        <v>157</v>
      </c>
      <c r="Z15" s="1580" t="s">
        <v>158</v>
      </c>
      <c r="AA15" s="1580" t="s">
        <v>159</v>
      </c>
      <c r="AB15" s="1582" t="s">
        <v>160</v>
      </c>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702"/>
      <c r="BA15" s="192" t="s">
        <v>119</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150</v>
      </c>
      <c r="BS15" s="166" t="s">
        <v>151</v>
      </c>
      <c r="BT15" s="166" t="s">
        <v>152</v>
      </c>
      <c r="BU15" s="166" t="s">
        <v>153</v>
      </c>
      <c r="BV15" s="166" t="s">
        <v>154</v>
      </c>
      <c r="BW15" s="166" t="s">
        <v>155</v>
      </c>
      <c r="BX15" s="166" t="s">
        <v>156</v>
      </c>
      <c r="BY15" s="167" t="s">
        <v>157</v>
      </c>
      <c r="BZ15" s="167" t="s">
        <v>158</v>
      </c>
      <c r="CA15" s="167" t="s">
        <v>159</v>
      </c>
      <c r="CB15" s="167" t="s">
        <v>160</v>
      </c>
      <c r="CC15" s="2181"/>
      <c r="CD15" s="2181"/>
      <c r="CE15" s="2181"/>
      <c r="CF15" s="2181"/>
      <c r="CG15" s="2181"/>
      <c r="CH15" s="2181"/>
      <c r="CI15" s="2181"/>
      <c r="CJ15" s="2181"/>
      <c r="CK15" s="2181"/>
      <c r="CL15" s="2181"/>
      <c r="CM15" s="2181"/>
      <c r="CN15" s="2181"/>
      <c r="CO15" s="2181"/>
      <c r="CP15" s="2181"/>
      <c r="CQ15" s="2181"/>
      <c r="CR15" s="2181"/>
      <c r="CS15" s="2181"/>
      <c r="CT15" s="2181"/>
      <c r="CU15" s="2181"/>
      <c r="CV15" s="2181"/>
      <c r="CW15" s="2181"/>
      <c r="CX15" s="2181"/>
      <c r="CY15" s="2181"/>
      <c r="CZ15" s="2181"/>
    </row>
    <row r="16" s="398" customFormat="true" ht="15" customHeight="true" x14ac:dyDescent="0.2">
      <c r="A16" s="2808" t="s">
        <v>13</v>
      </c>
      <c r="B16" s="1805" t="s">
        <v>14</v>
      </c>
      <c r="C16" s="1655">
        <v>98.241617912484514</v>
      </c>
      <c r="D16" s="1656">
        <v>99.48046879518904</v>
      </c>
      <c r="E16" s="1656">
        <v>99.82269534902872</v>
      </c>
      <c r="F16" s="1656">
        <v>99.944407918596738</v>
      </c>
      <c r="G16" s="1657">
        <v>100</v>
      </c>
      <c r="H16" s="1658">
        <v>99.861955768377783</v>
      </c>
      <c r="I16" s="1656">
        <v>99.758128830695568</v>
      </c>
      <c r="J16" s="1656">
        <v>99.91055820888802</v>
      </c>
      <c r="K16" s="1656">
        <v>100</v>
      </c>
      <c r="L16" s="1659">
        <v>100</v>
      </c>
      <c r="M16" s="1660">
        <v>96.386197282181755</v>
      </c>
      <c r="N16" s="1656">
        <v>99.338830859268043</v>
      </c>
      <c r="O16" s="1656">
        <v>98.928385808818192</v>
      </c>
      <c r="P16" s="1656">
        <v>99.517158064703366</v>
      </c>
      <c r="Q16" s="1657">
        <v>100</v>
      </c>
      <c r="R16" s="1658">
        <v>99.428050485501544</v>
      </c>
      <c r="S16" s="1656">
        <v>99.072366699471914</v>
      </c>
      <c r="T16" s="1656">
        <v>99.874102514722225</v>
      </c>
      <c r="U16" s="1656">
        <v>99.924778332223212</v>
      </c>
      <c r="V16" s="1656">
        <v>99.954048254430916</v>
      </c>
      <c r="W16" s="1656">
        <v>99.465819689598362</v>
      </c>
      <c r="X16" s="1656">
        <v>99.189329654335296</v>
      </c>
      <c r="Y16" s="1656">
        <v>96.67608009132654</v>
      </c>
      <c r="Z16" s="1656">
        <v>97.446020303537622</v>
      </c>
      <c r="AA16" s="1656">
        <v>99.45791564301237</v>
      </c>
      <c r="AB16" s="2279">
        <v>100</v>
      </c>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702"/>
      <c r="BA16" s="2576" t="s">
        <v>13</v>
      </c>
      <c r="BB16" s="147" t="s">
        <v>14</v>
      </c>
      <c r="BC16" s="1209" t="s">
        <v>35</v>
      </c>
      <c r="BD16" s="1229" t="s">
        <v>35</v>
      </c>
      <c r="BE16" s="1229" t="s">
        <v>35</v>
      </c>
      <c r="BF16" s="1229" t="s">
        <v>35</v>
      </c>
      <c r="BG16" s="1250" t="s">
        <v>35</v>
      </c>
      <c r="BH16" s="1271" t="s">
        <v>35</v>
      </c>
      <c r="BI16" s="1229" t="s">
        <v>35</v>
      </c>
      <c r="BJ16" s="1229" t="s">
        <v>35</v>
      </c>
      <c r="BK16" s="1229" t="s">
        <v>35</v>
      </c>
      <c r="BL16" s="1250" t="s">
        <v>35</v>
      </c>
      <c r="BM16" s="1271" t="s">
        <v>35</v>
      </c>
      <c r="BN16" s="1229" t="s">
        <v>35</v>
      </c>
      <c r="BO16" s="1229" t="s">
        <v>35</v>
      </c>
      <c r="BP16" s="1229" t="s">
        <v>35</v>
      </c>
      <c r="BQ16" s="1250" t="s">
        <v>35</v>
      </c>
      <c r="BR16" s="1271" t="s">
        <v>35</v>
      </c>
      <c r="BS16" s="1229" t="s">
        <v>35</v>
      </c>
      <c r="BT16" s="1229" t="s">
        <v>35</v>
      </c>
      <c r="BU16" s="1229" t="s">
        <v>35</v>
      </c>
      <c r="BV16" s="1229" t="s">
        <v>35</v>
      </c>
      <c r="BW16" s="1229" t="s">
        <v>35</v>
      </c>
      <c r="BX16" s="1229" t="s">
        <v>35</v>
      </c>
      <c r="BY16" s="1291" t="s">
        <v>35</v>
      </c>
      <c r="BZ16" s="1291" t="s">
        <v>35</v>
      </c>
      <c r="CA16" s="1291" t="s">
        <v>35</v>
      </c>
      <c r="CB16" s="1291" t="s">
        <v>35</v>
      </c>
      <c r="CC16" s="2182"/>
      <c r="CD16" s="2182"/>
      <c r="CE16" s="2182"/>
      <c r="CF16" s="2182"/>
      <c r="CG16" s="2182"/>
      <c r="CH16" s="2182"/>
      <c r="CI16" s="2182"/>
      <c r="CJ16" s="2182"/>
      <c r="CK16" s="2182"/>
      <c r="CL16" s="2182"/>
      <c r="CM16" s="2182"/>
      <c r="CN16" s="2182"/>
      <c r="CO16" s="2182"/>
      <c r="CP16" s="2182"/>
      <c r="CQ16" s="2182"/>
      <c r="CR16" s="2182"/>
      <c r="CS16" s="2182"/>
      <c r="CT16" s="2182"/>
      <c r="CU16" s="2182"/>
      <c r="CV16" s="2182"/>
      <c r="CW16" s="2182"/>
      <c r="CX16" s="2182"/>
      <c r="CY16" s="2182"/>
      <c r="CZ16" s="2182"/>
    </row>
    <row r="17" s="398" customFormat="true" ht="15" customHeight="true" x14ac:dyDescent="0.2">
      <c r="A17" s="2809"/>
      <c r="B17" s="1806" t="s">
        <v>51</v>
      </c>
      <c r="C17" s="1661">
        <v>1.7583820875155656</v>
      </c>
      <c r="D17" s="1662">
        <v>0.51953120481098858</v>
      </c>
      <c r="E17" s="1662">
        <v>0.1773046509712744</v>
      </c>
      <c r="F17" s="1662">
        <v>5.5592081403252724E-2</v>
      </c>
      <c r="G17" s="1663">
        <v>0</v>
      </c>
      <c r="H17" s="1664">
        <v>0.13804423162220678</v>
      </c>
      <c r="I17" s="1662">
        <v>0.24187116930442465</v>
      </c>
      <c r="J17" s="1662">
        <v>8.9441791111974742E-2</v>
      </c>
      <c r="K17" s="1662">
        <v>0</v>
      </c>
      <c r="L17" s="1665">
        <v>0</v>
      </c>
      <c r="M17" s="1666">
        <v>3.613802717818277</v>
      </c>
      <c r="N17" s="1662">
        <v>0.66116914073195776</v>
      </c>
      <c r="O17" s="1662">
        <v>1.0716141911817929</v>
      </c>
      <c r="P17" s="1662">
        <v>0.48284193529662889</v>
      </c>
      <c r="Q17" s="1663">
        <v>0</v>
      </c>
      <c r="R17" s="1664">
        <v>0.57194951449844555</v>
      </c>
      <c r="S17" s="1662">
        <v>0.92763330052808823</v>
      </c>
      <c r="T17" s="1662">
        <v>0.12589748527776923</v>
      </c>
      <c r="U17" s="1662">
        <v>7.5221667776771334E-2</v>
      </c>
      <c r="V17" s="1662">
        <v>4.5951745569095898E-2</v>
      </c>
      <c r="W17" s="1662">
        <v>0.53418031040163672</v>
      </c>
      <c r="X17" s="1662">
        <v>0.81067034566468177</v>
      </c>
      <c r="Y17" s="1662">
        <v>3.3239199086734361</v>
      </c>
      <c r="Z17" s="1662">
        <v>2.5539796964623318</v>
      </c>
      <c r="AA17" s="1662">
        <v>0.5420843569876056</v>
      </c>
      <c r="AB17" s="2280">
        <v>0</v>
      </c>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702"/>
      <c r="BA17" s="2577"/>
      <c r="BB17" s="148" t="s">
        <v>51</v>
      </c>
      <c r="BC17" s="1210" t="s">
        <v>35</v>
      </c>
      <c r="BD17" s="1230" t="s">
        <v>35</v>
      </c>
      <c r="BE17" s="1230" t="s">
        <v>35</v>
      </c>
      <c r="BF17" s="1230" t="s">
        <v>35</v>
      </c>
      <c r="BG17" s="1251" t="s">
        <v>35</v>
      </c>
      <c r="BH17" s="1272" t="s">
        <v>35</v>
      </c>
      <c r="BI17" s="1230" t="s">
        <v>35</v>
      </c>
      <c r="BJ17" s="1230" t="s">
        <v>35</v>
      </c>
      <c r="BK17" s="1230" t="s">
        <v>35</v>
      </c>
      <c r="BL17" s="1251" t="s">
        <v>35</v>
      </c>
      <c r="BM17" s="1272" t="s">
        <v>35</v>
      </c>
      <c r="BN17" s="1230" t="s">
        <v>35</v>
      </c>
      <c r="BO17" s="1230" t="s">
        <v>35</v>
      </c>
      <c r="BP17" s="1230" t="s">
        <v>35</v>
      </c>
      <c r="BQ17" s="1251" t="s">
        <v>35</v>
      </c>
      <c r="BR17" s="1272" t="s">
        <v>35</v>
      </c>
      <c r="BS17" s="1230" t="s">
        <v>35</v>
      </c>
      <c r="BT17" s="1230" t="s">
        <v>35</v>
      </c>
      <c r="BU17" s="1230" t="s">
        <v>35</v>
      </c>
      <c r="BV17" s="1230" t="s">
        <v>35</v>
      </c>
      <c r="BW17" s="1230" t="s">
        <v>35</v>
      </c>
      <c r="BX17" s="1230" t="s">
        <v>35</v>
      </c>
      <c r="BY17" s="1292" t="s">
        <v>35</v>
      </c>
      <c r="BZ17" s="1292" t="s">
        <v>35</v>
      </c>
      <c r="CA17" s="1292" t="s">
        <v>35</v>
      </c>
      <c r="CB17" s="1292" t="s">
        <v>35</v>
      </c>
      <c r="CC17" s="2183"/>
      <c r="CD17" s="2183"/>
      <c r="CE17" s="2183"/>
      <c r="CF17" s="2183"/>
      <c r="CG17" s="2183"/>
      <c r="CH17" s="2183"/>
      <c r="CI17" s="2183"/>
      <c r="CJ17" s="2183"/>
      <c r="CK17" s="2183"/>
      <c r="CL17" s="2183"/>
      <c r="CM17" s="2183"/>
      <c r="CN17" s="2183"/>
      <c r="CO17" s="2183"/>
      <c r="CP17" s="2183"/>
      <c r="CQ17" s="2183"/>
      <c r="CR17" s="2183"/>
      <c r="CS17" s="2183"/>
      <c r="CT17" s="2183"/>
      <c r="CU17" s="2183"/>
      <c r="CV17" s="2183"/>
      <c r="CW17" s="2183"/>
      <c r="CX17" s="2183"/>
      <c r="CY17" s="2183"/>
      <c r="CZ17" s="2183"/>
    </row>
    <row r="18" s="398" customFormat="true" ht="15" customHeight="true" x14ac:dyDescent="0.2">
      <c r="A18" s="2809" t="s">
        <v>60</v>
      </c>
      <c r="B18" s="1806" t="s">
        <v>15</v>
      </c>
      <c r="C18" s="1403">
        <f>C16*C23/100</f>
        <v>98.084482694763011</v>
      </c>
      <c r="D18" s="1404">
        <f>D16*D23/100</f>
        <v>99.132646549136354</v>
      </c>
      <c r="E18" s="1404">
        <f t="shared" ref="E18:AB18" si="0">E16*E23/100</f>
        <v>99.82269534902872</v>
      </c>
      <c r="F18" s="1404">
        <f t="shared" si="0"/>
        <v>99.908179732836459</v>
      </c>
      <c r="G18" s="1405">
        <f t="shared" si="0"/>
        <v>100</v>
      </c>
      <c r="H18" s="1406">
        <f t="shared" si="0"/>
        <v>99.736025079798111</v>
      </c>
      <c r="I18" s="1404">
        <f t="shared" si="0"/>
        <v>99.699696201593071</v>
      </c>
      <c r="J18" s="1404">
        <f t="shared" si="0"/>
        <v>99.91055820888802</v>
      </c>
      <c r="K18" s="1404">
        <f t="shared" si="0"/>
        <v>100</v>
      </c>
      <c r="L18" s="1407">
        <f t="shared" si="0"/>
        <v>100</v>
      </c>
      <c r="M18" s="1403">
        <f t="shared" si="0"/>
        <v>96.16692074217579</v>
      </c>
      <c r="N18" s="1404">
        <f t="shared" si="0"/>
        <v>99.213791496334835</v>
      </c>
      <c r="O18" s="1404">
        <f t="shared" si="0"/>
        <v>98.928385808818177</v>
      </c>
      <c r="P18" s="1404">
        <f t="shared" si="0"/>
        <v>98.978425432427272</v>
      </c>
      <c r="Q18" s="1405">
        <f t="shared" si="0"/>
        <v>99.761776060049542</v>
      </c>
      <c r="R18" s="1406">
        <f t="shared" si="0"/>
        <v>99.428050485501529</v>
      </c>
      <c r="S18" s="1404">
        <f t="shared" si="0"/>
        <v>99.072366699471914</v>
      </c>
      <c r="T18" s="1404">
        <f t="shared" si="0"/>
        <v>99.87410251472221</v>
      </c>
      <c r="U18" s="1404">
        <f t="shared" si="0"/>
        <v>99.32637945760321</v>
      </c>
      <c r="V18" s="1404">
        <f t="shared" si="0"/>
        <v>99.954048254430916</v>
      </c>
      <c r="W18" s="1404">
        <f t="shared" si="0"/>
        <v>99.465819689598362</v>
      </c>
      <c r="X18" s="1404">
        <f t="shared" si="0"/>
        <v>98.982036569787383</v>
      </c>
      <c r="Y18" s="1404">
        <f t="shared" si="0"/>
        <v>96.676080091326554</v>
      </c>
      <c r="Z18" s="1404">
        <f t="shared" si="0"/>
        <v>96.960283562539388</v>
      </c>
      <c r="AA18" s="1404">
        <f t="shared" si="0"/>
        <v>98.323035391488332</v>
      </c>
      <c r="AB18" s="1407">
        <f t="shared" si="0"/>
        <v>100</v>
      </c>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702"/>
      <c r="BA18" s="2577" t="s">
        <v>60</v>
      </c>
      <c r="BB18" s="148" t="s">
        <v>15</v>
      </c>
      <c r="BC18" s="1210" t="s">
        <v>35</v>
      </c>
      <c r="BD18" s="1230" t="s">
        <v>35</v>
      </c>
      <c r="BE18" s="1230" t="s">
        <v>35</v>
      </c>
      <c r="BF18" s="1230" t="s">
        <v>35</v>
      </c>
      <c r="BG18" s="1251" t="s">
        <v>35</v>
      </c>
      <c r="BH18" s="1272" t="s">
        <v>35</v>
      </c>
      <c r="BI18" s="1230" t="s">
        <v>35</v>
      </c>
      <c r="BJ18" s="1230" t="s">
        <v>35</v>
      </c>
      <c r="BK18" s="1230" t="s">
        <v>35</v>
      </c>
      <c r="BL18" s="1251" t="s">
        <v>35</v>
      </c>
      <c r="BM18" s="1272" t="s">
        <v>35</v>
      </c>
      <c r="BN18" s="1230" t="s">
        <v>35</v>
      </c>
      <c r="BO18" s="1230" t="s">
        <v>35</v>
      </c>
      <c r="BP18" s="1230" t="s">
        <v>35</v>
      </c>
      <c r="BQ18" s="1251" t="s">
        <v>35</v>
      </c>
      <c r="BR18" s="1272" t="s">
        <v>35</v>
      </c>
      <c r="BS18" s="1230" t="s">
        <v>35</v>
      </c>
      <c r="BT18" s="1230" t="s">
        <v>35</v>
      </c>
      <c r="BU18" s="1230" t="s">
        <v>35</v>
      </c>
      <c r="BV18" s="1230" t="s">
        <v>35</v>
      </c>
      <c r="BW18" s="1230" t="s">
        <v>35</v>
      </c>
      <c r="BX18" s="1230" t="s">
        <v>35</v>
      </c>
      <c r="BY18" s="1292" t="s">
        <v>35</v>
      </c>
      <c r="BZ18" s="1292" t="s">
        <v>35</v>
      </c>
      <c r="CA18" s="1292" t="s">
        <v>35</v>
      </c>
      <c r="CB18" s="1292" t="s">
        <v>35</v>
      </c>
      <c r="CC18" s="2183"/>
      <c r="CD18" s="2183"/>
      <c r="CE18" s="2183"/>
      <c r="CF18" s="2183"/>
      <c r="CG18" s="2183"/>
      <c r="CH18" s="2183"/>
      <c r="CI18" s="2183"/>
      <c r="CJ18" s="2183"/>
      <c r="CK18" s="2183"/>
      <c r="CL18" s="2183"/>
      <c r="CM18" s="2183"/>
      <c r="CN18" s="2183"/>
      <c r="CO18" s="2183"/>
      <c r="CP18" s="2183"/>
      <c r="CQ18" s="2183"/>
      <c r="CR18" s="2183"/>
      <c r="CS18" s="2183"/>
      <c r="CT18" s="2183"/>
      <c r="CU18" s="2183"/>
      <c r="CV18" s="2183"/>
      <c r="CW18" s="2183"/>
      <c r="CX18" s="2183"/>
      <c r="CY18" s="2183"/>
      <c r="CZ18" s="2183"/>
    </row>
    <row r="19" s="398" customFormat="true" ht="15" customHeight="true" x14ac:dyDescent="0.2">
      <c r="A19" s="2809"/>
      <c r="B19" s="1806" t="s">
        <v>16</v>
      </c>
      <c r="C19" s="1403">
        <f>C16*C22/100</f>
        <v>0.15713521772146868</v>
      </c>
      <c r="D19" s="1404">
        <f>D16*D22/100</f>
        <v>0.34782224605265988</v>
      </c>
      <c r="E19" s="1404">
        <f t="shared" ref="E19:AB19" si="1">E16*E22/100</f>
        <v>0</v>
      </c>
      <c r="F19" s="1404">
        <f t="shared" si="1"/>
        <v>3.6228185760281188E-2</v>
      </c>
      <c r="G19" s="1405">
        <f t="shared" si="1"/>
        <v>0</v>
      </c>
      <c r="H19" s="1406">
        <f t="shared" si="1"/>
        <v>0.12593068857968742</v>
      </c>
      <c r="I19" s="1404">
        <f t="shared" si="1"/>
        <v>5.843262910249819E-2</v>
      </c>
      <c r="J19" s="1404">
        <f t="shared" si="1"/>
        <v>0</v>
      </c>
      <c r="K19" s="1404">
        <f t="shared" si="1"/>
        <v>0</v>
      </c>
      <c r="L19" s="1407">
        <f t="shared" si="1"/>
        <v>0</v>
      </c>
      <c r="M19" s="1403">
        <f t="shared" si="1"/>
        <v>0.21927654000595603</v>
      </c>
      <c r="N19" s="1404">
        <f t="shared" si="1"/>
        <v>0.12503936293320547</v>
      </c>
      <c r="O19" s="1404">
        <f t="shared" si="1"/>
        <v>0</v>
      </c>
      <c r="P19" s="1404">
        <f t="shared" si="1"/>
        <v>0.53873263227610269</v>
      </c>
      <c r="Q19" s="1405">
        <f t="shared" si="1"/>
        <v>0.23822393995045549</v>
      </c>
      <c r="R19" s="1406">
        <f t="shared" si="1"/>
        <v>0</v>
      </c>
      <c r="S19" s="1404">
        <f t="shared" si="1"/>
        <v>0</v>
      </c>
      <c r="T19" s="1404">
        <f t="shared" si="1"/>
        <v>0</v>
      </c>
      <c r="U19" s="1404">
        <f t="shared" si="1"/>
        <v>0.59839887461999897</v>
      </c>
      <c r="V19" s="1404">
        <f t="shared" si="1"/>
        <v>0</v>
      </c>
      <c r="W19" s="1404">
        <f t="shared" si="1"/>
        <v>0</v>
      </c>
      <c r="X19" s="1404">
        <f t="shared" si="1"/>
        <v>0.20729308454793249</v>
      </c>
      <c r="Y19" s="1404">
        <f t="shared" si="1"/>
        <v>0</v>
      </c>
      <c r="Z19" s="1404">
        <f t="shared" si="1"/>
        <v>0.4857367409982094</v>
      </c>
      <c r="AA19" s="1404">
        <f t="shared" si="1"/>
        <v>1.1348802515240362</v>
      </c>
      <c r="AB19" s="1407">
        <f t="shared" si="1"/>
        <v>0</v>
      </c>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702"/>
      <c r="BA19" s="2577"/>
      <c r="BB19" s="148" t="s">
        <v>16</v>
      </c>
      <c r="BC19" s="1210" t="s">
        <v>35</v>
      </c>
      <c r="BD19" s="1230" t="s">
        <v>35</v>
      </c>
      <c r="BE19" s="1230" t="s">
        <v>35</v>
      </c>
      <c r="BF19" s="1230" t="s">
        <v>35</v>
      </c>
      <c r="BG19" s="1251" t="s">
        <v>35</v>
      </c>
      <c r="BH19" s="1272" t="s">
        <v>35</v>
      </c>
      <c r="BI19" s="1230" t="s">
        <v>35</v>
      </c>
      <c r="BJ19" s="1230" t="s">
        <v>35</v>
      </c>
      <c r="BK19" s="1230" t="s">
        <v>35</v>
      </c>
      <c r="BL19" s="1251" t="s">
        <v>35</v>
      </c>
      <c r="BM19" s="1272" t="s">
        <v>35</v>
      </c>
      <c r="BN19" s="1230" t="s">
        <v>35</v>
      </c>
      <c r="BO19" s="1230" t="s">
        <v>35</v>
      </c>
      <c r="BP19" s="1230" t="s">
        <v>35</v>
      </c>
      <c r="BQ19" s="1251" t="s">
        <v>35</v>
      </c>
      <c r="BR19" s="1272" t="s">
        <v>35</v>
      </c>
      <c r="BS19" s="1230" t="s">
        <v>35</v>
      </c>
      <c r="BT19" s="1230" t="s">
        <v>35</v>
      </c>
      <c r="BU19" s="1230" t="s">
        <v>35</v>
      </c>
      <c r="BV19" s="1230" t="s">
        <v>35</v>
      </c>
      <c r="BW19" s="1230" t="s">
        <v>35</v>
      </c>
      <c r="BX19" s="1230" t="s">
        <v>35</v>
      </c>
      <c r="BY19" s="1292" t="s">
        <v>35</v>
      </c>
      <c r="BZ19" s="1292" t="s">
        <v>35</v>
      </c>
      <c r="CA19" s="1292" t="s">
        <v>35</v>
      </c>
      <c r="CB19" s="1292" t="s">
        <v>35</v>
      </c>
      <c r="CC19" s="2183"/>
      <c r="CD19" s="2183"/>
      <c r="CE19" s="2183"/>
      <c r="CF19" s="2183"/>
      <c r="CG19" s="2183"/>
      <c r="CH19" s="2183"/>
      <c r="CI19" s="2183"/>
      <c r="CJ19" s="2183"/>
      <c r="CK19" s="2183"/>
      <c r="CL19" s="2183"/>
      <c r="CM19" s="2183"/>
      <c r="CN19" s="2183"/>
      <c r="CO19" s="2183"/>
      <c r="CP19" s="2183"/>
      <c r="CQ19" s="2183"/>
      <c r="CR19" s="2183"/>
      <c r="CS19" s="2183"/>
      <c r="CT19" s="2183"/>
      <c r="CU19" s="2183"/>
      <c r="CV19" s="2183"/>
      <c r="CW19" s="2183"/>
      <c r="CX19" s="2183"/>
      <c r="CY19" s="2183"/>
      <c r="CZ19" s="2183"/>
    </row>
    <row r="20" s="398" customFormat="true" ht="15" customHeight="true" x14ac:dyDescent="0.2">
      <c r="A20" s="2809"/>
      <c r="B20" s="1806" t="s">
        <v>22</v>
      </c>
      <c r="C20" s="1403">
        <f>100-C18-C19-C21</f>
        <v>1.7583820875155203</v>
      </c>
      <c r="D20" s="1404">
        <f>100-D18-D19-D21</f>
        <v>0.51953120481098658</v>
      </c>
      <c r="E20" s="1404">
        <f t="shared" ref="E20:AB20" si="2">100-E18-E19-E21</f>
        <v>0.1773046509712799</v>
      </c>
      <c r="F20" s="1404">
        <f t="shared" si="2"/>
        <v>-5.0371767243054255E-5</v>
      </c>
      <c r="G20" s="1405">
        <f t="shared" si="2"/>
        <v>0</v>
      </c>
      <c r="H20" s="1406">
        <f t="shared" si="2"/>
        <v>0.13804423162220164</v>
      </c>
      <c r="I20" s="1404">
        <f t="shared" si="2"/>
        <v>0.24187116930443125</v>
      </c>
      <c r="J20" s="1404">
        <f t="shared" si="2"/>
        <v>-7.1147659344322767E-5</v>
      </c>
      <c r="K20" s="1404">
        <f t="shared" si="2"/>
        <v>0</v>
      </c>
      <c r="L20" s="1407">
        <f t="shared" si="2"/>
        <v>0</v>
      </c>
      <c r="M20" s="1403">
        <f t="shared" si="2"/>
        <v>3.6138027178182535</v>
      </c>
      <c r="N20" s="1404">
        <f t="shared" si="2"/>
        <v>0.66116914073195943</v>
      </c>
      <c r="O20" s="1404">
        <f t="shared" si="2"/>
        <v>1.0716141911818227</v>
      </c>
      <c r="P20" s="1404">
        <f t="shared" si="2"/>
        <v>0.482841935296625</v>
      </c>
      <c r="Q20" s="1405">
        <f t="shared" si="2"/>
        <v>2.9420910152566648E-15</v>
      </c>
      <c r="R20" s="1406">
        <f t="shared" si="2"/>
        <v>0.57194951449847053</v>
      </c>
      <c r="S20" s="1404">
        <f t="shared" si="2"/>
        <v>0.92763330052808612</v>
      </c>
      <c r="T20" s="1404">
        <f t="shared" si="2"/>
        <v>-4.4108341729931499E-4</v>
      </c>
      <c r="U20" s="1404">
        <f t="shared" si="2"/>
        <v>7.522166777679129E-2</v>
      </c>
      <c r="V20" s="1404">
        <f t="shared" si="2"/>
        <v>4.5951745569084324E-2</v>
      </c>
      <c r="W20" s="1404">
        <f t="shared" si="2"/>
        <v>0.53418031040163783</v>
      </c>
      <c r="X20" s="1404">
        <f t="shared" si="2"/>
        <v>0.81067034566468499</v>
      </c>
      <c r="Y20" s="1404">
        <f t="shared" si="2"/>
        <v>3.3239199086734459</v>
      </c>
      <c r="Z20" s="1404">
        <f t="shared" si="2"/>
        <v>2.5539796964624024</v>
      </c>
      <c r="AA20" s="1404">
        <f t="shared" si="2"/>
        <v>0.54208435698763147</v>
      </c>
      <c r="AB20" s="1407">
        <f t="shared" si="2"/>
        <v>0</v>
      </c>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702"/>
      <c r="BA20" s="2577"/>
      <c r="BB20" s="148" t="s">
        <v>22</v>
      </c>
      <c r="BC20" s="1210" t="s">
        <v>35</v>
      </c>
      <c r="BD20" s="1230" t="s">
        <v>35</v>
      </c>
      <c r="BE20" s="1230" t="s">
        <v>35</v>
      </c>
      <c r="BF20" s="1230" t="s">
        <v>35</v>
      </c>
      <c r="BG20" s="1251" t="s">
        <v>35</v>
      </c>
      <c r="BH20" s="1272" t="s">
        <v>35</v>
      </c>
      <c r="BI20" s="1230" t="s">
        <v>35</v>
      </c>
      <c r="BJ20" s="1230" t="s">
        <v>35</v>
      </c>
      <c r="BK20" s="1230" t="s">
        <v>35</v>
      </c>
      <c r="BL20" s="1251" t="s">
        <v>35</v>
      </c>
      <c r="BM20" s="1272" t="s">
        <v>35</v>
      </c>
      <c r="BN20" s="1230" t="s">
        <v>35</v>
      </c>
      <c r="BO20" s="1230" t="s">
        <v>35</v>
      </c>
      <c r="BP20" s="1230" t="s">
        <v>35</v>
      </c>
      <c r="BQ20" s="1251" t="s">
        <v>35</v>
      </c>
      <c r="BR20" s="1272" t="s">
        <v>35</v>
      </c>
      <c r="BS20" s="1230" t="s">
        <v>35</v>
      </c>
      <c r="BT20" s="1230" t="s">
        <v>35</v>
      </c>
      <c r="BU20" s="1230" t="s">
        <v>35</v>
      </c>
      <c r="BV20" s="1230" t="s">
        <v>35</v>
      </c>
      <c r="BW20" s="1230" t="s">
        <v>35</v>
      </c>
      <c r="BX20" s="1230" t="s">
        <v>35</v>
      </c>
      <c r="BY20" s="1292" t="s">
        <v>35</v>
      </c>
      <c r="BZ20" s="1292" t="s">
        <v>35</v>
      </c>
      <c r="CA20" s="1292" t="s">
        <v>35</v>
      </c>
      <c r="CB20" s="1292" t="s">
        <v>35</v>
      </c>
      <c r="CC20" s="2183"/>
      <c r="CD20" s="2183"/>
      <c r="CE20" s="2183"/>
      <c r="CF20" s="2183"/>
      <c r="CG20" s="2183"/>
      <c r="CH20" s="2183"/>
      <c r="CI20" s="2183"/>
      <c r="CJ20" s="2183"/>
      <c r="CK20" s="2183"/>
      <c r="CL20" s="2183"/>
      <c r="CM20" s="2183"/>
      <c r="CN20" s="2183"/>
      <c r="CO20" s="2183"/>
      <c r="CP20" s="2183"/>
      <c r="CQ20" s="2183"/>
      <c r="CR20" s="2183"/>
      <c r="CS20" s="2183"/>
      <c r="CT20" s="2183"/>
      <c r="CU20" s="2183"/>
      <c r="CV20" s="2183"/>
      <c r="CW20" s="2183"/>
      <c r="CX20" s="2183"/>
      <c r="CY20" s="2183"/>
      <c r="CZ20" s="2183"/>
    </row>
    <row r="21" s="398" customFormat="true" ht="15" customHeight="true" x14ac:dyDescent="0.2">
      <c r="A21" s="2809"/>
      <c r="B21" s="1806" t="s">
        <v>17</v>
      </c>
      <c r="C21" s="1661">
        <v>0</v>
      </c>
      <c r="D21" s="1662">
        <v>0</v>
      </c>
      <c r="E21" s="1662">
        <v>0</v>
      </c>
      <c r="F21" s="1662">
        <v>5.5642453170503169E-2</v>
      </c>
      <c r="G21" s="1663">
        <v>0</v>
      </c>
      <c r="H21" s="1664">
        <v>0</v>
      </c>
      <c r="I21" s="1662">
        <v>0</v>
      </c>
      <c r="J21" s="1662">
        <v>8.9512938771324574E-2</v>
      </c>
      <c r="K21" s="1662">
        <v>0</v>
      </c>
      <c r="L21" s="1665">
        <v>0</v>
      </c>
      <c r="M21" s="1666">
        <v>0</v>
      </c>
      <c r="N21" s="1662">
        <v>0</v>
      </c>
      <c r="O21" s="1662">
        <v>0</v>
      </c>
      <c r="P21" s="1662">
        <v>0</v>
      </c>
      <c r="Q21" s="1663">
        <v>0</v>
      </c>
      <c r="R21" s="1664">
        <v>0</v>
      </c>
      <c r="S21" s="1662">
        <v>0</v>
      </c>
      <c r="T21" s="1662">
        <v>0.12633856869508897</v>
      </c>
      <c r="U21" s="1662">
        <v>0</v>
      </c>
      <c r="V21" s="1662">
        <v>0</v>
      </c>
      <c r="W21" s="1662">
        <v>0</v>
      </c>
      <c r="X21" s="1662">
        <v>0</v>
      </c>
      <c r="Y21" s="1662">
        <v>0</v>
      </c>
      <c r="Z21" s="1662">
        <v>0</v>
      </c>
      <c r="AA21" s="1662">
        <v>0</v>
      </c>
      <c r="AB21" s="2280">
        <v>0</v>
      </c>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702"/>
      <c r="BA21" s="2577"/>
      <c r="BB21" s="148" t="s">
        <v>17</v>
      </c>
      <c r="BC21" s="1210" t="s">
        <v>35</v>
      </c>
      <c r="BD21" s="1230" t="s">
        <v>35</v>
      </c>
      <c r="BE21" s="1230" t="s">
        <v>35</v>
      </c>
      <c r="BF21" s="1230" t="s">
        <v>35</v>
      </c>
      <c r="BG21" s="1251" t="s">
        <v>35</v>
      </c>
      <c r="BH21" s="1272" t="s">
        <v>35</v>
      </c>
      <c r="BI21" s="1230" t="s">
        <v>35</v>
      </c>
      <c r="BJ21" s="1230" t="s">
        <v>35</v>
      </c>
      <c r="BK21" s="1230" t="s">
        <v>35</v>
      </c>
      <c r="BL21" s="1251" t="s">
        <v>35</v>
      </c>
      <c r="BM21" s="1272" t="s">
        <v>35</v>
      </c>
      <c r="BN21" s="1230" t="s">
        <v>35</v>
      </c>
      <c r="BO21" s="1230" t="s">
        <v>35</v>
      </c>
      <c r="BP21" s="1230" t="s">
        <v>35</v>
      </c>
      <c r="BQ21" s="1251" t="s">
        <v>35</v>
      </c>
      <c r="BR21" s="1272" t="s">
        <v>35</v>
      </c>
      <c r="BS21" s="1230" t="s">
        <v>35</v>
      </c>
      <c r="BT21" s="1230" t="s">
        <v>35</v>
      </c>
      <c r="BU21" s="1230" t="s">
        <v>35</v>
      </c>
      <c r="BV21" s="1230" t="s">
        <v>35</v>
      </c>
      <c r="BW21" s="1230" t="s">
        <v>35</v>
      </c>
      <c r="BX21" s="1230" t="s">
        <v>35</v>
      </c>
      <c r="BY21" s="1292" t="s">
        <v>35</v>
      </c>
      <c r="BZ21" s="1292" t="s">
        <v>35</v>
      </c>
      <c r="CA21" s="1292" t="s">
        <v>35</v>
      </c>
      <c r="CB21" s="1292" t="s">
        <v>35</v>
      </c>
      <c r="CC21" s="2183"/>
      <c r="CD21" s="2183"/>
      <c r="CE21" s="2183"/>
      <c r="CF21" s="2183"/>
      <c r="CG21" s="2183"/>
      <c r="CH21" s="2183"/>
      <c r="CI21" s="2183"/>
      <c r="CJ21" s="2183"/>
      <c r="CK21" s="2183"/>
      <c r="CL21" s="2183"/>
      <c r="CM21" s="2183"/>
      <c r="CN21" s="2183"/>
      <c r="CO21" s="2183"/>
      <c r="CP21" s="2183"/>
      <c r="CQ21" s="2183"/>
      <c r="CR21" s="2183"/>
      <c r="CS21" s="2183"/>
      <c r="CT21" s="2183"/>
      <c r="CU21" s="2183"/>
      <c r="CV21" s="2183"/>
      <c r="CW21" s="2183"/>
      <c r="CX21" s="2183"/>
      <c r="CY21" s="2183"/>
      <c r="CZ21" s="2183"/>
    </row>
    <row r="22" s="398" customFormat="true" ht="15" customHeight="true" x14ac:dyDescent="0.2">
      <c r="A22" s="2809" t="s">
        <v>54</v>
      </c>
      <c r="B22" s="1806" t="s">
        <v>49</v>
      </c>
      <c r="C22" s="1661">
        <v>0.15994770959640311</v>
      </c>
      <c r="D22" s="1662">
        <v>0.34963872835054521</v>
      </c>
      <c r="E22" s="1662">
        <v>0</v>
      </c>
      <c r="F22" s="1662">
        <v>3.6248336965274255E-2</v>
      </c>
      <c r="G22" s="1663">
        <v>0</v>
      </c>
      <c r="H22" s="1664">
        <v>0.12610476893900824</v>
      </c>
      <c r="I22" s="1662">
        <v>5.8574303455177147E-2</v>
      </c>
      <c r="J22" s="1662">
        <v>0</v>
      </c>
      <c r="K22" s="1662">
        <v>0</v>
      </c>
      <c r="L22" s="1665">
        <v>0</v>
      </c>
      <c r="M22" s="1666">
        <v>0.22749786399809774</v>
      </c>
      <c r="N22" s="1662">
        <v>0.12587158702355478</v>
      </c>
      <c r="O22" s="1662">
        <v>0</v>
      </c>
      <c r="P22" s="1662">
        <v>0.5413464800972646</v>
      </c>
      <c r="Q22" s="1663">
        <v>0.23822393995045549</v>
      </c>
      <c r="R22" s="1664">
        <v>0</v>
      </c>
      <c r="S22" s="1662">
        <v>0</v>
      </c>
      <c r="T22" s="1662">
        <v>0</v>
      </c>
      <c r="U22" s="1662">
        <v>0.59884933908032545</v>
      </c>
      <c r="V22" s="1662">
        <v>0</v>
      </c>
      <c r="W22" s="1662">
        <v>0</v>
      </c>
      <c r="X22" s="1662">
        <v>0.20898728247315287</v>
      </c>
      <c r="Y22" s="1662">
        <v>0</v>
      </c>
      <c r="Z22" s="1662">
        <v>0.49846749973490251</v>
      </c>
      <c r="AA22" s="1662">
        <v>1.1410657906782402</v>
      </c>
      <c r="AB22" s="2280">
        <v>0</v>
      </c>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702"/>
      <c r="BA22" s="2577" t="s">
        <v>54</v>
      </c>
      <c r="BB22" s="148" t="s">
        <v>49</v>
      </c>
      <c r="BC22" s="1210" t="s">
        <v>35</v>
      </c>
      <c r="BD22" s="1230" t="s">
        <v>35</v>
      </c>
      <c r="BE22" s="1230" t="s">
        <v>35</v>
      </c>
      <c r="BF22" s="1230" t="s">
        <v>35</v>
      </c>
      <c r="BG22" s="1251" t="s">
        <v>35</v>
      </c>
      <c r="BH22" s="1272" t="s">
        <v>35</v>
      </c>
      <c r="BI22" s="1230" t="s">
        <v>35</v>
      </c>
      <c r="BJ22" s="1230" t="s">
        <v>35</v>
      </c>
      <c r="BK22" s="1230" t="s">
        <v>35</v>
      </c>
      <c r="BL22" s="1251" t="s">
        <v>35</v>
      </c>
      <c r="BM22" s="1272" t="s">
        <v>35</v>
      </c>
      <c r="BN22" s="1230" t="s">
        <v>35</v>
      </c>
      <c r="BO22" s="1230" t="s">
        <v>35</v>
      </c>
      <c r="BP22" s="1230" t="s">
        <v>35</v>
      </c>
      <c r="BQ22" s="1251" t="s">
        <v>35</v>
      </c>
      <c r="BR22" s="1272" t="s">
        <v>35</v>
      </c>
      <c r="BS22" s="1230" t="s">
        <v>35</v>
      </c>
      <c r="BT22" s="1230" t="s">
        <v>35</v>
      </c>
      <c r="BU22" s="1230" t="s">
        <v>35</v>
      </c>
      <c r="BV22" s="1230" t="s">
        <v>35</v>
      </c>
      <c r="BW22" s="1230" t="s">
        <v>35</v>
      </c>
      <c r="BX22" s="1230" t="s">
        <v>35</v>
      </c>
      <c r="BY22" s="1292" t="s">
        <v>35</v>
      </c>
      <c r="BZ22" s="1292" t="s">
        <v>35</v>
      </c>
      <c r="CA22" s="1292" t="s">
        <v>35</v>
      </c>
      <c r="CB22" s="1292" t="s">
        <v>35</v>
      </c>
      <c r="CC22" s="2183"/>
      <c r="CD22" s="2183"/>
      <c r="CE22" s="2183"/>
      <c r="CF22" s="2183"/>
      <c r="CG22" s="2183"/>
      <c r="CH22" s="2183"/>
      <c r="CI22" s="2183"/>
      <c r="CJ22" s="2183"/>
      <c r="CK22" s="2183"/>
      <c r="CL22" s="2183"/>
      <c r="CM22" s="2183"/>
      <c r="CN22" s="2183"/>
      <c r="CO22" s="2183"/>
      <c r="CP22" s="2183"/>
      <c r="CQ22" s="2183"/>
      <c r="CR22" s="2183"/>
      <c r="CS22" s="2183"/>
      <c r="CT22" s="2183"/>
      <c r="CU22" s="2183"/>
      <c r="CV22" s="2183"/>
      <c r="CW22" s="2183"/>
      <c r="CX22" s="2183"/>
      <c r="CY22" s="2183"/>
      <c r="CZ22" s="2183"/>
    </row>
    <row r="23" s="398" customFormat="true" ht="15" customHeight="true" x14ac:dyDescent="0.2">
      <c r="A23" s="2810"/>
      <c r="B23" s="1807" t="s">
        <v>48</v>
      </c>
      <c r="C23" s="1667">
        <v>99.840052290403563</v>
      </c>
      <c r="D23" s="1668">
        <v>99.65036127164943</v>
      </c>
      <c r="E23" s="1668">
        <v>100</v>
      </c>
      <c r="F23" s="1668">
        <v>99.963751663034714</v>
      </c>
      <c r="G23" s="1669">
        <v>100</v>
      </c>
      <c r="H23" s="1670">
        <v>99.873895231060999</v>
      </c>
      <c r="I23" s="1668">
        <v>99.941425696544826</v>
      </c>
      <c r="J23" s="1668">
        <v>100</v>
      </c>
      <c r="K23" s="1668">
        <v>100</v>
      </c>
      <c r="L23" s="1671">
        <v>100</v>
      </c>
      <c r="M23" s="1672">
        <v>99.77250213600189</v>
      </c>
      <c r="N23" s="1668">
        <v>99.874128412976432</v>
      </c>
      <c r="O23" s="1668">
        <v>100</v>
      </c>
      <c r="P23" s="1668">
        <v>99.45865351990274</v>
      </c>
      <c r="Q23" s="1669">
        <v>99.761776060049542</v>
      </c>
      <c r="R23" s="1670">
        <v>100</v>
      </c>
      <c r="S23" s="1668">
        <v>100</v>
      </c>
      <c r="T23" s="1668">
        <v>100</v>
      </c>
      <c r="U23" s="1668">
        <v>99.401150660919683</v>
      </c>
      <c r="V23" s="1668">
        <v>100</v>
      </c>
      <c r="W23" s="1668">
        <v>100</v>
      </c>
      <c r="X23" s="1668">
        <v>99.791012717526854</v>
      </c>
      <c r="Y23" s="1668">
        <v>100</v>
      </c>
      <c r="Z23" s="1668">
        <v>99.501532500265071</v>
      </c>
      <c r="AA23" s="1668">
        <v>98.85893420932176</v>
      </c>
      <c r="AB23" s="2281">
        <v>100</v>
      </c>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702"/>
      <c r="BA23" s="2578"/>
      <c r="BB23" s="149" t="s">
        <v>48</v>
      </c>
      <c r="BC23" s="1211" t="s">
        <v>35</v>
      </c>
      <c r="BD23" s="1231" t="s">
        <v>35</v>
      </c>
      <c r="BE23" s="1231" t="s">
        <v>35</v>
      </c>
      <c r="BF23" s="1231" t="s">
        <v>35</v>
      </c>
      <c r="BG23" s="1252" t="s">
        <v>35</v>
      </c>
      <c r="BH23" s="1273" t="s">
        <v>35</v>
      </c>
      <c r="BI23" s="1231" t="s">
        <v>35</v>
      </c>
      <c r="BJ23" s="1231" t="s">
        <v>35</v>
      </c>
      <c r="BK23" s="1231" t="s">
        <v>35</v>
      </c>
      <c r="BL23" s="1252" t="s">
        <v>35</v>
      </c>
      <c r="BM23" s="1273" t="s">
        <v>35</v>
      </c>
      <c r="BN23" s="1231" t="s">
        <v>35</v>
      </c>
      <c r="BO23" s="1231" t="s">
        <v>35</v>
      </c>
      <c r="BP23" s="1231" t="s">
        <v>35</v>
      </c>
      <c r="BQ23" s="1252" t="s">
        <v>35</v>
      </c>
      <c r="BR23" s="1273" t="s">
        <v>35</v>
      </c>
      <c r="BS23" s="1231" t="s">
        <v>35</v>
      </c>
      <c r="BT23" s="1231" t="s">
        <v>35</v>
      </c>
      <c r="BU23" s="1231" t="s">
        <v>35</v>
      </c>
      <c r="BV23" s="1231" t="s">
        <v>35</v>
      </c>
      <c r="BW23" s="1231" t="s">
        <v>35</v>
      </c>
      <c r="BX23" s="1231" t="s">
        <v>35</v>
      </c>
      <c r="BY23" s="1293" t="s">
        <v>35</v>
      </c>
      <c r="BZ23" s="1293" t="s">
        <v>35</v>
      </c>
      <c r="CA23" s="1293" t="s">
        <v>35</v>
      </c>
      <c r="CB23" s="1293" t="s">
        <v>35</v>
      </c>
      <c r="CC23" s="2184"/>
      <c r="CD23" s="2184"/>
      <c r="CE23" s="2184"/>
      <c r="CF23" s="2184"/>
      <c r="CG23" s="2184"/>
      <c r="CH23" s="2184"/>
      <c r="CI23" s="2184"/>
      <c r="CJ23" s="2184"/>
      <c r="CK23" s="2184"/>
      <c r="CL23" s="2184"/>
      <c r="CM23" s="2184"/>
      <c r="CN23" s="2184"/>
      <c r="CO23" s="2184"/>
      <c r="CP23" s="2184"/>
      <c r="CQ23" s="2184"/>
      <c r="CR23" s="2184"/>
      <c r="CS23" s="2184"/>
      <c r="CT23" s="2184"/>
      <c r="CU23" s="2184"/>
      <c r="CV23" s="2184"/>
      <c r="CW23" s="2184"/>
      <c r="CX23" s="2184"/>
      <c r="CY23" s="2184"/>
      <c r="CZ23" s="2184"/>
    </row>
    <row r="24" s="131" customFormat="true" ht="15" customHeight="true" x14ac:dyDescent="0.2">
      <c r="A24" s="2517"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5"/>
      <c r="AB24" s="258"/>
      <c r="AC24" s="667"/>
      <c r="AD24" s="667"/>
      <c r="AE24" s="667"/>
      <c r="AF24" s="667"/>
      <c r="AG24" s="667"/>
      <c r="AH24" s="667"/>
      <c r="AI24" s="667"/>
      <c r="AJ24" s="667"/>
      <c r="AK24" s="667"/>
      <c r="AL24" s="667"/>
      <c r="AM24" s="667"/>
      <c r="AN24" s="667"/>
      <c r="AO24" s="667"/>
      <c r="AP24" s="667"/>
      <c r="AQ24" s="667"/>
      <c r="AR24" s="667"/>
      <c r="AS24" s="667"/>
      <c r="AT24" s="667"/>
      <c r="AU24" s="667"/>
      <c r="AV24" s="667"/>
      <c r="AW24" s="667"/>
      <c r="AX24" s="667"/>
      <c r="AY24" s="667"/>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customHeight="true" x14ac:dyDescent="0.2">
      <c r="A25" s="2518"/>
      <c r="B25" s="240" t="s">
        <v>58</v>
      </c>
      <c r="C25" s="259">
        <f>C64/(C64+C65)*100</f>
        <v>85.99045225397272</v>
      </c>
      <c r="D25" s="260">
        <f>D64/(D64+D65)*100</f>
        <v>85.997262677832268</v>
      </c>
      <c r="E25" s="260">
        <f>E64/(E64+E65)*100</f>
        <v>100</v>
      </c>
      <c r="F25" s="260">
        <f>F64/(F64+F65)*100</f>
        <v>100</v>
      </c>
      <c r="G25" s="1673">
        <v>100</v>
      </c>
      <c r="H25" s="262">
        <f>H64/(H64+H65)*100</f>
        <v>94.029419326656495</v>
      </c>
      <c r="I25" s="260">
        <f>I64/(I64+I65)*100</f>
        <v>100</v>
      </c>
      <c r="J25" s="260">
        <f>J64/(J64+J65)*100</f>
        <v>100</v>
      </c>
      <c r="K25" s="1674">
        <v>100</v>
      </c>
      <c r="L25" s="1675">
        <v>100</v>
      </c>
      <c r="M25" s="259">
        <f t="shared" ref="M25:R25" si="3">M64/(M64+M65)*100</f>
        <v>71.094710317718679</v>
      </c>
      <c r="N25" s="260">
        <f t="shared" si="3"/>
        <v>92.538954250854459</v>
      </c>
      <c r="O25" s="260">
        <f t="shared" si="3"/>
        <v>90.114461681366606</v>
      </c>
      <c r="P25" s="260">
        <f t="shared" si="3"/>
        <v>86.095478886036432</v>
      </c>
      <c r="Q25" s="261">
        <f t="shared" si="3"/>
        <v>100</v>
      </c>
      <c r="R25" s="262">
        <f t="shared" si="3"/>
        <v>96.174783138403669</v>
      </c>
      <c r="S25" s="1674">
        <v>100</v>
      </c>
      <c r="T25" s="260">
        <f>T64/(T64+T65)*100</f>
        <v>100</v>
      </c>
      <c r="U25" s="260">
        <f>U64/(U64+U65)*100</f>
        <v>100</v>
      </c>
      <c r="V25" s="1674">
        <v>100</v>
      </c>
      <c r="W25" s="1674">
        <v>100</v>
      </c>
      <c r="X25" s="260">
        <f>X64/(X64+X65)*100</f>
        <v>88.783968733390822</v>
      </c>
      <c r="Y25" s="260">
        <f>Y64/(Y64+Y65)*100</f>
        <v>65.926471745665538</v>
      </c>
      <c r="Z25" s="260">
        <f>Z64/(Z64+Z65)*100</f>
        <v>86.567046745735183</v>
      </c>
      <c r="AA25" s="260">
        <f>AA64/(AA64+AA65)*100</f>
        <v>100</v>
      </c>
      <c r="AB25" s="1675">
        <v>100</v>
      </c>
      <c r="AC25" s="667"/>
      <c r="AD25" s="667"/>
      <c r="AE25" s="667"/>
      <c r="AF25" s="667"/>
      <c r="AG25" s="667"/>
      <c r="AH25" s="667"/>
      <c r="AI25" s="667"/>
      <c r="AJ25" s="667"/>
      <c r="AK25" s="667"/>
      <c r="AL25" s="667"/>
      <c r="AM25" s="667"/>
      <c r="AN25" s="667"/>
      <c r="AO25" s="667"/>
      <c r="AP25" s="667"/>
      <c r="AQ25" s="667"/>
      <c r="AR25" s="667"/>
      <c r="AS25" s="667"/>
      <c r="AT25" s="667"/>
      <c r="AU25" s="667"/>
      <c r="AV25" s="667"/>
      <c r="AW25" s="667"/>
      <c r="AX25" s="667"/>
      <c r="AY25" s="667"/>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customHeight="true" x14ac:dyDescent="0.2">
      <c r="A26" s="2519"/>
      <c r="B26" s="241" t="s">
        <v>46</v>
      </c>
      <c r="C26" s="264"/>
      <c r="D26" s="265"/>
      <c r="E26" s="265"/>
      <c r="F26" s="265"/>
      <c r="G26" s="266"/>
      <c r="H26" s="267"/>
      <c r="I26" s="265"/>
      <c r="J26" s="265"/>
      <c r="K26" s="265"/>
      <c r="L26" s="268"/>
      <c r="M26" s="264"/>
      <c r="N26" s="265"/>
      <c r="O26" s="265"/>
      <c r="P26" s="265"/>
      <c r="Q26" s="266"/>
      <c r="R26" s="2096"/>
      <c r="S26" s="2097"/>
      <c r="T26" s="2097"/>
      <c r="U26" s="2097"/>
      <c r="V26" s="2097"/>
      <c r="W26" s="2097"/>
      <c r="X26" s="2097"/>
      <c r="Y26" s="2097"/>
      <c r="Z26" s="2097"/>
      <c r="AA26" s="2097"/>
      <c r="AB26" s="2098"/>
      <c r="AC26" s="667"/>
      <c r="AD26" s="667"/>
      <c r="AE26" s="667"/>
      <c r="AF26" s="667"/>
      <c r="AG26" s="667"/>
      <c r="AH26" s="667"/>
      <c r="AI26" s="667"/>
      <c r="AJ26" s="667"/>
      <c r="AK26" s="667"/>
      <c r="AL26" s="667"/>
      <c r="AM26" s="667"/>
      <c r="AN26" s="667"/>
      <c r="AO26" s="667"/>
      <c r="AP26" s="667"/>
      <c r="AQ26" s="667"/>
      <c r="AR26" s="667"/>
      <c r="AS26" s="667"/>
      <c r="AT26" s="667"/>
      <c r="AU26" s="667"/>
      <c r="AV26" s="667"/>
      <c r="AW26" s="667"/>
      <c r="AX26" s="667"/>
      <c r="AY26" s="667"/>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399" customFormat="true" ht="15" customHeight="true" x14ac:dyDescent="0.2">
      <c r="A27" s="130"/>
      <c r="B27" s="183"/>
      <c r="C27" s="2546" t="s">
        <v>114</v>
      </c>
      <c r="D27" s="2547"/>
      <c r="E27" s="2547"/>
      <c r="F27" s="2547"/>
      <c r="G27" s="2548"/>
      <c r="H27" s="2801" t="s">
        <v>38</v>
      </c>
      <c r="I27" s="2802"/>
      <c r="J27" s="2802"/>
      <c r="K27" s="2802"/>
      <c r="L27" s="2803"/>
      <c r="M27" s="2804" t="s">
        <v>37</v>
      </c>
      <c r="N27" s="2802"/>
      <c r="O27" s="2802"/>
      <c r="P27" s="2802"/>
      <c r="Q27" s="2803"/>
      <c r="R27" s="2262" t="s">
        <v>137</v>
      </c>
      <c r="S27" s="2269"/>
      <c r="T27" s="2269"/>
      <c r="U27" s="2269"/>
      <c r="V27" s="2269"/>
      <c r="W27" s="2269"/>
      <c r="X27" s="2269"/>
      <c r="Y27" s="2269"/>
      <c r="Z27" s="2269"/>
      <c r="AA27" s="2269"/>
      <c r="AB27" s="2270"/>
      <c r="AC27" s="667"/>
      <c r="AD27" s="667"/>
      <c r="AE27" s="667"/>
      <c r="AF27" s="667"/>
      <c r="AG27" s="667"/>
      <c r="AH27" s="667"/>
      <c r="AI27" s="667"/>
      <c r="AJ27" s="667"/>
      <c r="AK27" s="667"/>
      <c r="AL27" s="667"/>
      <c r="AM27" s="667"/>
      <c r="AN27" s="667"/>
      <c r="AO27" s="667"/>
      <c r="AP27" s="667"/>
      <c r="AQ27" s="667"/>
      <c r="AR27" s="667"/>
      <c r="AS27" s="667"/>
      <c r="AT27" s="667"/>
      <c r="AU27" s="667"/>
      <c r="AV27" s="667"/>
      <c r="AW27" s="667"/>
      <c r="AX27" s="667"/>
      <c r="AY27" s="667"/>
      <c r="AZ27" s="216"/>
      <c r="BA27" s="217" t="s">
        <v>128</v>
      </c>
      <c r="BB27" s="115" t="s">
        <v>95</v>
      </c>
      <c r="BC27" s="2579" t="s">
        <v>114</v>
      </c>
      <c r="BD27" s="2580"/>
      <c r="BE27" s="2580"/>
      <c r="BF27" s="2580"/>
      <c r="BG27" s="2581"/>
      <c r="BH27" s="2582" t="s">
        <v>38</v>
      </c>
      <c r="BI27" s="2580"/>
      <c r="BJ27" s="2580"/>
      <c r="BK27" s="2580"/>
      <c r="BL27" s="2581"/>
      <c r="BM27" s="2582" t="s">
        <v>37</v>
      </c>
      <c r="BN27" s="2580"/>
      <c r="BO27" s="2580"/>
      <c r="BP27" s="2580"/>
      <c r="BQ27" s="2583"/>
      <c r="BR27" s="2106" t="s">
        <v>137</v>
      </c>
      <c r="BS27" s="2107"/>
      <c r="BT27" s="2107"/>
      <c r="BU27" s="2107"/>
      <c r="BV27" s="2107"/>
      <c r="BW27" s="2107"/>
      <c r="BX27" s="2107"/>
      <c r="BY27" s="2108"/>
      <c r="BZ27" s="313"/>
      <c r="CA27" s="313"/>
      <c r="CB27" s="313"/>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399" customFormat="true" ht="12.75" x14ac:dyDescent="0.2">
      <c r="A28" s="184" t="s">
        <v>69</v>
      </c>
      <c r="B28" s="243"/>
      <c r="C28" s="272" t="s">
        <v>0</v>
      </c>
      <c r="D28" s="273" t="s">
        <v>1</v>
      </c>
      <c r="E28" s="273" t="s">
        <v>2</v>
      </c>
      <c r="F28" s="273" t="s">
        <v>3</v>
      </c>
      <c r="G28" s="274" t="s">
        <v>4</v>
      </c>
      <c r="H28" s="1621" t="s">
        <v>0</v>
      </c>
      <c r="I28" s="1583" t="s">
        <v>1</v>
      </c>
      <c r="J28" s="1583" t="s">
        <v>2</v>
      </c>
      <c r="K28" s="1583" t="s">
        <v>3</v>
      </c>
      <c r="L28" s="1584" t="s">
        <v>4</v>
      </c>
      <c r="M28" s="1611" t="s">
        <v>0</v>
      </c>
      <c r="N28" s="1583" t="s">
        <v>1</v>
      </c>
      <c r="O28" s="1583" t="s">
        <v>2</v>
      </c>
      <c r="P28" s="1583" t="s">
        <v>3</v>
      </c>
      <c r="Q28" s="1631" t="s">
        <v>4</v>
      </c>
      <c r="R28" s="1621" t="s">
        <v>150</v>
      </c>
      <c r="S28" s="1583" t="s">
        <v>151</v>
      </c>
      <c r="T28" s="1583" t="s">
        <v>152</v>
      </c>
      <c r="U28" s="1583" t="s">
        <v>153</v>
      </c>
      <c r="V28" s="1583" t="s">
        <v>154</v>
      </c>
      <c r="W28" s="1583" t="s">
        <v>155</v>
      </c>
      <c r="X28" s="1583" t="s">
        <v>156</v>
      </c>
      <c r="Y28" s="1583" t="s">
        <v>157</v>
      </c>
      <c r="Z28" s="1583" t="s">
        <v>158</v>
      </c>
      <c r="AA28" s="1583" t="s">
        <v>159</v>
      </c>
      <c r="AB28" s="1585" t="s">
        <v>160</v>
      </c>
      <c r="AC28" s="667"/>
      <c r="AD28" s="667"/>
      <c r="AE28" s="667"/>
      <c r="AF28" s="667"/>
      <c r="AG28" s="667"/>
      <c r="AH28" s="667"/>
      <c r="AI28" s="667"/>
      <c r="AJ28" s="667"/>
      <c r="AK28" s="667"/>
      <c r="AL28" s="667"/>
      <c r="AM28" s="667"/>
      <c r="AN28" s="667"/>
      <c r="AO28" s="667"/>
      <c r="AP28" s="667"/>
      <c r="AQ28" s="667"/>
      <c r="AR28" s="667"/>
      <c r="AS28" s="667"/>
      <c r="AT28" s="667"/>
      <c r="AU28" s="667"/>
      <c r="AV28" s="667"/>
      <c r="AW28" s="667"/>
      <c r="AX28" s="667"/>
      <c r="AY28" s="667"/>
      <c r="AZ28" s="216"/>
      <c r="BA28" s="194" t="s">
        <v>119</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150</v>
      </c>
      <c r="BS28" s="168" t="s">
        <v>151</v>
      </c>
      <c r="BT28" s="168" t="s">
        <v>152</v>
      </c>
      <c r="BU28" s="168" t="s">
        <v>153</v>
      </c>
      <c r="BV28" s="168" t="s">
        <v>154</v>
      </c>
      <c r="BW28" s="168" t="s">
        <v>155</v>
      </c>
      <c r="BX28" s="168" t="s">
        <v>156</v>
      </c>
      <c r="BY28" s="169" t="s">
        <v>157</v>
      </c>
      <c r="BZ28" s="169" t="s">
        <v>158</v>
      </c>
      <c r="CA28" s="169" t="s">
        <v>159</v>
      </c>
      <c r="CB28" s="169" t="s">
        <v>160</v>
      </c>
      <c r="CC28" s="2185"/>
      <c r="CD28" s="2185"/>
      <c r="CE28" s="2185"/>
      <c r="CF28" s="2185"/>
      <c r="CG28" s="2185"/>
      <c r="CH28" s="2185"/>
      <c r="CI28" s="2185"/>
      <c r="CJ28" s="2185"/>
      <c r="CK28" s="2185"/>
      <c r="CL28" s="2185"/>
      <c r="CM28" s="2185"/>
      <c r="CN28" s="2185"/>
      <c r="CO28" s="2185"/>
      <c r="CP28" s="2185"/>
      <c r="CQ28" s="2185"/>
      <c r="CR28" s="2185"/>
      <c r="CS28" s="2185"/>
      <c r="CT28" s="2185"/>
      <c r="CU28" s="2185"/>
      <c r="CV28" s="2185"/>
      <c r="CW28" s="2185"/>
      <c r="CX28" s="2185"/>
      <c r="CY28" s="2185"/>
      <c r="CZ28" s="2185"/>
    </row>
    <row r="29" s="399" customFormat="true" ht="15" customHeight="true" x14ac:dyDescent="0.2">
      <c r="A29" s="2796" t="s">
        <v>57</v>
      </c>
      <c r="B29" s="1808" t="s">
        <v>49</v>
      </c>
      <c r="C29" s="1676">
        <v>80.863178650406127</v>
      </c>
      <c r="D29" s="1677">
        <v>88.202994580683807</v>
      </c>
      <c r="E29" s="1677">
        <v>95.263699376432854</v>
      </c>
      <c r="F29" s="1677">
        <v>97.818302275921639</v>
      </c>
      <c r="G29" s="1678">
        <v>99.760547048194326</v>
      </c>
      <c r="H29" s="1679">
        <v>96.33803300394591</v>
      </c>
      <c r="I29" s="1677">
        <v>95.745922282764667</v>
      </c>
      <c r="J29" s="1677">
        <v>97.999327554449152</v>
      </c>
      <c r="K29" s="1677">
        <v>99.454529023798486</v>
      </c>
      <c r="L29" s="1680">
        <v>99.819345616293759</v>
      </c>
      <c r="M29" s="1681">
        <v>80.31058255701312</v>
      </c>
      <c r="N29" s="1677">
        <v>78.095130114020748</v>
      </c>
      <c r="O29" s="1677">
        <v>85.600031502762135</v>
      </c>
      <c r="P29" s="1677">
        <v>83.424950314646892</v>
      </c>
      <c r="Q29" s="1678">
        <v>89.890593873473861</v>
      </c>
      <c r="R29" s="1679">
        <v>58.694579704514716</v>
      </c>
      <c r="S29" s="1677">
        <v>99.072366699471914</v>
      </c>
      <c r="T29" s="1677">
        <v>55.544752511585607</v>
      </c>
      <c r="U29" s="1677">
        <v>92.637563940614299</v>
      </c>
      <c r="V29" s="1677">
        <v>99.954048254430916</v>
      </c>
      <c r="W29" s="1677">
        <v>99.465819689598362</v>
      </c>
      <c r="X29" s="1677">
        <v>94.970766558889324</v>
      </c>
      <c r="Y29" s="1677">
        <v>90.2448613954423</v>
      </c>
      <c r="Z29" s="1677">
        <v>90.869695240862484</v>
      </c>
      <c r="AA29" s="1677">
        <v>96.095826419941716</v>
      </c>
      <c r="AB29" s="2282">
        <v>99.817030021056439</v>
      </c>
      <c r="AC29" s="667"/>
      <c r="AD29" s="667"/>
      <c r="AE29" s="667"/>
      <c r="AF29" s="667"/>
      <c r="AG29" s="667"/>
      <c r="AH29" s="667"/>
      <c r="AI29" s="667"/>
      <c r="AJ29" s="667"/>
      <c r="AK29" s="667"/>
      <c r="AL29" s="667"/>
      <c r="AM29" s="667"/>
      <c r="AN29" s="667"/>
      <c r="AO29" s="667"/>
      <c r="AP29" s="667"/>
      <c r="AQ29" s="667"/>
      <c r="AR29" s="667"/>
      <c r="AS29" s="667"/>
      <c r="AT29" s="667"/>
      <c r="AU29" s="667"/>
      <c r="AV29" s="667"/>
      <c r="AW29" s="667"/>
      <c r="AX29" s="667"/>
      <c r="AY29" s="667"/>
      <c r="AZ29" s="216"/>
      <c r="BA29" s="2544" t="s">
        <v>57</v>
      </c>
      <c r="BB29" s="150" t="s">
        <v>49</v>
      </c>
      <c r="BC29" s="1212" t="s">
        <v>35</v>
      </c>
      <c r="BD29" s="1232" t="s">
        <v>35</v>
      </c>
      <c r="BE29" s="1232" t="s">
        <v>35</v>
      </c>
      <c r="BF29" s="1232" t="s">
        <v>35</v>
      </c>
      <c r="BG29" s="1253" t="s">
        <v>35</v>
      </c>
      <c r="BH29" s="1274" t="s">
        <v>35</v>
      </c>
      <c r="BI29" s="1232" t="s">
        <v>35</v>
      </c>
      <c r="BJ29" s="1232" t="s">
        <v>35</v>
      </c>
      <c r="BK29" s="1232" t="s">
        <v>35</v>
      </c>
      <c r="BL29" s="1253" t="s">
        <v>35</v>
      </c>
      <c r="BM29" s="1274" t="s">
        <v>35</v>
      </c>
      <c r="BN29" s="1232" t="s">
        <v>35</v>
      </c>
      <c r="BO29" s="1232" t="s">
        <v>35</v>
      </c>
      <c r="BP29" s="1232" t="s">
        <v>35</v>
      </c>
      <c r="BQ29" s="1253" t="s">
        <v>35</v>
      </c>
      <c r="BR29" s="1274" t="s">
        <v>35</v>
      </c>
      <c r="BS29" s="1232" t="s">
        <v>35</v>
      </c>
      <c r="BT29" s="1232" t="s">
        <v>35</v>
      </c>
      <c r="BU29" s="1232" t="s">
        <v>35</v>
      </c>
      <c r="BV29" s="1232" t="s">
        <v>35</v>
      </c>
      <c r="BW29" s="1232" t="s">
        <v>35</v>
      </c>
      <c r="BX29" s="1232" t="s">
        <v>35</v>
      </c>
      <c r="BY29" s="1294" t="s">
        <v>35</v>
      </c>
      <c r="BZ29" s="1294" t="s">
        <v>35</v>
      </c>
      <c r="CA29" s="1294" t="s">
        <v>35</v>
      </c>
      <c r="CB29" s="1294" t="s">
        <v>35</v>
      </c>
      <c r="CC29" s="2186"/>
      <c r="CD29" s="2186"/>
      <c r="CE29" s="2186"/>
      <c r="CF29" s="2186"/>
      <c r="CG29" s="2186"/>
      <c r="CH29" s="2186"/>
      <c r="CI29" s="2186"/>
      <c r="CJ29" s="2186"/>
      <c r="CK29" s="2186"/>
      <c r="CL29" s="2186"/>
      <c r="CM29" s="2186"/>
      <c r="CN29" s="2186"/>
      <c r="CO29" s="2186"/>
      <c r="CP29" s="2186"/>
      <c r="CQ29" s="2186"/>
      <c r="CR29" s="2186"/>
      <c r="CS29" s="2186"/>
      <c r="CT29" s="2186"/>
      <c r="CU29" s="2186"/>
      <c r="CV29" s="2186"/>
      <c r="CW29" s="2186"/>
      <c r="CX29" s="2186"/>
      <c r="CY29" s="2186"/>
      <c r="CZ29" s="2186"/>
    </row>
    <row r="30" s="399" customFormat="true" ht="15" customHeight="true" x14ac:dyDescent="0.2">
      <c r="A30" s="2797"/>
      <c r="B30" s="1809" t="s">
        <v>48</v>
      </c>
      <c r="C30" s="1682">
        <v>19.136821349594126</v>
      </c>
      <c r="D30" s="1683">
        <v>11.797005419316234</v>
      </c>
      <c r="E30" s="1683">
        <v>4.7363006235670166</v>
      </c>
      <c r="F30" s="1683">
        <v>2.181697724078314</v>
      </c>
      <c r="G30" s="1684">
        <v>0.23945295180568821</v>
      </c>
      <c r="H30" s="1685">
        <v>3.6619669960540779</v>
      </c>
      <c r="I30" s="1683">
        <v>4.2540777172354485</v>
      </c>
      <c r="J30" s="1683">
        <v>2.0006724455508098</v>
      </c>
      <c r="K30" s="1683">
        <v>0.54547097620152107</v>
      </c>
      <c r="L30" s="1686">
        <v>0.18065438370623962</v>
      </c>
      <c r="M30" s="1687">
        <v>19.689417442986837</v>
      </c>
      <c r="N30" s="1683">
        <v>21.904869885979185</v>
      </c>
      <c r="O30" s="1683">
        <v>14.399968497237836</v>
      </c>
      <c r="P30" s="1683">
        <v>16.57504968535309</v>
      </c>
      <c r="Q30" s="1684">
        <v>10.109406126526126</v>
      </c>
      <c r="R30" s="1685">
        <v>41.305420295485362</v>
      </c>
      <c r="S30" s="1683">
        <v>0.92763330052808823</v>
      </c>
      <c r="T30" s="1683">
        <v>44.455247488414379</v>
      </c>
      <c r="U30" s="1683">
        <v>7.3624360593856988</v>
      </c>
      <c r="V30" s="1683">
        <v>4.5951745569095898E-2</v>
      </c>
      <c r="W30" s="1683">
        <v>0.53418031040163672</v>
      </c>
      <c r="X30" s="1683">
        <v>5.0292334411105353</v>
      </c>
      <c r="Y30" s="1683">
        <v>9.75513860455764</v>
      </c>
      <c r="Z30" s="1683">
        <v>9.1303047591374256</v>
      </c>
      <c r="AA30" s="1683">
        <v>3.90417358005827</v>
      </c>
      <c r="AB30" s="2283">
        <v>0.18296997894356137</v>
      </c>
      <c r="AC30" s="667"/>
      <c r="AD30" s="667"/>
      <c r="AE30" s="667"/>
      <c r="AF30" s="667"/>
      <c r="AG30" s="667"/>
      <c r="AH30" s="667"/>
      <c r="AI30" s="667"/>
      <c r="AJ30" s="667"/>
      <c r="AK30" s="667"/>
      <c r="AL30" s="667"/>
      <c r="AM30" s="667"/>
      <c r="AN30" s="667"/>
      <c r="AO30" s="667"/>
      <c r="AP30" s="667"/>
      <c r="AQ30" s="667"/>
      <c r="AR30" s="667"/>
      <c r="AS30" s="667"/>
      <c r="AT30" s="667"/>
      <c r="AU30" s="667"/>
      <c r="AV30" s="667"/>
      <c r="AW30" s="667"/>
      <c r="AX30" s="667"/>
      <c r="AY30" s="667"/>
      <c r="AZ30" s="216"/>
      <c r="BA30" s="2545"/>
      <c r="BB30" s="151" t="s">
        <v>48</v>
      </c>
      <c r="BC30" s="1213" t="s">
        <v>35</v>
      </c>
      <c r="BD30" s="1233" t="s">
        <v>35</v>
      </c>
      <c r="BE30" s="1233" t="s">
        <v>35</v>
      </c>
      <c r="BF30" s="1233" t="s">
        <v>35</v>
      </c>
      <c r="BG30" s="1254" t="s">
        <v>35</v>
      </c>
      <c r="BH30" s="1275" t="s">
        <v>35</v>
      </c>
      <c r="BI30" s="1233" t="s">
        <v>35</v>
      </c>
      <c r="BJ30" s="1233" t="s">
        <v>35</v>
      </c>
      <c r="BK30" s="1233" t="s">
        <v>35</v>
      </c>
      <c r="BL30" s="1254" t="s">
        <v>35</v>
      </c>
      <c r="BM30" s="1275" t="s">
        <v>35</v>
      </c>
      <c r="BN30" s="1233" t="s">
        <v>35</v>
      </c>
      <c r="BO30" s="1233" t="s">
        <v>35</v>
      </c>
      <c r="BP30" s="1233" t="s">
        <v>35</v>
      </c>
      <c r="BQ30" s="1254" t="s">
        <v>35</v>
      </c>
      <c r="BR30" s="1275" t="s">
        <v>35</v>
      </c>
      <c r="BS30" s="1233" t="s">
        <v>35</v>
      </c>
      <c r="BT30" s="1233" t="s">
        <v>35</v>
      </c>
      <c r="BU30" s="1233" t="s">
        <v>35</v>
      </c>
      <c r="BV30" s="1233" t="s">
        <v>35</v>
      </c>
      <c r="BW30" s="1233" t="s">
        <v>35</v>
      </c>
      <c r="BX30" s="1233" t="s">
        <v>35</v>
      </c>
      <c r="BY30" s="1295" t="s">
        <v>35</v>
      </c>
      <c r="BZ30" s="1295" t="s">
        <v>35</v>
      </c>
      <c r="CA30" s="1295" t="s">
        <v>35</v>
      </c>
      <c r="CB30" s="1295" t="s">
        <v>35</v>
      </c>
      <c r="CC30" s="2187"/>
      <c r="CD30" s="2187"/>
      <c r="CE30" s="2187"/>
      <c r="CF30" s="2187"/>
      <c r="CG30" s="2187"/>
      <c r="CH30" s="2187"/>
      <c r="CI30" s="2187"/>
      <c r="CJ30" s="2187"/>
      <c r="CK30" s="2187"/>
      <c r="CL30" s="2187"/>
      <c r="CM30" s="2187"/>
      <c r="CN30" s="2187"/>
      <c r="CO30" s="2187"/>
      <c r="CP30" s="2187"/>
      <c r="CQ30" s="2187"/>
      <c r="CR30" s="2187"/>
      <c r="CS30" s="2187"/>
      <c r="CT30" s="2187"/>
      <c r="CU30" s="2187"/>
      <c r="CV30" s="2187"/>
      <c r="CW30" s="2187"/>
      <c r="CX30" s="2187"/>
      <c r="CY30" s="2187"/>
      <c r="CZ30" s="2187"/>
    </row>
    <row r="31" s="130" customFormat="true" ht="15" customHeight="true" x14ac:dyDescent="0.2">
      <c r="A31" s="2531" t="s">
        <v>103</v>
      </c>
      <c r="B31" s="249" t="s">
        <v>49</v>
      </c>
      <c r="C31" s="1688">
        <v>77.309946106449985</v>
      </c>
      <c r="D31" s="1689">
        <v>85.646321984327813</v>
      </c>
      <c r="E31" s="1689">
        <v>95.105923315362261</v>
      </c>
      <c r="F31" s="1689">
        <v>97.467375866882549</v>
      </c>
      <c r="G31" s="1690">
        <v>99.209961089612051</v>
      </c>
      <c r="H31" s="1691">
        <v>95.355187879982708</v>
      </c>
      <c r="I31" s="1689">
        <v>95.468676132987525</v>
      </c>
      <c r="J31" s="1689">
        <v>97.456325283397533</v>
      </c>
      <c r="K31" s="1689">
        <v>99.454529023798486</v>
      </c>
      <c r="L31" s="1692">
        <v>98.930340172597425</v>
      </c>
      <c r="M31" s="1693">
        <v>75.42732669800121</v>
      </c>
      <c r="N31" s="1689">
        <v>75.346576488409738</v>
      </c>
      <c r="O31" s="1689">
        <v>83.985932306846962</v>
      </c>
      <c r="P31" s="1689">
        <v>79.579621668320712</v>
      </c>
      <c r="Q31" s="1690">
        <v>88.539973742100486</v>
      </c>
      <c r="R31" s="1691">
        <v>58.694579704514716</v>
      </c>
      <c r="S31" s="1689">
        <v>99.072366699471914</v>
      </c>
      <c r="T31" s="1689">
        <v>54.902788050504213</v>
      </c>
      <c r="U31" s="1689">
        <v>85.623245260986153</v>
      </c>
      <c r="V31" s="1689">
        <v>99.881288917248128</v>
      </c>
      <c r="W31" s="1689">
        <v>99.049278465423285</v>
      </c>
      <c r="X31" s="1689">
        <v>89.28034420925961</v>
      </c>
      <c r="Y31" s="1689">
        <v>90.2448613954423</v>
      </c>
      <c r="Z31" s="1689">
        <v>90.413099245990239</v>
      </c>
      <c r="AA31" s="1689">
        <v>91.79870046988303</v>
      </c>
      <c r="AB31" s="2284">
        <v>99.16548205269045</v>
      </c>
      <c r="AC31" s="667"/>
      <c r="AD31" s="667"/>
      <c r="AE31" s="667"/>
      <c r="AF31" s="667"/>
      <c r="AG31" s="667"/>
      <c r="AH31" s="667"/>
      <c r="AI31" s="667"/>
      <c r="AJ31" s="667"/>
      <c r="AK31" s="667"/>
      <c r="AL31" s="667"/>
      <c r="AM31" s="667"/>
      <c r="AN31" s="667"/>
      <c r="AO31" s="667"/>
      <c r="AP31" s="667"/>
      <c r="AQ31" s="667"/>
      <c r="AR31" s="667"/>
      <c r="AS31" s="667"/>
      <c r="AT31" s="667"/>
      <c r="AU31" s="667"/>
      <c r="AV31" s="667"/>
      <c r="AW31" s="667"/>
      <c r="AX31" s="667"/>
      <c r="AY31" s="667"/>
      <c r="AZ31" s="216"/>
      <c r="BA31" s="2545" t="s">
        <v>103</v>
      </c>
      <c r="BB31" s="151" t="s">
        <v>49</v>
      </c>
      <c r="BC31" s="1213" t="s">
        <v>35</v>
      </c>
      <c r="BD31" s="1233" t="s">
        <v>35</v>
      </c>
      <c r="BE31" s="1233" t="s">
        <v>35</v>
      </c>
      <c r="BF31" s="1233" t="s">
        <v>35</v>
      </c>
      <c r="BG31" s="1254" t="s">
        <v>35</v>
      </c>
      <c r="BH31" s="1275" t="s">
        <v>35</v>
      </c>
      <c r="BI31" s="1233" t="s">
        <v>35</v>
      </c>
      <c r="BJ31" s="1233" t="s">
        <v>35</v>
      </c>
      <c r="BK31" s="1233" t="s">
        <v>35</v>
      </c>
      <c r="BL31" s="1254" t="s">
        <v>35</v>
      </c>
      <c r="BM31" s="1275" t="s">
        <v>35</v>
      </c>
      <c r="BN31" s="1233" t="s">
        <v>35</v>
      </c>
      <c r="BO31" s="1233" t="s">
        <v>35</v>
      </c>
      <c r="BP31" s="1233" t="s">
        <v>35</v>
      </c>
      <c r="BQ31" s="1254" t="s">
        <v>35</v>
      </c>
      <c r="BR31" s="1275" t="s">
        <v>35</v>
      </c>
      <c r="BS31" s="1233" t="s">
        <v>35</v>
      </c>
      <c r="BT31" s="1233" t="s">
        <v>35</v>
      </c>
      <c r="BU31" s="1233" t="s">
        <v>35</v>
      </c>
      <c r="BV31" s="1233" t="s">
        <v>35</v>
      </c>
      <c r="BW31" s="1233" t="s">
        <v>35</v>
      </c>
      <c r="BX31" s="1233" t="s">
        <v>35</v>
      </c>
      <c r="BY31" s="1295" t="s">
        <v>35</v>
      </c>
      <c r="BZ31" s="1295" t="s">
        <v>35</v>
      </c>
      <c r="CA31" s="1295" t="s">
        <v>35</v>
      </c>
      <c r="CB31" s="1295" t="s">
        <v>35</v>
      </c>
      <c r="CC31" s="2187"/>
      <c r="CD31" s="2187"/>
      <c r="CE31" s="2187"/>
      <c r="CF31" s="2187"/>
      <c r="CG31" s="2187"/>
      <c r="CH31" s="2187"/>
      <c r="CI31" s="2187"/>
      <c r="CJ31" s="2187"/>
      <c r="CK31" s="2187"/>
      <c r="CL31" s="2187"/>
      <c r="CM31" s="2187"/>
      <c r="CN31" s="2187"/>
      <c r="CO31" s="2187"/>
      <c r="CP31" s="2187"/>
      <c r="CQ31" s="2187"/>
      <c r="CR31" s="2187"/>
      <c r="CS31" s="2187"/>
      <c r="CT31" s="2187"/>
      <c r="CU31" s="2187"/>
      <c r="CV31" s="2187"/>
      <c r="CW31" s="2187"/>
      <c r="CX31" s="2187"/>
      <c r="CY31" s="2187"/>
      <c r="CZ31" s="2187"/>
    </row>
    <row r="32" s="130" customFormat="true" ht="15" customHeight="true" x14ac:dyDescent="0.2">
      <c r="A32" s="2531"/>
      <c r="B32" s="249" t="s">
        <v>48</v>
      </c>
      <c r="C32" s="1682">
        <v>22.690053893550239</v>
      </c>
      <c r="D32" s="1683">
        <v>14.353678015672283</v>
      </c>
      <c r="E32" s="1683">
        <v>4.8940766846375974</v>
      </c>
      <c r="F32" s="1683">
        <v>2.5326241331173618</v>
      </c>
      <c r="G32" s="1684">
        <v>0.79003891038787599</v>
      </c>
      <c r="H32" s="1685">
        <v>4.6448121200173418</v>
      </c>
      <c r="I32" s="1683">
        <v>4.5313238670125759</v>
      </c>
      <c r="J32" s="1683">
        <v>2.5436747166024372</v>
      </c>
      <c r="K32" s="1683">
        <v>0.54547097620152107</v>
      </c>
      <c r="L32" s="1686">
        <v>1.0696598274025682</v>
      </c>
      <c r="M32" s="1687">
        <v>24.572673301998758</v>
      </c>
      <c r="N32" s="1683">
        <v>24.653423511590205</v>
      </c>
      <c r="O32" s="1683">
        <v>16.014067693152985</v>
      </c>
      <c r="P32" s="1683">
        <v>20.420378331679306</v>
      </c>
      <c r="Q32" s="1684">
        <v>11.460026257899477</v>
      </c>
      <c r="R32" s="1685">
        <v>41.305420295485362</v>
      </c>
      <c r="S32" s="1683">
        <v>0.92763330052808823</v>
      </c>
      <c r="T32" s="1683">
        <v>45.097211949495758</v>
      </c>
      <c r="U32" s="1683">
        <v>14.376754739013862</v>
      </c>
      <c r="V32" s="1683">
        <v>0.11871108275187385</v>
      </c>
      <c r="W32" s="1683">
        <v>0.95072153457670572</v>
      </c>
      <c r="X32" s="1683">
        <v>10.719655790740251</v>
      </c>
      <c r="Y32" s="1683">
        <v>9.75513860455764</v>
      </c>
      <c r="Z32" s="1683">
        <v>9.5869007540096707</v>
      </c>
      <c r="AA32" s="1683">
        <v>8.2012995301169624</v>
      </c>
      <c r="AB32" s="2283">
        <v>0.83451794730950746</v>
      </c>
      <c r="AC32" s="667"/>
      <c r="AD32" s="667"/>
      <c r="AE32" s="667"/>
      <c r="AF32" s="667"/>
      <c r="AG32" s="667"/>
      <c r="AH32" s="667"/>
      <c r="AI32" s="667"/>
      <c r="AJ32" s="667"/>
      <c r="AK32" s="667"/>
      <c r="AL32" s="667"/>
      <c r="AM32" s="667"/>
      <c r="AN32" s="667"/>
      <c r="AO32" s="667"/>
      <c r="AP32" s="667"/>
      <c r="AQ32" s="667"/>
      <c r="AR32" s="667"/>
      <c r="AS32" s="667"/>
      <c r="AT32" s="667"/>
      <c r="AU32" s="667"/>
      <c r="AV32" s="667"/>
      <c r="AW32" s="667"/>
      <c r="AX32" s="667"/>
      <c r="AY32" s="667"/>
      <c r="AZ32" s="216"/>
      <c r="BA32" s="2545"/>
      <c r="BB32" s="151" t="s">
        <v>48</v>
      </c>
      <c r="BC32" s="1213" t="s">
        <v>35</v>
      </c>
      <c r="BD32" s="1233" t="s">
        <v>35</v>
      </c>
      <c r="BE32" s="1233" t="s">
        <v>35</v>
      </c>
      <c r="BF32" s="1233" t="s">
        <v>35</v>
      </c>
      <c r="BG32" s="1254" t="s">
        <v>35</v>
      </c>
      <c r="BH32" s="1275" t="s">
        <v>35</v>
      </c>
      <c r="BI32" s="1233" t="s">
        <v>35</v>
      </c>
      <c r="BJ32" s="1233" t="s">
        <v>35</v>
      </c>
      <c r="BK32" s="1233" t="s">
        <v>35</v>
      </c>
      <c r="BL32" s="1254" t="s">
        <v>35</v>
      </c>
      <c r="BM32" s="1275" t="s">
        <v>35</v>
      </c>
      <c r="BN32" s="1233" t="s">
        <v>35</v>
      </c>
      <c r="BO32" s="1233" t="s">
        <v>35</v>
      </c>
      <c r="BP32" s="1233" t="s">
        <v>35</v>
      </c>
      <c r="BQ32" s="1254" t="s">
        <v>35</v>
      </c>
      <c r="BR32" s="1275" t="s">
        <v>35</v>
      </c>
      <c r="BS32" s="1233" t="s">
        <v>35</v>
      </c>
      <c r="BT32" s="1233" t="s">
        <v>35</v>
      </c>
      <c r="BU32" s="1233" t="s">
        <v>35</v>
      </c>
      <c r="BV32" s="1233" t="s">
        <v>35</v>
      </c>
      <c r="BW32" s="1233" t="s">
        <v>35</v>
      </c>
      <c r="BX32" s="1233" t="s">
        <v>35</v>
      </c>
      <c r="BY32" s="1295" t="s">
        <v>35</v>
      </c>
      <c r="BZ32" s="1295" t="s">
        <v>35</v>
      </c>
      <c r="CA32" s="1295" t="s">
        <v>35</v>
      </c>
      <c r="CB32" s="1295" t="s">
        <v>35</v>
      </c>
      <c r="CC32" s="2187"/>
      <c r="CD32" s="2187"/>
      <c r="CE32" s="2187"/>
      <c r="CF32" s="2187"/>
      <c r="CG32" s="2187"/>
      <c r="CH32" s="2187"/>
      <c r="CI32" s="2187"/>
      <c r="CJ32" s="2187"/>
      <c r="CK32" s="2187"/>
      <c r="CL32" s="2187"/>
      <c r="CM32" s="2187"/>
      <c r="CN32" s="2187"/>
      <c r="CO32" s="2187"/>
      <c r="CP32" s="2187"/>
      <c r="CQ32" s="2187"/>
      <c r="CR32" s="2187"/>
      <c r="CS32" s="2187"/>
      <c r="CT32" s="2187"/>
      <c r="CU32" s="2187"/>
      <c r="CV32" s="2187"/>
      <c r="CW32" s="2187"/>
      <c r="CX32" s="2187"/>
      <c r="CY32" s="2187"/>
      <c r="CZ32" s="2187"/>
    </row>
    <row r="33" s="130" customFormat="true" ht="15" customHeight="true" x14ac:dyDescent="0.2">
      <c r="A33" s="2531" t="s">
        <v>104</v>
      </c>
      <c r="B33" s="249" t="s">
        <v>49</v>
      </c>
      <c r="C33" s="1153" t="s">
        <v>35</v>
      </c>
      <c r="D33" s="1163" t="s">
        <v>35</v>
      </c>
      <c r="E33" s="1163" t="s">
        <v>35</v>
      </c>
      <c r="F33" s="1163" t="s">
        <v>35</v>
      </c>
      <c r="G33" s="1173" t="s">
        <v>35</v>
      </c>
      <c r="H33" s="1183" t="s">
        <v>35</v>
      </c>
      <c r="I33" s="1163" t="s">
        <v>35</v>
      </c>
      <c r="J33" s="1163" t="s">
        <v>35</v>
      </c>
      <c r="K33" s="1163" t="s">
        <v>35</v>
      </c>
      <c r="L33" s="1193" t="s">
        <v>35</v>
      </c>
      <c r="M33" s="1201" t="s">
        <v>35</v>
      </c>
      <c r="N33" s="1163" t="s">
        <v>35</v>
      </c>
      <c r="O33" s="1163" t="s">
        <v>35</v>
      </c>
      <c r="P33" s="1163" t="s">
        <v>35</v>
      </c>
      <c r="Q33" s="1173" t="s">
        <v>35</v>
      </c>
      <c r="R33" s="1183" t="s">
        <v>35</v>
      </c>
      <c r="S33" s="1163" t="s">
        <v>35</v>
      </c>
      <c r="T33" s="1163" t="s">
        <v>35</v>
      </c>
      <c r="U33" s="1163" t="s">
        <v>35</v>
      </c>
      <c r="V33" s="1163" t="s">
        <v>35</v>
      </c>
      <c r="W33" s="1163" t="s">
        <v>35</v>
      </c>
      <c r="X33" s="1163" t="s">
        <v>35</v>
      </c>
      <c r="Y33" s="1207" t="s">
        <v>35</v>
      </c>
      <c r="Z33" s="1207" t="s">
        <v>35</v>
      </c>
      <c r="AA33" s="1207" t="s">
        <v>35</v>
      </c>
      <c r="AB33" s="2139" t="s">
        <v>35</v>
      </c>
      <c r="AC33" s="2176"/>
      <c r="AD33" s="2176"/>
      <c r="AE33" s="2176"/>
      <c r="AF33" s="2176"/>
      <c r="AG33" s="2176"/>
      <c r="AH33" s="2176"/>
      <c r="AI33" s="2176"/>
      <c r="AJ33" s="2176"/>
      <c r="AK33" s="2176"/>
      <c r="AL33" s="2176"/>
      <c r="AM33" s="2176"/>
      <c r="AN33" s="2176"/>
      <c r="AO33" s="2176"/>
      <c r="AP33" s="2176"/>
      <c r="AQ33" s="2176"/>
      <c r="AR33" s="2176"/>
      <c r="AS33" s="2176"/>
      <c r="AT33" s="2176"/>
      <c r="AU33" s="2176"/>
      <c r="AV33" s="2176"/>
      <c r="AW33" s="2176"/>
      <c r="AX33" s="2176"/>
      <c r="AY33" s="2176"/>
      <c r="AZ33" s="215"/>
      <c r="BA33" s="2545" t="s">
        <v>104</v>
      </c>
      <c r="BB33" s="151" t="s">
        <v>49</v>
      </c>
      <c r="BC33" s="1213" t="s">
        <v>35</v>
      </c>
      <c r="BD33" s="1233" t="s">
        <v>35</v>
      </c>
      <c r="BE33" s="1233" t="s">
        <v>35</v>
      </c>
      <c r="BF33" s="1233" t="s">
        <v>35</v>
      </c>
      <c r="BG33" s="1254" t="s">
        <v>35</v>
      </c>
      <c r="BH33" s="1275" t="s">
        <v>35</v>
      </c>
      <c r="BI33" s="1233" t="s">
        <v>35</v>
      </c>
      <c r="BJ33" s="1233" t="s">
        <v>35</v>
      </c>
      <c r="BK33" s="1233" t="s">
        <v>35</v>
      </c>
      <c r="BL33" s="1254" t="s">
        <v>35</v>
      </c>
      <c r="BM33" s="1275" t="s">
        <v>35</v>
      </c>
      <c r="BN33" s="1233" t="s">
        <v>35</v>
      </c>
      <c r="BO33" s="1233" t="s">
        <v>35</v>
      </c>
      <c r="BP33" s="1233" t="s">
        <v>35</v>
      </c>
      <c r="BQ33" s="1254" t="s">
        <v>35</v>
      </c>
      <c r="BR33" s="1275" t="s">
        <v>35</v>
      </c>
      <c r="BS33" s="1233" t="s">
        <v>35</v>
      </c>
      <c r="BT33" s="1233" t="s">
        <v>35</v>
      </c>
      <c r="BU33" s="1233" t="s">
        <v>35</v>
      </c>
      <c r="BV33" s="1233" t="s">
        <v>35</v>
      </c>
      <c r="BW33" s="1233" t="s">
        <v>35</v>
      </c>
      <c r="BX33" s="1233" t="s">
        <v>35</v>
      </c>
      <c r="BY33" s="1295" t="s">
        <v>35</v>
      </c>
      <c r="BZ33" s="1295" t="s">
        <v>35</v>
      </c>
      <c r="CA33" s="1295" t="s">
        <v>35</v>
      </c>
      <c r="CB33" s="1295" t="s">
        <v>35</v>
      </c>
      <c r="CC33" s="2187"/>
      <c r="CD33" s="2187"/>
      <c r="CE33" s="2187"/>
      <c r="CF33" s="2187"/>
      <c r="CG33" s="2187"/>
      <c r="CH33" s="2187"/>
      <c r="CI33" s="2187"/>
      <c r="CJ33" s="2187"/>
      <c r="CK33" s="2187"/>
      <c r="CL33" s="2187"/>
      <c r="CM33" s="2187"/>
      <c r="CN33" s="2187"/>
      <c r="CO33" s="2187"/>
      <c r="CP33" s="2187"/>
      <c r="CQ33" s="2187"/>
      <c r="CR33" s="2187"/>
      <c r="CS33" s="2187"/>
      <c r="CT33" s="2187"/>
      <c r="CU33" s="2187"/>
      <c r="CV33" s="2187"/>
      <c r="CW33" s="2187"/>
      <c r="CX33" s="2187"/>
      <c r="CY33" s="2187"/>
      <c r="CZ33" s="2187"/>
    </row>
    <row r="34" s="130" customFormat="true" ht="15" customHeight="true" x14ac:dyDescent="0.2">
      <c r="A34" s="2531"/>
      <c r="B34" s="249" t="s">
        <v>48</v>
      </c>
      <c r="C34" s="1153" t="s">
        <v>35</v>
      </c>
      <c r="D34" s="1163" t="s">
        <v>35</v>
      </c>
      <c r="E34" s="1163" t="s">
        <v>35</v>
      </c>
      <c r="F34" s="1163" t="s">
        <v>35</v>
      </c>
      <c r="G34" s="1173" t="s">
        <v>35</v>
      </c>
      <c r="H34" s="1183" t="s">
        <v>35</v>
      </c>
      <c r="I34" s="1163" t="s">
        <v>35</v>
      </c>
      <c r="J34" s="1163" t="s">
        <v>35</v>
      </c>
      <c r="K34" s="1163" t="s">
        <v>35</v>
      </c>
      <c r="L34" s="1193" t="s">
        <v>35</v>
      </c>
      <c r="M34" s="1201" t="s">
        <v>35</v>
      </c>
      <c r="N34" s="1163" t="s">
        <v>35</v>
      </c>
      <c r="O34" s="1163" t="s">
        <v>35</v>
      </c>
      <c r="P34" s="1163" t="s">
        <v>35</v>
      </c>
      <c r="Q34" s="1173" t="s">
        <v>35</v>
      </c>
      <c r="R34" s="1183" t="s">
        <v>35</v>
      </c>
      <c r="S34" s="1163" t="s">
        <v>35</v>
      </c>
      <c r="T34" s="1163" t="s">
        <v>35</v>
      </c>
      <c r="U34" s="1163" t="s">
        <v>35</v>
      </c>
      <c r="V34" s="1163" t="s">
        <v>35</v>
      </c>
      <c r="W34" s="1163" t="s">
        <v>35</v>
      </c>
      <c r="X34" s="1163" t="s">
        <v>35</v>
      </c>
      <c r="Y34" s="1207" t="s">
        <v>35</v>
      </c>
      <c r="Z34" s="1207" t="s">
        <v>35</v>
      </c>
      <c r="AA34" s="1207" t="s">
        <v>35</v>
      </c>
      <c r="AB34" s="2139" t="s">
        <v>35</v>
      </c>
      <c r="AC34" s="2176"/>
      <c r="AD34" s="2176"/>
      <c r="AE34" s="2176"/>
      <c r="AF34" s="2176"/>
      <c r="AG34" s="2176"/>
      <c r="AH34" s="2176"/>
      <c r="AI34" s="2176"/>
      <c r="AJ34" s="2176"/>
      <c r="AK34" s="2176"/>
      <c r="AL34" s="2176"/>
      <c r="AM34" s="2176"/>
      <c r="AN34" s="2176"/>
      <c r="AO34" s="2176"/>
      <c r="AP34" s="2176"/>
      <c r="AQ34" s="2176"/>
      <c r="AR34" s="2176"/>
      <c r="AS34" s="2176"/>
      <c r="AT34" s="2176"/>
      <c r="AU34" s="2176"/>
      <c r="AV34" s="2176"/>
      <c r="AW34" s="2176"/>
      <c r="AX34" s="2176"/>
      <c r="AY34" s="2176"/>
      <c r="AZ34" s="215"/>
      <c r="BA34" s="2545"/>
      <c r="BB34" s="151" t="s">
        <v>48</v>
      </c>
      <c r="BC34" s="1213" t="s">
        <v>35</v>
      </c>
      <c r="BD34" s="1233" t="s">
        <v>35</v>
      </c>
      <c r="BE34" s="1233" t="s">
        <v>35</v>
      </c>
      <c r="BF34" s="1233" t="s">
        <v>35</v>
      </c>
      <c r="BG34" s="1254" t="s">
        <v>35</v>
      </c>
      <c r="BH34" s="1275" t="s">
        <v>35</v>
      </c>
      <c r="BI34" s="1233" t="s">
        <v>35</v>
      </c>
      <c r="BJ34" s="1233" t="s">
        <v>35</v>
      </c>
      <c r="BK34" s="1233" t="s">
        <v>35</v>
      </c>
      <c r="BL34" s="1254" t="s">
        <v>35</v>
      </c>
      <c r="BM34" s="1275" t="s">
        <v>35</v>
      </c>
      <c r="BN34" s="1233" t="s">
        <v>35</v>
      </c>
      <c r="BO34" s="1233" t="s">
        <v>35</v>
      </c>
      <c r="BP34" s="1233" t="s">
        <v>35</v>
      </c>
      <c r="BQ34" s="1254" t="s">
        <v>35</v>
      </c>
      <c r="BR34" s="1275" t="s">
        <v>35</v>
      </c>
      <c r="BS34" s="1233" t="s">
        <v>35</v>
      </c>
      <c r="BT34" s="1233" t="s">
        <v>35</v>
      </c>
      <c r="BU34" s="1233" t="s">
        <v>35</v>
      </c>
      <c r="BV34" s="1233" t="s">
        <v>35</v>
      </c>
      <c r="BW34" s="1233" t="s">
        <v>35</v>
      </c>
      <c r="BX34" s="1233" t="s">
        <v>35</v>
      </c>
      <c r="BY34" s="1295" t="s">
        <v>35</v>
      </c>
      <c r="BZ34" s="1295" t="s">
        <v>35</v>
      </c>
      <c r="CA34" s="1295" t="s">
        <v>35</v>
      </c>
      <c r="CB34" s="1295" t="s">
        <v>35</v>
      </c>
      <c r="CC34" s="2187"/>
      <c r="CD34" s="2187"/>
      <c r="CE34" s="2187"/>
      <c r="CF34" s="2187"/>
      <c r="CG34" s="2187"/>
      <c r="CH34" s="2187"/>
      <c r="CI34" s="2187"/>
      <c r="CJ34" s="2187"/>
      <c r="CK34" s="2187"/>
      <c r="CL34" s="2187"/>
      <c r="CM34" s="2187"/>
      <c r="CN34" s="2187"/>
      <c r="CO34" s="2187"/>
      <c r="CP34" s="2187"/>
      <c r="CQ34" s="2187"/>
      <c r="CR34" s="2187"/>
      <c r="CS34" s="2187"/>
      <c r="CT34" s="2187"/>
      <c r="CU34" s="2187"/>
      <c r="CV34" s="2187"/>
      <c r="CW34" s="2187"/>
      <c r="CX34" s="2187"/>
      <c r="CY34" s="2187"/>
      <c r="CZ34" s="2187"/>
    </row>
    <row r="35" s="399" customFormat="true" ht="15" customHeight="true" x14ac:dyDescent="0.2">
      <c r="A35" s="2797" t="s">
        <v>55</v>
      </c>
      <c r="B35" s="1809" t="s">
        <v>49</v>
      </c>
      <c r="C35" s="1682">
        <v>84.786037032370828</v>
      </c>
      <c r="D35" s="1683">
        <v>89.633886625955924</v>
      </c>
      <c r="E35" s="1683">
        <v>96.103287486010785</v>
      </c>
      <c r="F35" s="1683">
        <v>98.318000308130507</v>
      </c>
      <c r="G35" s="1684">
        <v>99.760547048194326</v>
      </c>
      <c r="H35" s="1685">
        <v>96.676875078535502</v>
      </c>
      <c r="I35" s="1683">
        <v>96.781890120399808</v>
      </c>
      <c r="J35" s="1683">
        <v>98.47211739475604</v>
      </c>
      <c r="K35" s="1683">
        <v>99.454529023798486</v>
      </c>
      <c r="L35" s="1686">
        <v>99.819345616293759</v>
      </c>
      <c r="M35" s="1687">
        <v>82.325231915055326</v>
      </c>
      <c r="N35" s="1683">
        <v>83.366671088242938</v>
      </c>
      <c r="O35" s="1683">
        <v>91.281211324192441</v>
      </c>
      <c r="P35" s="1683">
        <v>84.7694095942621</v>
      </c>
      <c r="Q35" s="1684">
        <v>90.141318429238083</v>
      </c>
      <c r="R35" s="1685">
        <v>85.567840303470334</v>
      </c>
      <c r="S35" s="1683">
        <v>99.805351575458985</v>
      </c>
      <c r="T35" s="1683">
        <v>56.860772052356722</v>
      </c>
      <c r="U35" s="1683">
        <v>92.510992421852038</v>
      </c>
      <c r="V35" s="1683">
        <v>99.881288917248128</v>
      </c>
      <c r="W35" s="1683">
        <v>99.049278465423285</v>
      </c>
      <c r="X35" s="1683">
        <v>94.676789520495973</v>
      </c>
      <c r="Y35" s="1683">
        <v>96.491442115290766</v>
      </c>
      <c r="Z35" s="1683">
        <v>90.876510103794175</v>
      </c>
      <c r="AA35" s="1683">
        <v>92.431132007111586</v>
      </c>
      <c r="AB35" s="2283">
        <v>99.817030021056439</v>
      </c>
      <c r="AC35" s="667"/>
      <c r="AD35" s="667"/>
      <c r="AE35" s="667"/>
      <c r="AF35" s="667"/>
      <c r="AG35" s="667"/>
      <c r="AH35" s="667"/>
      <c r="AI35" s="667"/>
      <c r="AJ35" s="667"/>
      <c r="AK35" s="667"/>
      <c r="AL35" s="667"/>
      <c r="AM35" s="667"/>
      <c r="AN35" s="667"/>
      <c r="AO35" s="667"/>
      <c r="AP35" s="667"/>
      <c r="AQ35" s="667"/>
      <c r="AR35" s="667"/>
      <c r="AS35" s="667"/>
      <c r="AT35" s="667"/>
      <c r="AU35" s="667"/>
      <c r="AV35" s="667"/>
      <c r="AW35" s="667"/>
      <c r="AX35" s="667"/>
      <c r="AY35" s="667"/>
      <c r="AZ35" s="216"/>
      <c r="BA35" s="2545" t="s">
        <v>55</v>
      </c>
      <c r="BB35" s="151" t="s">
        <v>49</v>
      </c>
      <c r="BC35" s="1213" t="s">
        <v>35</v>
      </c>
      <c r="BD35" s="1233" t="s">
        <v>35</v>
      </c>
      <c r="BE35" s="1233" t="s">
        <v>35</v>
      </c>
      <c r="BF35" s="1233" t="s">
        <v>35</v>
      </c>
      <c r="BG35" s="1254" t="s">
        <v>35</v>
      </c>
      <c r="BH35" s="1275" t="s">
        <v>35</v>
      </c>
      <c r="BI35" s="1233" t="s">
        <v>35</v>
      </c>
      <c r="BJ35" s="1233" t="s">
        <v>35</v>
      </c>
      <c r="BK35" s="1233" t="s">
        <v>35</v>
      </c>
      <c r="BL35" s="1254" t="s">
        <v>35</v>
      </c>
      <c r="BM35" s="1275" t="s">
        <v>35</v>
      </c>
      <c r="BN35" s="1233" t="s">
        <v>35</v>
      </c>
      <c r="BO35" s="1233" t="s">
        <v>35</v>
      </c>
      <c r="BP35" s="1233" t="s">
        <v>35</v>
      </c>
      <c r="BQ35" s="1254" t="s">
        <v>35</v>
      </c>
      <c r="BR35" s="1275" t="s">
        <v>35</v>
      </c>
      <c r="BS35" s="1233" t="s">
        <v>35</v>
      </c>
      <c r="BT35" s="1233" t="s">
        <v>35</v>
      </c>
      <c r="BU35" s="1233" t="s">
        <v>35</v>
      </c>
      <c r="BV35" s="1233" t="s">
        <v>35</v>
      </c>
      <c r="BW35" s="1233" t="s">
        <v>35</v>
      </c>
      <c r="BX35" s="1233" t="s">
        <v>35</v>
      </c>
      <c r="BY35" s="1295" t="s">
        <v>35</v>
      </c>
      <c r="BZ35" s="1295" t="s">
        <v>35</v>
      </c>
      <c r="CA35" s="1295" t="s">
        <v>35</v>
      </c>
      <c r="CB35" s="1295" t="s">
        <v>35</v>
      </c>
      <c r="CC35" s="2187"/>
      <c r="CD35" s="2187"/>
      <c r="CE35" s="2187"/>
      <c r="CF35" s="2187"/>
      <c r="CG35" s="2187"/>
      <c r="CH35" s="2187"/>
      <c r="CI35" s="2187"/>
      <c r="CJ35" s="2187"/>
      <c r="CK35" s="2187"/>
      <c r="CL35" s="2187"/>
      <c r="CM35" s="2187"/>
      <c r="CN35" s="2187"/>
      <c r="CO35" s="2187"/>
      <c r="CP35" s="2187"/>
      <c r="CQ35" s="2187"/>
      <c r="CR35" s="2187"/>
      <c r="CS35" s="2187"/>
      <c r="CT35" s="2187"/>
      <c r="CU35" s="2187"/>
      <c r="CV35" s="2187"/>
      <c r="CW35" s="2187"/>
      <c r="CX35" s="2187"/>
      <c r="CY35" s="2187"/>
      <c r="CZ35" s="2187"/>
    </row>
    <row r="36" s="399" customFormat="true" ht="15" customHeight="true" x14ac:dyDescent="0.2">
      <c r="A36" s="2797"/>
      <c r="B36" s="1809" t="s">
        <v>48</v>
      </c>
      <c r="C36" s="1682">
        <v>15.213962967629383</v>
      </c>
      <c r="D36" s="1683">
        <v>10.366113374044163</v>
      </c>
      <c r="E36" s="1683">
        <v>3.8967125139891561</v>
      </c>
      <c r="F36" s="1683">
        <v>1.6819996918694113</v>
      </c>
      <c r="G36" s="1684">
        <v>0.23945295180568821</v>
      </c>
      <c r="H36" s="1685">
        <v>3.32312492146453</v>
      </c>
      <c r="I36" s="1683">
        <v>3.2181098796002354</v>
      </c>
      <c r="J36" s="1683">
        <v>1.5278826052439427</v>
      </c>
      <c r="K36" s="1683">
        <v>0.54547097620152107</v>
      </c>
      <c r="L36" s="1686">
        <v>0.18065438370623962</v>
      </c>
      <c r="M36" s="1687">
        <v>17.674768084944585</v>
      </c>
      <c r="N36" s="1683">
        <v>16.63332891175703</v>
      </c>
      <c r="O36" s="1683">
        <v>8.718788675807545</v>
      </c>
      <c r="P36" s="1683">
        <v>15.230590405737887</v>
      </c>
      <c r="Q36" s="1684">
        <v>9.8586815707619024</v>
      </c>
      <c r="R36" s="1685">
        <v>14.432159696529739</v>
      </c>
      <c r="S36" s="1683">
        <v>0.19464842454103123</v>
      </c>
      <c r="T36" s="1683">
        <v>43.139227947643263</v>
      </c>
      <c r="U36" s="1683">
        <v>7.4890075781479535</v>
      </c>
      <c r="V36" s="1683">
        <v>0.11871108275187385</v>
      </c>
      <c r="W36" s="1683">
        <v>0.95072153457670572</v>
      </c>
      <c r="X36" s="1683">
        <v>5.3232104795039179</v>
      </c>
      <c r="Y36" s="1683">
        <v>3.5085578847091949</v>
      </c>
      <c r="Z36" s="1683">
        <v>9.1234898962057294</v>
      </c>
      <c r="AA36" s="1683">
        <v>7.5688679928884079</v>
      </c>
      <c r="AB36" s="2283">
        <v>0.18296997894356137</v>
      </c>
      <c r="AC36" s="667"/>
      <c r="AD36" s="667"/>
      <c r="AE36" s="667"/>
      <c r="AF36" s="667"/>
      <c r="AG36" s="667"/>
      <c r="AH36" s="667"/>
      <c r="AI36" s="667"/>
      <c r="AJ36" s="667"/>
      <c r="AK36" s="667"/>
      <c r="AL36" s="667"/>
      <c r="AM36" s="667"/>
      <c r="AN36" s="667"/>
      <c r="AO36" s="667"/>
      <c r="AP36" s="667"/>
      <c r="AQ36" s="667"/>
      <c r="AR36" s="667"/>
      <c r="AS36" s="667"/>
      <c r="AT36" s="667"/>
      <c r="AU36" s="667"/>
      <c r="AV36" s="667"/>
      <c r="AW36" s="667"/>
      <c r="AX36" s="667"/>
      <c r="AY36" s="667"/>
      <c r="AZ36" s="216"/>
      <c r="BA36" s="2545"/>
      <c r="BB36" s="151" t="s">
        <v>48</v>
      </c>
      <c r="BC36" s="1213" t="s">
        <v>35</v>
      </c>
      <c r="BD36" s="1233" t="s">
        <v>35</v>
      </c>
      <c r="BE36" s="1233" t="s">
        <v>35</v>
      </c>
      <c r="BF36" s="1233" t="s">
        <v>35</v>
      </c>
      <c r="BG36" s="1254" t="s">
        <v>35</v>
      </c>
      <c r="BH36" s="1275" t="s">
        <v>35</v>
      </c>
      <c r="BI36" s="1233" t="s">
        <v>35</v>
      </c>
      <c r="BJ36" s="1233" t="s">
        <v>35</v>
      </c>
      <c r="BK36" s="1233" t="s">
        <v>35</v>
      </c>
      <c r="BL36" s="1254" t="s">
        <v>35</v>
      </c>
      <c r="BM36" s="1275" t="s">
        <v>35</v>
      </c>
      <c r="BN36" s="1233" t="s">
        <v>35</v>
      </c>
      <c r="BO36" s="1233" t="s">
        <v>35</v>
      </c>
      <c r="BP36" s="1233" t="s">
        <v>35</v>
      </c>
      <c r="BQ36" s="1254" t="s">
        <v>35</v>
      </c>
      <c r="BR36" s="1275" t="s">
        <v>35</v>
      </c>
      <c r="BS36" s="1233" t="s">
        <v>35</v>
      </c>
      <c r="BT36" s="1233" t="s">
        <v>35</v>
      </c>
      <c r="BU36" s="1233" t="s">
        <v>35</v>
      </c>
      <c r="BV36" s="1233" t="s">
        <v>35</v>
      </c>
      <c r="BW36" s="1233" t="s">
        <v>35</v>
      </c>
      <c r="BX36" s="1233" t="s">
        <v>35</v>
      </c>
      <c r="BY36" s="1295" t="s">
        <v>35</v>
      </c>
      <c r="BZ36" s="1295" t="s">
        <v>35</v>
      </c>
      <c r="CA36" s="1295" t="s">
        <v>35</v>
      </c>
      <c r="CB36" s="1295" t="s">
        <v>35</v>
      </c>
      <c r="CC36" s="2187"/>
      <c r="CD36" s="2187"/>
      <c r="CE36" s="2187"/>
      <c r="CF36" s="2187"/>
      <c r="CG36" s="2187"/>
      <c r="CH36" s="2187"/>
      <c r="CI36" s="2187"/>
      <c r="CJ36" s="2187"/>
      <c r="CK36" s="2187"/>
      <c r="CL36" s="2187"/>
      <c r="CM36" s="2187"/>
      <c r="CN36" s="2187"/>
      <c r="CO36" s="2187"/>
      <c r="CP36" s="2187"/>
      <c r="CQ36" s="2187"/>
      <c r="CR36" s="2187"/>
      <c r="CS36" s="2187"/>
      <c r="CT36" s="2187"/>
      <c r="CU36" s="2187"/>
      <c r="CV36" s="2187"/>
      <c r="CW36" s="2187"/>
      <c r="CX36" s="2187"/>
      <c r="CY36" s="2187"/>
      <c r="CZ36" s="2187"/>
    </row>
    <row r="37" s="399" customFormat="true" ht="15" customHeight="true" x14ac:dyDescent="0.2">
      <c r="A37" s="2797" t="s">
        <v>162</v>
      </c>
      <c r="B37" s="1809" t="s">
        <v>49</v>
      </c>
      <c r="C37" s="1682">
        <v>84.031383863084358</v>
      </c>
      <c r="D37" s="1683">
        <v>89.535523455900616</v>
      </c>
      <c r="E37" s="1683">
        <v>96.103287486010785</v>
      </c>
      <c r="F37" s="1683">
        <v>98.318000308130507</v>
      </c>
      <c r="G37" s="1684">
        <v>99.760547048194326</v>
      </c>
      <c r="H37" s="1685">
        <v>96.676875078535502</v>
      </c>
      <c r="I37" s="1683">
        <v>96.781890120399808</v>
      </c>
      <c r="J37" s="1683">
        <v>98.47211739475604</v>
      </c>
      <c r="K37" s="1683">
        <v>99.454529023798486</v>
      </c>
      <c r="L37" s="1686">
        <v>99.819345616293759</v>
      </c>
      <c r="M37" s="1687">
        <v>80.705779669279664</v>
      </c>
      <c r="N37" s="1683">
        <v>83.005315201674392</v>
      </c>
      <c r="O37" s="1683">
        <v>91.022965868288679</v>
      </c>
      <c r="P37" s="1683">
        <v>84.7694095942621</v>
      </c>
      <c r="Q37" s="1684">
        <v>90.141318429238083</v>
      </c>
      <c r="R37" s="1685">
        <v>85.567840303470334</v>
      </c>
      <c r="S37" s="1683">
        <v>99.072366699471914</v>
      </c>
      <c r="T37" s="1683">
        <v>56.860772052356722</v>
      </c>
      <c r="U37" s="1683">
        <v>92.510992421852038</v>
      </c>
      <c r="V37" s="1683">
        <v>99.881288917248128</v>
      </c>
      <c r="W37" s="1683">
        <v>99.049278465423285</v>
      </c>
      <c r="X37" s="1683">
        <v>94.676789520495973</v>
      </c>
      <c r="Y37" s="1683">
        <v>93.719773453910065</v>
      </c>
      <c r="Z37" s="1683">
        <v>90.876510103794175</v>
      </c>
      <c r="AA37" s="1683">
        <v>92.431132007111586</v>
      </c>
      <c r="AB37" s="2283">
        <v>99.817030021056439</v>
      </c>
      <c r="AC37" s="667"/>
      <c r="AD37" s="667"/>
      <c r="AE37" s="667"/>
      <c r="AF37" s="667"/>
      <c r="AG37" s="667"/>
      <c r="AH37" s="667"/>
      <c r="AI37" s="667"/>
      <c r="AJ37" s="667"/>
      <c r="AK37" s="667"/>
      <c r="AL37" s="667"/>
      <c r="AM37" s="667"/>
      <c r="AN37" s="667"/>
      <c r="AO37" s="667"/>
      <c r="AP37" s="667"/>
      <c r="AQ37" s="667"/>
      <c r="AR37" s="667"/>
      <c r="AS37" s="667"/>
      <c r="AT37" s="667"/>
      <c r="AU37" s="667"/>
      <c r="AV37" s="667"/>
      <c r="AW37" s="667"/>
      <c r="AX37" s="667"/>
      <c r="AY37" s="667"/>
      <c r="AZ37" s="216"/>
      <c r="BA37" s="2545" t="s">
        <v>125</v>
      </c>
      <c r="BB37" s="151" t="s">
        <v>49</v>
      </c>
      <c r="BC37" s="1213" t="s">
        <v>35</v>
      </c>
      <c r="BD37" s="1233" t="s">
        <v>35</v>
      </c>
      <c r="BE37" s="1233" t="s">
        <v>35</v>
      </c>
      <c r="BF37" s="1233" t="s">
        <v>35</v>
      </c>
      <c r="BG37" s="1254" t="s">
        <v>35</v>
      </c>
      <c r="BH37" s="1275" t="s">
        <v>35</v>
      </c>
      <c r="BI37" s="1233" t="s">
        <v>35</v>
      </c>
      <c r="BJ37" s="1233" t="s">
        <v>35</v>
      </c>
      <c r="BK37" s="1233" t="s">
        <v>35</v>
      </c>
      <c r="BL37" s="1254" t="s">
        <v>35</v>
      </c>
      <c r="BM37" s="1275" t="s">
        <v>35</v>
      </c>
      <c r="BN37" s="1233" t="s">
        <v>35</v>
      </c>
      <c r="BO37" s="1233" t="s">
        <v>35</v>
      </c>
      <c r="BP37" s="1233" t="s">
        <v>35</v>
      </c>
      <c r="BQ37" s="1254" t="s">
        <v>35</v>
      </c>
      <c r="BR37" s="1275" t="s">
        <v>35</v>
      </c>
      <c r="BS37" s="1233" t="s">
        <v>35</v>
      </c>
      <c r="BT37" s="1233" t="s">
        <v>35</v>
      </c>
      <c r="BU37" s="1233" t="s">
        <v>35</v>
      </c>
      <c r="BV37" s="1233" t="s">
        <v>35</v>
      </c>
      <c r="BW37" s="1233" t="s">
        <v>35</v>
      </c>
      <c r="BX37" s="1233" t="s">
        <v>35</v>
      </c>
      <c r="BY37" s="1295" t="s">
        <v>35</v>
      </c>
      <c r="BZ37" s="1295" t="s">
        <v>35</v>
      </c>
      <c r="CA37" s="1295" t="s">
        <v>35</v>
      </c>
      <c r="CB37" s="1295" t="s">
        <v>35</v>
      </c>
      <c r="CC37" s="2187"/>
      <c r="CD37" s="2187"/>
      <c r="CE37" s="2187"/>
      <c r="CF37" s="2187"/>
      <c r="CG37" s="2187"/>
      <c r="CH37" s="2187"/>
      <c r="CI37" s="2187"/>
      <c r="CJ37" s="2187"/>
      <c r="CK37" s="2187"/>
      <c r="CL37" s="2187"/>
      <c r="CM37" s="2187"/>
      <c r="CN37" s="2187"/>
      <c r="CO37" s="2187"/>
      <c r="CP37" s="2187"/>
      <c r="CQ37" s="2187"/>
      <c r="CR37" s="2187"/>
      <c r="CS37" s="2187"/>
      <c r="CT37" s="2187"/>
      <c r="CU37" s="2187"/>
      <c r="CV37" s="2187"/>
      <c r="CW37" s="2187"/>
      <c r="CX37" s="2187"/>
      <c r="CY37" s="2187"/>
      <c r="CZ37" s="2187"/>
    </row>
    <row r="38" s="399" customFormat="true" ht="15" customHeight="true" x14ac:dyDescent="0.2">
      <c r="A38" s="2797"/>
      <c r="B38" s="1809" t="s">
        <v>48</v>
      </c>
      <c r="C38" s="1682">
        <v>15.968616136915898</v>
      </c>
      <c r="D38" s="1683">
        <v>10.464476544099476</v>
      </c>
      <c r="E38" s="1683">
        <v>3.8967125139891561</v>
      </c>
      <c r="F38" s="1683">
        <v>1.6819996918694113</v>
      </c>
      <c r="G38" s="1684">
        <v>0.23945295180568821</v>
      </c>
      <c r="H38" s="1685">
        <v>3.32312492146453</v>
      </c>
      <c r="I38" s="1683">
        <v>3.2181098796002354</v>
      </c>
      <c r="J38" s="1683">
        <v>1.5278826052439427</v>
      </c>
      <c r="K38" s="1683">
        <v>0.54547097620152107</v>
      </c>
      <c r="L38" s="1686">
        <v>0.18065438370623962</v>
      </c>
      <c r="M38" s="1687">
        <v>19.294220330720304</v>
      </c>
      <c r="N38" s="1683">
        <v>16.99468479832559</v>
      </c>
      <c r="O38" s="1683">
        <v>8.9770341317113083</v>
      </c>
      <c r="P38" s="1683">
        <v>15.230590405737887</v>
      </c>
      <c r="Q38" s="1684">
        <v>9.8586815707619024</v>
      </c>
      <c r="R38" s="1685">
        <v>14.432159696529739</v>
      </c>
      <c r="S38" s="1683">
        <v>0.92763330052808823</v>
      </c>
      <c r="T38" s="1683">
        <v>43.139227947643263</v>
      </c>
      <c r="U38" s="1683">
        <v>7.4890075781479535</v>
      </c>
      <c r="V38" s="1683">
        <v>0.11871108275187385</v>
      </c>
      <c r="W38" s="1683">
        <v>0.95072153457670572</v>
      </c>
      <c r="X38" s="1683">
        <v>5.3232104795039179</v>
      </c>
      <c r="Y38" s="1683">
        <v>6.2802265460898763</v>
      </c>
      <c r="Z38" s="1683">
        <v>9.1234898962057294</v>
      </c>
      <c r="AA38" s="1683">
        <v>7.5688679928884079</v>
      </c>
      <c r="AB38" s="2283">
        <v>0.18296997894356137</v>
      </c>
      <c r="AC38" s="667"/>
      <c r="AD38" s="667"/>
      <c r="AE38" s="667"/>
      <c r="AF38" s="667"/>
      <c r="AG38" s="667"/>
      <c r="AH38" s="667"/>
      <c r="AI38" s="667"/>
      <c r="AJ38" s="667"/>
      <c r="AK38" s="667"/>
      <c r="AL38" s="667"/>
      <c r="AM38" s="667"/>
      <c r="AN38" s="667"/>
      <c r="AO38" s="667"/>
      <c r="AP38" s="667"/>
      <c r="AQ38" s="667"/>
      <c r="AR38" s="667"/>
      <c r="AS38" s="667"/>
      <c r="AT38" s="667"/>
      <c r="AU38" s="667"/>
      <c r="AV38" s="667"/>
      <c r="AW38" s="667"/>
      <c r="AX38" s="667"/>
      <c r="AY38" s="667"/>
      <c r="AZ38" s="216"/>
      <c r="BA38" s="2545"/>
      <c r="BB38" s="151" t="s">
        <v>48</v>
      </c>
      <c r="BC38" s="1213" t="s">
        <v>35</v>
      </c>
      <c r="BD38" s="1233" t="s">
        <v>35</v>
      </c>
      <c r="BE38" s="1233" t="s">
        <v>35</v>
      </c>
      <c r="BF38" s="1233" t="s">
        <v>35</v>
      </c>
      <c r="BG38" s="1254" t="s">
        <v>35</v>
      </c>
      <c r="BH38" s="1275" t="s">
        <v>35</v>
      </c>
      <c r="BI38" s="1233" t="s">
        <v>35</v>
      </c>
      <c r="BJ38" s="1233" t="s">
        <v>35</v>
      </c>
      <c r="BK38" s="1233" t="s">
        <v>35</v>
      </c>
      <c r="BL38" s="1254" t="s">
        <v>35</v>
      </c>
      <c r="BM38" s="1275" t="s">
        <v>35</v>
      </c>
      <c r="BN38" s="1233" t="s">
        <v>35</v>
      </c>
      <c r="BO38" s="1233" t="s">
        <v>35</v>
      </c>
      <c r="BP38" s="1233" t="s">
        <v>35</v>
      </c>
      <c r="BQ38" s="1254" t="s">
        <v>35</v>
      </c>
      <c r="BR38" s="1275" t="s">
        <v>35</v>
      </c>
      <c r="BS38" s="1233" t="s">
        <v>35</v>
      </c>
      <c r="BT38" s="1233" t="s">
        <v>35</v>
      </c>
      <c r="BU38" s="1233" t="s">
        <v>35</v>
      </c>
      <c r="BV38" s="1233" t="s">
        <v>35</v>
      </c>
      <c r="BW38" s="1233" t="s">
        <v>35</v>
      </c>
      <c r="BX38" s="1233" t="s">
        <v>35</v>
      </c>
      <c r="BY38" s="1295" t="s">
        <v>35</v>
      </c>
      <c r="BZ38" s="1295" t="s">
        <v>35</v>
      </c>
      <c r="CA38" s="1295" t="s">
        <v>35</v>
      </c>
      <c r="CB38" s="1295" t="s">
        <v>35</v>
      </c>
      <c r="CC38" s="2187"/>
      <c r="CD38" s="2187"/>
      <c r="CE38" s="2187"/>
      <c r="CF38" s="2187"/>
      <c r="CG38" s="2187"/>
      <c r="CH38" s="2187"/>
      <c r="CI38" s="2187"/>
      <c r="CJ38" s="2187"/>
      <c r="CK38" s="2187"/>
      <c r="CL38" s="2187"/>
      <c r="CM38" s="2187"/>
      <c r="CN38" s="2187"/>
      <c r="CO38" s="2187"/>
      <c r="CP38" s="2187"/>
      <c r="CQ38" s="2187"/>
      <c r="CR38" s="2187"/>
      <c r="CS38" s="2187"/>
      <c r="CT38" s="2187"/>
      <c r="CU38" s="2187"/>
      <c r="CV38" s="2187"/>
      <c r="CW38" s="2187"/>
      <c r="CX38" s="2187"/>
      <c r="CY38" s="2187"/>
      <c r="CZ38" s="2187"/>
    </row>
    <row r="39" s="130" customFormat="true" ht="15" customHeight="true" x14ac:dyDescent="0.2">
      <c r="A39" s="2531" t="s">
        <v>122</v>
      </c>
      <c r="B39" s="249" t="s">
        <v>49</v>
      </c>
      <c r="C39" s="1153" t="s">
        <v>35</v>
      </c>
      <c r="D39" s="1163" t="s">
        <v>35</v>
      </c>
      <c r="E39" s="1163" t="s">
        <v>35</v>
      </c>
      <c r="F39" s="1163" t="s">
        <v>35</v>
      </c>
      <c r="G39" s="1173" t="s">
        <v>35</v>
      </c>
      <c r="H39" s="1183" t="s">
        <v>35</v>
      </c>
      <c r="I39" s="1163" t="s">
        <v>35</v>
      </c>
      <c r="J39" s="1163" t="s">
        <v>35</v>
      </c>
      <c r="K39" s="1163" t="s">
        <v>35</v>
      </c>
      <c r="L39" s="1193" t="s">
        <v>35</v>
      </c>
      <c r="M39" s="1201" t="s">
        <v>35</v>
      </c>
      <c r="N39" s="1163" t="s">
        <v>35</v>
      </c>
      <c r="O39" s="1163" t="s">
        <v>35</v>
      </c>
      <c r="P39" s="1163" t="s">
        <v>35</v>
      </c>
      <c r="Q39" s="1173" t="s">
        <v>35</v>
      </c>
      <c r="R39" s="1183" t="s">
        <v>35</v>
      </c>
      <c r="S39" s="1163" t="s">
        <v>35</v>
      </c>
      <c r="T39" s="1163" t="s">
        <v>35</v>
      </c>
      <c r="U39" s="1163" t="s">
        <v>35</v>
      </c>
      <c r="V39" s="1163" t="s">
        <v>35</v>
      </c>
      <c r="W39" s="1163" t="s">
        <v>35</v>
      </c>
      <c r="X39" s="1163" t="s">
        <v>35</v>
      </c>
      <c r="Y39" s="1207" t="s">
        <v>35</v>
      </c>
      <c r="Z39" s="1207" t="s">
        <v>35</v>
      </c>
      <c r="AA39" s="1207" t="s">
        <v>35</v>
      </c>
      <c r="AB39" s="2139" t="s">
        <v>35</v>
      </c>
      <c r="AC39" s="2176"/>
      <c r="AD39" s="2176"/>
      <c r="AE39" s="2176"/>
      <c r="AF39" s="2176"/>
      <c r="AG39" s="2176"/>
      <c r="AH39" s="2176"/>
      <c r="AI39" s="2176"/>
      <c r="AJ39" s="2176"/>
      <c r="AK39" s="2176"/>
      <c r="AL39" s="2176"/>
      <c r="AM39" s="2176"/>
      <c r="AN39" s="2176"/>
      <c r="AO39" s="2176"/>
      <c r="AP39" s="2176"/>
      <c r="AQ39" s="2176"/>
      <c r="AR39" s="2176"/>
      <c r="AS39" s="2176"/>
      <c r="AT39" s="2176"/>
      <c r="AU39" s="2176"/>
      <c r="AV39" s="2176"/>
      <c r="AW39" s="2176"/>
      <c r="AX39" s="2176"/>
      <c r="AY39" s="2176"/>
      <c r="AZ39" s="215"/>
      <c r="BA39" s="2545" t="s">
        <v>122</v>
      </c>
      <c r="BB39" s="151" t="s">
        <v>49</v>
      </c>
      <c r="BC39" s="1213" t="s">
        <v>35</v>
      </c>
      <c r="BD39" s="1233" t="s">
        <v>35</v>
      </c>
      <c r="BE39" s="1233" t="s">
        <v>35</v>
      </c>
      <c r="BF39" s="1233" t="s">
        <v>35</v>
      </c>
      <c r="BG39" s="1254" t="s">
        <v>35</v>
      </c>
      <c r="BH39" s="1275" t="s">
        <v>35</v>
      </c>
      <c r="BI39" s="1233" t="s">
        <v>35</v>
      </c>
      <c r="BJ39" s="1233" t="s">
        <v>35</v>
      </c>
      <c r="BK39" s="1233" t="s">
        <v>35</v>
      </c>
      <c r="BL39" s="1254" t="s">
        <v>35</v>
      </c>
      <c r="BM39" s="1275" t="s">
        <v>35</v>
      </c>
      <c r="BN39" s="1233" t="s">
        <v>35</v>
      </c>
      <c r="BO39" s="1233" t="s">
        <v>35</v>
      </c>
      <c r="BP39" s="1233" t="s">
        <v>35</v>
      </c>
      <c r="BQ39" s="1254" t="s">
        <v>35</v>
      </c>
      <c r="BR39" s="1275" t="s">
        <v>35</v>
      </c>
      <c r="BS39" s="1233" t="s">
        <v>35</v>
      </c>
      <c r="BT39" s="1233" t="s">
        <v>35</v>
      </c>
      <c r="BU39" s="1233" t="s">
        <v>35</v>
      </c>
      <c r="BV39" s="1233" t="s">
        <v>35</v>
      </c>
      <c r="BW39" s="1233" t="s">
        <v>35</v>
      </c>
      <c r="BX39" s="1233" t="s">
        <v>35</v>
      </c>
      <c r="BY39" s="1295" t="s">
        <v>35</v>
      </c>
      <c r="BZ39" s="1295" t="s">
        <v>35</v>
      </c>
      <c r="CA39" s="1295" t="s">
        <v>35</v>
      </c>
      <c r="CB39" s="1295" t="s">
        <v>35</v>
      </c>
      <c r="CC39" s="2187"/>
      <c r="CD39" s="2187"/>
      <c r="CE39" s="2187"/>
      <c r="CF39" s="2187"/>
      <c r="CG39" s="2187"/>
      <c r="CH39" s="2187"/>
      <c r="CI39" s="2187"/>
      <c r="CJ39" s="2187"/>
      <c r="CK39" s="2187"/>
      <c r="CL39" s="2187"/>
      <c r="CM39" s="2187"/>
      <c r="CN39" s="2187"/>
      <c r="CO39" s="2187"/>
      <c r="CP39" s="2187"/>
      <c r="CQ39" s="2187"/>
      <c r="CR39" s="2187"/>
      <c r="CS39" s="2187"/>
      <c r="CT39" s="2187"/>
      <c r="CU39" s="2187"/>
      <c r="CV39" s="2187"/>
      <c r="CW39" s="2187"/>
      <c r="CX39" s="2187"/>
      <c r="CY39" s="2187"/>
      <c r="CZ39" s="2187"/>
    </row>
    <row r="40" s="130" customFormat="true" ht="15" customHeight="true" x14ac:dyDescent="0.2">
      <c r="A40" s="2531"/>
      <c r="B40" s="249" t="s">
        <v>48</v>
      </c>
      <c r="C40" s="1153" t="s">
        <v>35</v>
      </c>
      <c r="D40" s="1163" t="s">
        <v>35</v>
      </c>
      <c r="E40" s="1163" t="s">
        <v>35</v>
      </c>
      <c r="F40" s="1163" t="s">
        <v>35</v>
      </c>
      <c r="G40" s="1173" t="s">
        <v>35</v>
      </c>
      <c r="H40" s="1183" t="s">
        <v>35</v>
      </c>
      <c r="I40" s="1163" t="s">
        <v>35</v>
      </c>
      <c r="J40" s="1163" t="s">
        <v>35</v>
      </c>
      <c r="K40" s="1163" t="s">
        <v>35</v>
      </c>
      <c r="L40" s="1193" t="s">
        <v>35</v>
      </c>
      <c r="M40" s="1201" t="s">
        <v>35</v>
      </c>
      <c r="N40" s="1163" t="s">
        <v>35</v>
      </c>
      <c r="O40" s="1163" t="s">
        <v>35</v>
      </c>
      <c r="P40" s="1163" t="s">
        <v>35</v>
      </c>
      <c r="Q40" s="1173" t="s">
        <v>35</v>
      </c>
      <c r="R40" s="1183" t="s">
        <v>35</v>
      </c>
      <c r="S40" s="1163" t="s">
        <v>35</v>
      </c>
      <c r="T40" s="1163" t="s">
        <v>35</v>
      </c>
      <c r="U40" s="1163" t="s">
        <v>35</v>
      </c>
      <c r="V40" s="1163" t="s">
        <v>35</v>
      </c>
      <c r="W40" s="1163" t="s">
        <v>35</v>
      </c>
      <c r="X40" s="1163" t="s">
        <v>35</v>
      </c>
      <c r="Y40" s="1207" t="s">
        <v>35</v>
      </c>
      <c r="Z40" s="1207" t="s">
        <v>35</v>
      </c>
      <c r="AA40" s="1207" t="s">
        <v>35</v>
      </c>
      <c r="AB40" s="2139" t="s">
        <v>35</v>
      </c>
      <c r="AC40" s="2176"/>
      <c r="AD40" s="2176"/>
      <c r="AE40" s="2176"/>
      <c r="AF40" s="2176"/>
      <c r="AG40" s="2176"/>
      <c r="AH40" s="2176"/>
      <c r="AI40" s="2176"/>
      <c r="AJ40" s="2176"/>
      <c r="AK40" s="2176"/>
      <c r="AL40" s="2176"/>
      <c r="AM40" s="2176"/>
      <c r="AN40" s="2176"/>
      <c r="AO40" s="2176"/>
      <c r="AP40" s="2176"/>
      <c r="AQ40" s="2176"/>
      <c r="AR40" s="2176"/>
      <c r="AS40" s="2176"/>
      <c r="AT40" s="2176"/>
      <c r="AU40" s="2176"/>
      <c r="AV40" s="2176"/>
      <c r="AW40" s="2176"/>
      <c r="AX40" s="2176"/>
      <c r="AY40" s="2176"/>
      <c r="AZ40" s="215"/>
      <c r="BA40" s="2545"/>
      <c r="BB40" s="151" t="s">
        <v>48</v>
      </c>
      <c r="BC40" s="1213" t="s">
        <v>35</v>
      </c>
      <c r="BD40" s="1233" t="s">
        <v>35</v>
      </c>
      <c r="BE40" s="1233" t="s">
        <v>35</v>
      </c>
      <c r="BF40" s="1233" t="s">
        <v>35</v>
      </c>
      <c r="BG40" s="1254" t="s">
        <v>35</v>
      </c>
      <c r="BH40" s="1275" t="s">
        <v>35</v>
      </c>
      <c r="BI40" s="1233" t="s">
        <v>35</v>
      </c>
      <c r="BJ40" s="1233" t="s">
        <v>35</v>
      </c>
      <c r="BK40" s="1233" t="s">
        <v>35</v>
      </c>
      <c r="BL40" s="1254" t="s">
        <v>35</v>
      </c>
      <c r="BM40" s="1275" t="s">
        <v>35</v>
      </c>
      <c r="BN40" s="1233" t="s">
        <v>35</v>
      </c>
      <c r="BO40" s="1233" t="s">
        <v>35</v>
      </c>
      <c r="BP40" s="1233" t="s">
        <v>35</v>
      </c>
      <c r="BQ40" s="1254" t="s">
        <v>35</v>
      </c>
      <c r="BR40" s="1275" t="s">
        <v>35</v>
      </c>
      <c r="BS40" s="1233" t="s">
        <v>35</v>
      </c>
      <c r="BT40" s="1233" t="s">
        <v>35</v>
      </c>
      <c r="BU40" s="1233" t="s">
        <v>35</v>
      </c>
      <c r="BV40" s="1233" t="s">
        <v>35</v>
      </c>
      <c r="BW40" s="1233" t="s">
        <v>35</v>
      </c>
      <c r="BX40" s="1233" t="s">
        <v>35</v>
      </c>
      <c r="BY40" s="1295" t="s">
        <v>35</v>
      </c>
      <c r="BZ40" s="1295" t="s">
        <v>35</v>
      </c>
      <c r="CA40" s="1295" t="s">
        <v>35</v>
      </c>
      <c r="CB40" s="1295" t="s">
        <v>35</v>
      </c>
      <c r="CC40" s="2187"/>
      <c r="CD40" s="2187"/>
      <c r="CE40" s="2187"/>
      <c r="CF40" s="2187"/>
      <c r="CG40" s="2187"/>
      <c r="CH40" s="2187"/>
      <c r="CI40" s="2187"/>
      <c r="CJ40" s="2187"/>
      <c r="CK40" s="2187"/>
      <c r="CL40" s="2187"/>
      <c r="CM40" s="2187"/>
      <c r="CN40" s="2187"/>
      <c r="CO40" s="2187"/>
      <c r="CP40" s="2187"/>
      <c r="CQ40" s="2187"/>
      <c r="CR40" s="2187"/>
      <c r="CS40" s="2187"/>
      <c r="CT40" s="2187"/>
      <c r="CU40" s="2187"/>
      <c r="CV40" s="2187"/>
      <c r="CW40" s="2187"/>
      <c r="CX40" s="2187"/>
      <c r="CY40" s="2187"/>
      <c r="CZ40" s="2187"/>
    </row>
    <row r="41" s="399" customFormat="true" ht="15" customHeight="true" x14ac:dyDescent="0.2">
      <c r="A41" s="2797" t="s">
        <v>56</v>
      </c>
      <c r="B41" s="1809" t="s">
        <v>49</v>
      </c>
      <c r="C41" s="1682">
        <v>0.15734389337773372</v>
      </c>
      <c r="D41" s="1683">
        <v>0.34819898217107598</v>
      </c>
      <c r="E41" s="1683">
        <v>0</v>
      </c>
      <c r="F41" s="1683">
        <v>3.622816750135327E-2</v>
      </c>
      <c r="G41" s="1684">
        <v>0</v>
      </c>
      <c r="H41" s="1685">
        <v>0.12598769196850201</v>
      </c>
      <c r="I41" s="1683">
        <v>5.8549820764986632E-2</v>
      </c>
      <c r="J41" s="1683">
        <v>0</v>
      </c>
      <c r="K41" s="1683">
        <v>0</v>
      </c>
      <c r="L41" s="1686">
        <v>0</v>
      </c>
      <c r="M41" s="1687">
        <v>0.21921889692472185</v>
      </c>
      <c r="N41" s="1683">
        <v>0.12526419292868918</v>
      </c>
      <c r="O41" s="1683">
        <v>0</v>
      </c>
      <c r="P41" s="1683">
        <v>0.5387326322761028</v>
      </c>
      <c r="Q41" s="1684">
        <v>0.23822393995045549</v>
      </c>
      <c r="R41" s="1685">
        <v>0</v>
      </c>
      <c r="S41" s="1683">
        <v>0</v>
      </c>
      <c r="T41" s="1683">
        <v>0</v>
      </c>
      <c r="U41" s="1683">
        <v>0.59839887461999908</v>
      </c>
      <c r="V41" s="1683">
        <v>0</v>
      </c>
      <c r="W41" s="1683">
        <v>0</v>
      </c>
      <c r="X41" s="1683">
        <v>0.20727353980691965</v>
      </c>
      <c r="Y41" s="1683">
        <v>0</v>
      </c>
      <c r="Z41" s="1683">
        <v>0.48724202930994726</v>
      </c>
      <c r="AA41" s="1683">
        <v>1.1348802515240362</v>
      </c>
      <c r="AB41" s="2283">
        <v>0</v>
      </c>
      <c r="AC41" s="667"/>
      <c r="AD41" s="667"/>
      <c r="AE41" s="667"/>
      <c r="AF41" s="667"/>
      <c r="AG41" s="667"/>
      <c r="AH41" s="667"/>
      <c r="AI41" s="667"/>
      <c r="AJ41" s="667"/>
      <c r="AK41" s="667"/>
      <c r="AL41" s="667"/>
      <c r="AM41" s="667"/>
      <c r="AN41" s="667"/>
      <c r="AO41" s="667"/>
      <c r="AP41" s="667"/>
      <c r="AQ41" s="667"/>
      <c r="AR41" s="667"/>
      <c r="AS41" s="667"/>
      <c r="AT41" s="667"/>
      <c r="AU41" s="667"/>
      <c r="AV41" s="667"/>
      <c r="AW41" s="667"/>
      <c r="AX41" s="667"/>
      <c r="AY41" s="667"/>
      <c r="AZ41" s="216"/>
      <c r="BA41" s="2545" t="s">
        <v>56</v>
      </c>
      <c r="BB41" s="151" t="s">
        <v>49</v>
      </c>
      <c r="BC41" s="1213" t="s">
        <v>35</v>
      </c>
      <c r="BD41" s="1233" t="s">
        <v>35</v>
      </c>
      <c r="BE41" s="1233" t="s">
        <v>35</v>
      </c>
      <c r="BF41" s="1233" t="s">
        <v>35</v>
      </c>
      <c r="BG41" s="1254" t="s">
        <v>35</v>
      </c>
      <c r="BH41" s="1275" t="s">
        <v>35</v>
      </c>
      <c r="BI41" s="1233" t="s">
        <v>35</v>
      </c>
      <c r="BJ41" s="1233" t="s">
        <v>35</v>
      </c>
      <c r="BK41" s="1233" t="s">
        <v>35</v>
      </c>
      <c r="BL41" s="1254" t="s">
        <v>35</v>
      </c>
      <c r="BM41" s="1275" t="s">
        <v>35</v>
      </c>
      <c r="BN41" s="1233" t="s">
        <v>35</v>
      </c>
      <c r="BO41" s="1233" t="s">
        <v>35</v>
      </c>
      <c r="BP41" s="1233" t="s">
        <v>35</v>
      </c>
      <c r="BQ41" s="1254" t="s">
        <v>35</v>
      </c>
      <c r="BR41" s="1275" t="s">
        <v>35</v>
      </c>
      <c r="BS41" s="1233" t="s">
        <v>35</v>
      </c>
      <c r="BT41" s="1233" t="s">
        <v>35</v>
      </c>
      <c r="BU41" s="1233" t="s">
        <v>35</v>
      </c>
      <c r="BV41" s="1233" t="s">
        <v>35</v>
      </c>
      <c r="BW41" s="1233" t="s">
        <v>35</v>
      </c>
      <c r="BX41" s="1233" t="s">
        <v>35</v>
      </c>
      <c r="BY41" s="1295" t="s">
        <v>35</v>
      </c>
      <c r="BZ41" s="1295" t="s">
        <v>35</v>
      </c>
      <c r="CA41" s="1295" t="s">
        <v>35</v>
      </c>
      <c r="CB41" s="1295" t="s">
        <v>35</v>
      </c>
      <c r="CC41" s="2187"/>
      <c r="CD41" s="2187"/>
      <c r="CE41" s="2187"/>
      <c r="CF41" s="2187"/>
      <c r="CG41" s="2187"/>
      <c r="CH41" s="2187"/>
      <c r="CI41" s="2187"/>
      <c r="CJ41" s="2187"/>
      <c r="CK41" s="2187"/>
      <c r="CL41" s="2187"/>
      <c r="CM41" s="2187"/>
      <c r="CN41" s="2187"/>
      <c r="CO41" s="2187"/>
      <c r="CP41" s="2187"/>
      <c r="CQ41" s="2187"/>
      <c r="CR41" s="2187"/>
      <c r="CS41" s="2187"/>
      <c r="CT41" s="2187"/>
      <c r="CU41" s="2187"/>
      <c r="CV41" s="2187"/>
      <c r="CW41" s="2187"/>
      <c r="CX41" s="2187"/>
      <c r="CY41" s="2187"/>
      <c r="CZ41" s="2187"/>
    </row>
    <row r="42" s="399" customFormat="true" ht="15" customHeight="true" x14ac:dyDescent="0.2">
      <c r="A42" s="2797"/>
      <c r="B42" s="1809" t="s">
        <v>48</v>
      </c>
      <c r="C42" s="1682">
        <v>99.842656106622243</v>
      </c>
      <c r="D42" s="1683">
        <v>99.65180101782893</v>
      </c>
      <c r="E42" s="1683">
        <v>100</v>
      </c>
      <c r="F42" s="1683">
        <v>99.963771832498637</v>
      </c>
      <c r="G42" s="1684">
        <v>100</v>
      </c>
      <c r="H42" s="1685">
        <v>99.87401230803151</v>
      </c>
      <c r="I42" s="1683">
        <v>99.941450179235019</v>
      </c>
      <c r="J42" s="1683">
        <v>100</v>
      </c>
      <c r="K42" s="1683">
        <v>100</v>
      </c>
      <c r="L42" s="1686">
        <v>100</v>
      </c>
      <c r="M42" s="1687">
        <v>99.780781103075284</v>
      </c>
      <c r="N42" s="1683">
        <v>99.874735807071318</v>
      </c>
      <c r="O42" s="1683">
        <v>100</v>
      </c>
      <c r="P42" s="1683">
        <v>99.461267367723906</v>
      </c>
      <c r="Q42" s="1684">
        <v>99.761776060049542</v>
      </c>
      <c r="R42" s="1685">
        <v>100</v>
      </c>
      <c r="S42" s="1683">
        <v>100</v>
      </c>
      <c r="T42" s="1683">
        <v>100</v>
      </c>
      <c r="U42" s="1683">
        <v>99.401601125380012</v>
      </c>
      <c r="V42" s="1683">
        <v>100</v>
      </c>
      <c r="W42" s="1683">
        <v>100</v>
      </c>
      <c r="X42" s="1683">
        <v>99.79272646019308</v>
      </c>
      <c r="Y42" s="1683">
        <v>100</v>
      </c>
      <c r="Z42" s="1683">
        <v>99.51275797069006</v>
      </c>
      <c r="AA42" s="1683">
        <v>98.865119748475934</v>
      </c>
      <c r="AB42" s="2283">
        <v>100</v>
      </c>
      <c r="AC42" s="667"/>
      <c r="AD42" s="667"/>
      <c r="AE42" s="667"/>
      <c r="AF42" s="667"/>
      <c r="AG42" s="667"/>
      <c r="AH42" s="667"/>
      <c r="AI42" s="667"/>
      <c r="AJ42" s="667"/>
      <c r="AK42" s="667"/>
      <c r="AL42" s="667"/>
      <c r="AM42" s="667"/>
      <c r="AN42" s="667"/>
      <c r="AO42" s="667"/>
      <c r="AP42" s="667"/>
      <c r="AQ42" s="667"/>
      <c r="AR42" s="667"/>
      <c r="AS42" s="667"/>
      <c r="AT42" s="667"/>
      <c r="AU42" s="667"/>
      <c r="AV42" s="667"/>
      <c r="AW42" s="667"/>
      <c r="AX42" s="667"/>
      <c r="AY42" s="667"/>
      <c r="AZ42" s="216"/>
      <c r="BA42" s="2545"/>
      <c r="BB42" s="151" t="s">
        <v>48</v>
      </c>
      <c r="BC42" s="1213" t="s">
        <v>35</v>
      </c>
      <c r="BD42" s="1233" t="s">
        <v>35</v>
      </c>
      <c r="BE42" s="1233" t="s">
        <v>35</v>
      </c>
      <c r="BF42" s="1233" t="s">
        <v>35</v>
      </c>
      <c r="BG42" s="1254" t="s">
        <v>35</v>
      </c>
      <c r="BH42" s="1275" t="s">
        <v>35</v>
      </c>
      <c r="BI42" s="1233" t="s">
        <v>35</v>
      </c>
      <c r="BJ42" s="1233" t="s">
        <v>35</v>
      </c>
      <c r="BK42" s="1233" t="s">
        <v>35</v>
      </c>
      <c r="BL42" s="1254" t="s">
        <v>35</v>
      </c>
      <c r="BM42" s="1275" t="s">
        <v>35</v>
      </c>
      <c r="BN42" s="1233" t="s">
        <v>35</v>
      </c>
      <c r="BO42" s="1233" t="s">
        <v>35</v>
      </c>
      <c r="BP42" s="1233" t="s">
        <v>35</v>
      </c>
      <c r="BQ42" s="1254" t="s">
        <v>35</v>
      </c>
      <c r="BR42" s="1275" t="s">
        <v>35</v>
      </c>
      <c r="BS42" s="1233" t="s">
        <v>35</v>
      </c>
      <c r="BT42" s="1233" t="s">
        <v>35</v>
      </c>
      <c r="BU42" s="1233" t="s">
        <v>35</v>
      </c>
      <c r="BV42" s="1233" t="s">
        <v>35</v>
      </c>
      <c r="BW42" s="1233" t="s">
        <v>35</v>
      </c>
      <c r="BX42" s="1233" t="s">
        <v>35</v>
      </c>
      <c r="BY42" s="1295" t="s">
        <v>35</v>
      </c>
      <c r="BZ42" s="1295" t="s">
        <v>35</v>
      </c>
      <c r="CA42" s="1295" t="s">
        <v>35</v>
      </c>
      <c r="CB42" s="1295" t="s">
        <v>35</v>
      </c>
      <c r="CC42" s="2187"/>
      <c r="CD42" s="2187"/>
      <c r="CE42" s="2187"/>
      <c r="CF42" s="2187"/>
      <c r="CG42" s="2187"/>
      <c r="CH42" s="2187"/>
      <c r="CI42" s="2187"/>
      <c r="CJ42" s="2187"/>
      <c r="CK42" s="2187"/>
      <c r="CL42" s="2187"/>
      <c r="CM42" s="2187"/>
      <c r="CN42" s="2187"/>
      <c r="CO42" s="2187"/>
      <c r="CP42" s="2187"/>
      <c r="CQ42" s="2187"/>
      <c r="CR42" s="2187"/>
      <c r="CS42" s="2187"/>
      <c r="CT42" s="2187"/>
      <c r="CU42" s="2187"/>
      <c r="CV42" s="2187"/>
      <c r="CW42" s="2187"/>
      <c r="CX42" s="2187"/>
      <c r="CY42" s="2187"/>
      <c r="CZ42" s="2187"/>
    </row>
    <row r="43" s="399" customFormat="true" ht="15" customHeight="true" x14ac:dyDescent="0.2">
      <c r="A43" s="2797" t="s">
        <v>53</v>
      </c>
      <c r="B43" s="1809" t="s">
        <v>49</v>
      </c>
      <c r="C43" s="1154" t="s">
        <v>35</v>
      </c>
      <c r="D43" s="1164" t="s">
        <v>35</v>
      </c>
      <c r="E43" s="1164" t="s">
        <v>35</v>
      </c>
      <c r="F43" s="1164" t="s">
        <v>35</v>
      </c>
      <c r="G43" s="1174" t="s">
        <v>35</v>
      </c>
      <c r="H43" s="1184" t="s">
        <v>35</v>
      </c>
      <c r="I43" s="1164" t="s">
        <v>35</v>
      </c>
      <c r="J43" s="1164" t="s">
        <v>35</v>
      </c>
      <c r="K43" s="1164" t="s">
        <v>35</v>
      </c>
      <c r="L43" s="1194" t="s">
        <v>35</v>
      </c>
      <c r="M43" s="1154" t="s">
        <v>35</v>
      </c>
      <c r="N43" s="1164" t="s">
        <v>35</v>
      </c>
      <c r="O43" s="1164" t="s">
        <v>35</v>
      </c>
      <c r="P43" s="1164" t="s">
        <v>35</v>
      </c>
      <c r="Q43" s="1174" t="s">
        <v>35</v>
      </c>
      <c r="R43" s="1184" t="s">
        <v>35</v>
      </c>
      <c r="S43" s="1164" t="s">
        <v>35</v>
      </c>
      <c r="T43" s="1164" t="s">
        <v>35</v>
      </c>
      <c r="U43" s="1164" t="s">
        <v>35</v>
      </c>
      <c r="V43" s="1164" t="s">
        <v>35</v>
      </c>
      <c r="W43" s="1164" t="s">
        <v>35</v>
      </c>
      <c r="X43" s="1164" t="s">
        <v>35</v>
      </c>
      <c r="Y43" s="1164" t="s">
        <v>35</v>
      </c>
      <c r="Z43" s="1164" t="s">
        <v>35</v>
      </c>
      <c r="AA43" s="1164" t="s">
        <v>35</v>
      </c>
      <c r="AB43" s="1194" t="s">
        <v>35</v>
      </c>
      <c r="AC43" s="667"/>
      <c r="AD43" s="667"/>
      <c r="AE43" s="667"/>
      <c r="AF43" s="667"/>
      <c r="AG43" s="667"/>
      <c r="AH43" s="667"/>
      <c r="AI43" s="667"/>
      <c r="AJ43" s="667"/>
      <c r="AK43" s="667"/>
      <c r="AL43" s="667"/>
      <c r="AM43" s="667"/>
      <c r="AN43" s="667"/>
      <c r="AO43" s="667"/>
      <c r="AP43" s="667"/>
      <c r="AQ43" s="667"/>
      <c r="AR43" s="667"/>
      <c r="AS43" s="667"/>
      <c r="AT43" s="667"/>
      <c r="AU43" s="667"/>
      <c r="AV43" s="667"/>
      <c r="AW43" s="667"/>
      <c r="AX43" s="667"/>
      <c r="AY43" s="667"/>
      <c r="AZ43" s="216"/>
      <c r="BA43" s="2545" t="s">
        <v>53</v>
      </c>
      <c r="BB43" s="151" t="s">
        <v>49</v>
      </c>
      <c r="BC43" s="1213" t="s">
        <v>35</v>
      </c>
      <c r="BD43" s="1233" t="s">
        <v>35</v>
      </c>
      <c r="BE43" s="1233" t="s">
        <v>35</v>
      </c>
      <c r="BF43" s="1233" t="s">
        <v>35</v>
      </c>
      <c r="BG43" s="1254" t="s">
        <v>35</v>
      </c>
      <c r="BH43" s="1275" t="s">
        <v>35</v>
      </c>
      <c r="BI43" s="1233" t="s">
        <v>35</v>
      </c>
      <c r="BJ43" s="1233" t="s">
        <v>35</v>
      </c>
      <c r="BK43" s="1233" t="s">
        <v>35</v>
      </c>
      <c r="BL43" s="1254" t="s">
        <v>35</v>
      </c>
      <c r="BM43" s="1275" t="s">
        <v>35</v>
      </c>
      <c r="BN43" s="1233" t="s">
        <v>35</v>
      </c>
      <c r="BO43" s="1233" t="s">
        <v>35</v>
      </c>
      <c r="BP43" s="1233" t="s">
        <v>35</v>
      </c>
      <c r="BQ43" s="1254" t="s">
        <v>35</v>
      </c>
      <c r="BR43" s="1275" t="s">
        <v>35</v>
      </c>
      <c r="BS43" s="1233" t="s">
        <v>35</v>
      </c>
      <c r="BT43" s="1233" t="s">
        <v>35</v>
      </c>
      <c r="BU43" s="1233" t="s">
        <v>35</v>
      </c>
      <c r="BV43" s="1233" t="s">
        <v>35</v>
      </c>
      <c r="BW43" s="1233" t="s">
        <v>35</v>
      </c>
      <c r="BX43" s="1233" t="s">
        <v>35</v>
      </c>
      <c r="BY43" s="1295" t="s">
        <v>35</v>
      </c>
      <c r="BZ43" s="1295" t="s">
        <v>35</v>
      </c>
      <c r="CA43" s="1295" t="s">
        <v>35</v>
      </c>
      <c r="CB43" s="1295" t="s">
        <v>35</v>
      </c>
      <c r="CC43" s="2187"/>
      <c r="CD43" s="2187"/>
      <c r="CE43" s="2187"/>
      <c r="CF43" s="2187"/>
      <c r="CG43" s="2187"/>
      <c r="CH43" s="2187"/>
      <c r="CI43" s="2187"/>
      <c r="CJ43" s="2187"/>
      <c r="CK43" s="2187"/>
      <c r="CL43" s="2187"/>
      <c r="CM43" s="2187"/>
      <c r="CN43" s="2187"/>
      <c r="CO43" s="2187"/>
      <c r="CP43" s="2187"/>
      <c r="CQ43" s="2187"/>
      <c r="CR43" s="2187"/>
      <c r="CS43" s="2187"/>
      <c r="CT43" s="2187"/>
      <c r="CU43" s="2187"/>
      <c r="CV43" s="2187"/>
      <c r="CW43" s="2187"/>
      <c r="CX43" s="2187"/>
      <c r="CY43" s="2187"/>
      <c r="CZ43" s="2187"/>
    </row>
    <row r="44" s="399" customFormat="true" ht="15" customHeight="true" x14ac:dyDescent="0.2">
      <c r="A44" s="2797"/>
      <c r="B44" s="1809" t="s">
        <v>48</v>
      </c>
      <c r="C44" s="1154" t="s">
        <v>35</v>
      </c>
      <c r="D44" s="1164" t="s">
        <v>35</v>
      </c>
      <c r="E44" s="1164" t="s">
        <v>35</v>
      </c>
      <c r="F44" s="1164" t="s">
        <v>35</v>
      </c>
      <c r="G44" s="1174" t="s">
        <v>35</v>
      </c>
      <c r="H44" s="1184" t="s">
        <v>35</v>
      </c>
      <c r="I44" s="1164" t="s">
        <v>35</v>
      </c>
      <c r="J44" s="1164" t="s">
        <v>35</v>
      </c>
      <c r="K44" s="1164" t="s">
        <v>35</v>
      </c>
      <c r="L44" s="1194" t="s">
        <v>35</v>
      </c>
      <c r="M44" s="1154" t="s">
        <v>35</v>
      </c>
      <c r="N44" s="1164" t="s">
        <v>35</v>
      </c>
      <c r="O44" s="1164" t="s">
        <v>35</v>
      </c>
      <c r="P44" s="1164" t="s">
        <v>35</v>
      </c>
      <c r="Q44" s="1174" t="s">
        <v>35</v>
      </c>
      <c r="R44" s="1184" t="s">
        <v>35</v>
      </c>
      <c r="S44" s="1164" t="s">
        <v>35</v>
      </c>
      <c r="T44" s="1164" t="s">
        <v>35</v>
      </c>
      <c r="U44" s="1164" t="s">
        <v>35</v>
      </c>
      <c r="V44" s="1164" t="s">
        <v>35</v>
      </c>
      <c r="W44" s="1164" t="s">
        <v>35</v>
      </c>
      <c r="X44" s="1164" t="s">
        <v>35</v>
      </c>
      <c r="Y44" s="1164" t="s">
        <v>35</v>
      </c>
      <c r="Z44" s="1164" t="s">
        <v>35</v>
      </c>
      <c r="AA44" s="1164" t="s">
        <v>35</v>
      </c>
      <c r="AB44" s="1194" t="s">
        <v>35</v>
      </c>
      <c r="AC44" s="667"/>
      <c r="AD44" s="667"/>
      <c r="AE44" s="667"/>
      <c r="AF44" s="667"/>
      <c r="AG44" s="667"/>
      <c r="AH44" s="667"/>
      <c r="AI44" s="667"/>
      <c r="AJ44" s="667"/>
      <c r="AK44" s="667"/>
      <c r="AL44" s="667"/>
      <c r="AM44" s="667"/>
      <c r="AN44" s="667"/>
      <c r="AO44" s="667"/>
      <c r="AP44" s="667"/>
      <c r="AQ44" s="667"/>
      <c r="AR44" s="667"/>
      <c r="AS44" s="667"/>
      <c r="AT44" s="667"/>
      <c r="AU44" s="667"/>
      <c r="AV44" s="667"/>
      <c r="AW44" s="667"/>
      <c r="AX44" s="667"/>
      <c r="AY44" s="667"/>
      <c r="AZ44" s="216"/>
      <c r="BA44" s="2545"/>
      <c r="BB44" s="151" t="s">
        <v>48</v>
      </c>
      <c r="BC44" s="1213" t="s">
        <v>35</v>
      </c>
      <c r="BD44" s="1233" t="s">
        <v>35</v>
      </c>
      <c r="BE44" s="1233" t="s">
        <v>35</v>
      </c>
      <c r="BF44" s="1233" t="s">
        <v>35</v>
      </c>
      <c r="BG44" s="1254" t="s">
        <v>35</v>
      </c>
      <c r="BH44" s="1275" t="s">
        <v>35</v>
      </c>
      <c r="BI44" s="1233" t="s">
        <v>35</v>
      </c>
      <c r="BJ44" s="1233" t="s">
        <v>35</v>
      </c>
      <c r="BK44" s="1233" t="s">
        <v>35</v>
      </c>
      <c r="BL44" s="1254" t="s">
        <v>35</v>
      </c>
      <c r="BM44" s="1275" t="s">
        <v>35</v>
      </c>
      <c r="BN44" s="1233" t="s">
        <v>35</v>
      </c>
      <c r="BO44" s="1233" t="s">
        <v>35</v>
      </c>
      <c r="BP44" s="1233" t="s">
        <v>35</v>
      </c>
      <c r="BQ44" s="1254" t="s">
        <v>35</v>
      </c>
      <c r="BR44" s="1275" t="s">
        <v>35</v>
      </c>
      <c r="BS44" s="1233" t="s">
        <v>35</v>
      </c>
      <c r="BT44" s="1233" t="s">
        <v>35</v>
      </c>
      <c r="BU44" s="1233" t="s">
        <v>35</v>
      </c>
      <c r="BV44" s="1233" t="s">
        <v>35</v>
      </c>
      <c r="BW44" s="1233" t="s">
        <v>35</v>
      </c>
      <c r="BX44" s="1233" t="s">
        <v>35</v>
      </c>
      <c r="BY44" s="1295" t="s">
        <v>35</v>
      </c>
      <c r="BZ44" s="1295" t="s">
        <v>35</v>
      </c>
      <c r="CA44" s="1295" t="s">
        <v>35</v>
      </c>
      <c r="CB44" s="1295" t="s">
        <v>35</v>
      </c>
      <c r="CC44" s="2187"/>
      <c r="CD44" s="2187"/>
      <c r="CE44" s="2187"/>
      <c r="CF44" s="2187"/>
      <c r="CG44" s="2187"/>
      <c r="CH44" s="2187"/>
      <c r="CI44" s="2187"/>
      <c r="CJ44" s="2187"/>
      <c r="CK44" s="2187"/>
      <c r="CL44" s="2187"/>
      <c r="CM44" s="2187"/>
      <c r="CN44" s="2187"/>
      <c r="CO44" s="2187"/>
      <c r="CP44" s="2187"/>
      <c r="CQ44" s="2187"/>
      <c r="CR44" s="2187"/>
      <c r="CS44" s="2187"/>
      <c r="CT44" s="2187"/>
      <c r="CU44" s="2187"/>
      <c r="CV44" s="2187"/>
      <c r="CW44" s="2187"/>
      <c r="CX44" s="2187"/>
      <c r="CY44" s="2187"/>
      <c r="CZ44" s="2187"/>
    </row>
    <row r="45" s="399" customFormat="true" ht="15" customHeight="true" x14ac:dyDescent="0.2">
      <c r="A45" s="2797" t="s">
        <v>52</v>
      </c>
      <c r="B45" s="1809" t="s">
        <v>49</v>
      </c>
      <c r="C45" s="1154" t="s">
        <v>35</v>
      </c>
      <c r="D45" s="1164" t="s">
        <v>35</v>
      </c>
      <c r="E45" s="1164" t="s">
        <v>35</v>
      </c>
      <c r="F45" s="1164" t="s">
        <v>35</v>
      </c>
      <c r="G45" s="1174" t="s">
        <v>35</v>
      </c>
      <c r="H45" s="1184" t="s">
        <v>35</v>
      </c>
      <c r="I45" s="1164" t="s">
        <v>35</v>
      </c>
      <c r="J45" s="1164" t="s">
        <v>35</v>
      </c>
      <c r="K45" s="1164" t="s">
        <v>35</v>
      </c>
      <c r="L45" s="1194" t="s">
        <v>35</v>
      </c>
      <c r="M45" s="1154" t="s">
        <v>35</v>
      </c>
      <c r="N45" s="1164" t="s">
        <v>35</v>
      </c>
      <c r="O45" s="1164" t="s">
        <v>35</v>
      </c>
      <c r="P45" s="1164" t="s">
        <v>35</v>
      </c>
      <c r="Q45" s="1174" t="s">
        <v>35</v>
      </c>
      <c r="R45" s="1184" t="s">
        <v>35</v>
      </c>
      <c r="S45" s="1164" t="s">
        <v>35</v>
      </c>
      <c r="T45" s="1164" t="s">
        <v>35</v>
      </c>
      <c r="U45" s="1164" t="s">
        <v>35</v>
      </c>
      <c r="V45" s="1164" t="s">
        <v>35</v>
      </c>
      <c r="W45" s="1164" t="s">
        <v>35</v>
      </c>
      <c r="X45" s="1164" t="s">
        <v>35</v>
      </c>
      <c r="Y45" s="1164" t="s">
        <v>35</v>
      </c>
      <c r="Z45" s="1164" t="s">
        <v>35</v>
      </c>
      <c r="AA45" s="1164" t="s">
        <v>35</v>
      </c>
      <c r="AB45" s="1194" t="s">
        <v>35</v>
      </c>
      <c r="AC45" s="667"/>
      <c r="AD45" s="667"/>
      <c r="AE45" s="667"/>
      <c r="AF45" s="667"/>
      <c r="AG45" s="667"/>
      <c r="AH45" s="667"/>
      <c r="AI45" s="667"/>
      <c r="AJ45" s="667"/>
      <c r="AK45" s="667"/>
      <c r="AL45" s="667"/>
      <c r="AM45" s="667"/>
      <c r="AN45" s="667"/>
      <c r="AO45" s="667"/>
      <c r="AP45" s="667"/>
      <c r="AQ45" s="667"/>
      <c r="AR45" s="667"/>
      <c r="AS45" s="667"/>
      <c r="AT45" s="667"/>
      <c r="AU45" s="667"/>
      <c r="AV45" s="667"/>
      <c r="AW45" s="667"/>
      <c r="AX45" s="667"/>
      <c r="AY45" s="667"/>
      <c r="AZ45" s="216"/>
      <c r="BA45" s="2545" t="s">
        <v>52</v>
      </c>
      <c r="BB45" s="151" t="s">
        <v>49</v>
      </c>
      <c r="BC45" s="1213" t="s">
        <v>35</v>
      </c>
      <c r="BD45" s="1233" t="s">
        <v>35</v>
      </c>
      <c r="BE45" s="1233" t="s">
        <v>35</v>
      </c>
      <c r="BF45" s="1233" t="s">
        <v>35</v>
      </c>
      <c r="BG45" s="1254" t="s">
        <v>35</v>
      </c>
      <c r="BH45" s="1275" t="s">
        <v>35</v>
      </c>
      <c r="BI45" s="1233" t="s">
        <v>35</v>
      </c>
      <c r="BJ45" s="1233" t="s">
        <v>35</v>
      </c>
      <c r="BK45" s="1233" t="s">
        <v>35</v>
      </c>
      <c r="BL45" s="1254" t="s">
        <v>35</v>
      </c>
      <c r="BM45" s="1275" t="s">
        <v>35</v>
      </c>
      <c r="BN45" s="1233" t="s">
        <v>35</v>
      </c>
      <c r="BO45" s="1233" t="s">
        <v>35</v>
      </c>
      <c r="BP45" s="1233" t="s">
        <v>35</v>
      </c>
      <c r="BQ45" s="1254" t="s">
        <v>35</v>
      </c>
      <c r="BR45" s="1275" t="s">
        <v>35</v>
      </c>
      <c r="BS45" s="1233" t="s">
        <v>35</v>
      </c>
      <c r="BT45" s="1233" t="s">
        <v>35</v>
      </c>
      <c r="BU45" s="1233" t="s">
        <v>35</v>
      </c>
      <c r="BV45" s="1233" t="s">
        <v>35</v>
      </c>
      <c r="BW45" s="1233" t="s">
        <v>35</v>
      </c>
      <c r="BX45" s="1233" t="s">
        <v>35</v>
      </c>
      <c r="BY45" s="1295" t="s">
        <v>35</v>
      </c>
      <c r="BZ45" s="1295" t="s">
        <v>35</v>
      </c>
      <c r="CA45" s="1295" t="s">
        <v>35</v>
      </c>
      <c r="CB45" s="1295" t="s">
        <v>35</v>
      </c>
      <c r="CC45" s="2187"/>
      <c r="CD45" s="2187"/>
      <c r="CE45" s="2187"/>
      <c r="CF45" s="2187"/>
      <c r="CG45" s="2187"/>
      <c r="CH45" s="2187"/>
      <c r="CI45" s="2187"/>
      <c r="CJ45" s="2187"/>
      <c r="CK45" s="2187"/>
      <c r="CL45" s="2187"/>
      <c r="CM45" s="2187"/>
      <c r="CN45" s="2187"/>
      <c r="CO45" s="2187"/>
      <c r="CP45" s="2187"/>
      <c r="CQ45" s="2187"/>
      <c r="CR45" s="2187"/>
      <c r="CS45" s="2187"/>
      <c r="CT45" s="2187"/>
      <c r="CU45" s="2187"/>
      <c r="CV45" s="2187"/>
      <c r="CW45" s="2187"/>
      <c r="CX45" s="2187"/>
      <c r="CY45" s="2187"/>
      <c r="CZ45" s="2187"/>
    </row>
    <row r="46" s="399" customFormat="true" ht="15" customHeight="true" x14ac:dyDescent="0.2">
      <c r="A46" s="2797"/>
      <c r="B46" s="1809" t="s">
        <v>48</v>
      </c>
      <c r="C46" s="1154" t="s">
        <v>35</v>
      </c>
      <c r="D46" s="1164" t="s">
        <v>35</v>
      </c>
      <c r="E46" s="1164" t="s">
        <v>35</v>
      </c>
      <c r="F46" s="1164" t="s">
        <v>35</v>
      </c>
      <c r="G46" s="1174" t="s">
        <v>35</v>
      </c>
      <c r="H46" s="1184" t="s">
        <v>35</v>
      </c>
      <c r="I46" s="1164" t="s">
        <v>35</v>
      </c>
      <c r="J46" s="1164" t="s">
        <v>35</v>
      </c>
      <c r="K46" s="1164" t="s">
        <v>35</v>
      </c>
      <c r="L46" s="1194" t="s">
        <v>35</v>
      </c>
      <c r="M46" s="1154" t="s">
        <v>35</v>
      </c>
      <c r="N46" s="1164" t="s">
        <v>35</v>
      </c>
      <c r="O46" s="1164" t="s">
        <v>35</v>
      </c>
      <c r="P46" s="1164" t="s">
        <v>35</v>
      </c>
      <c r="Q46" s="1174" t="s">
        <v>35</v>
      </c>
      <c r="R46" s="1184" t="s">
        <v>35</v>
      </c>
      <c r="S46" s="1164" t="s">
        <v>35</v>
      </c>
      <c r="T46" s="1164" t="s">
        <v>35</v>
      </c>
      <c r="U46" s="1164" t="s">
        <v>35</v>
      </c>
      <c r="V46" s="1164" t="s">
        <v>35</v>
      </c>
      <c r="W46" s="1164" t="s">
        <v>35</v>
      </c>
      <c r="X46" s="1164" t="s">
        <v>35</v>
      </c>
      <c r="Y46" s="1164" t="s">
        <v>35</v>
      </c>
      <c r="Z46" s="1164" t="s">
        <v>35</v>
      </c>
      <c r="AA46" s="1164" t="s">
        <v>35</v>
      </c>
      <c r="AB46" s="1194" t="s">
        <v>35</v>
      </c>
      <c r="AC46" s="667"/>
      <c r="AD46" s="667"/>
      <c r="AE46" s="667"/>
      <c r="AF46" s="667"/>
      <c r="AG46" s="667"/>
      <c r="AH46" s="667"/>
      <c r="AI46" s="667"/>
      <c r="AJ46" s="667"/>
      <c r="AK46" s="667"/>
      <c r="AL46" s="667"/>
      <c r="AM46" s="667"/>
      <c r="AN46" s="667"/>
      <c r="AO46" s="667"/>
      <c r="AP46" s="667"/>
      <c r="AQ46" s="667"/>
      <c r="AR46" s="667"/>
      <c r="AS46" s="667"/>
      <c r="AT46" s="667"/>
      <c r="AU46" s="667"/>
      <c r="AV46" s="667"/>
      <c r="AW46" s="667"/>
      <c r="AX46" s="667"/>
      <c r="AY46" s="667"/>
      <c r="AZ46" s="216"/>
      <c r="BA46" s="2545"/>
      <c r="BB46" s="151" t="s">
        <v>48</v>
      </c>
      <c r="BC46" s="1213" t="s">
        <v>35</v>
      </c>
      <c r="BD46" s="1233" t="s">
        <v>35</v>
      </c>
      <c r="BE46" s="1233" t="s">
        <v>35</v>
      </c>
      <c r="BF46" s="1233" t="s">
        <v>35</v>
      </c>
      <c r="BG46" s="1254" t="s">
        <v>35</v>
      </c>
      <c r="BH46" s="1275" t="s">
        <v>35</v>
      </c>
      <c r="BI46" s="1233" t="s">
        <v>35</v>
      </c>
      <c r="BJ46" s="1233" t="s">
        <v>35</v>
      </c>
      <c r="BK46" s="1233" t="s">
        <v>35</v>
      </c>
      <c r="BL46" s="1254" t="s">
        <v>35</v>
      </c>
      <c r="BM46" s="1275" t="s">
        <v>35</v>
      </c>
      <c r="BN46" s="1233" t="s">
        <v>35</v>
      </c>
      <c r="BO46" s="1233" t="s">
        <v>35</v>
      </c>
      <c r="BP46" s="1233" t="s">
        <v>35</v>
      </c>
      <c r="BQ46" s="1254" t="s">
        <v>35</v>
      </c>
      <c r="BR46" s="1275" t="s">
        <v>35</v>
      </c>
      <c r="BS46" s="1233" t="s">
        <v>35</v>
      </c>
      <c r="BT46" s="1233" t="s">
        <v>35</v>
      </c>
      <c r="BU46" s="1233" t="s">
        <v>35</v>
      </c>
      <c r="BV46" s="1233" t="s">
        <v>35</v>
      </c>
      <c r="BW46" s="1233" t="s">
        <v>35</v>
      </c>
      <c r="BX46" s="1233" t="s">
        <v>35</v>
      </c>
      <c r="BY46" s="1295" t="s">
        <v>35</v>
      </c>
      <c r="BZ46" s="1295" t="s">
        <v>35</v>
      </c>
      <c r="CA46" s="1295" t="s">
        <v>35</v>
      </c>
      <c r="CB46" s="1295" t="s">
        <v>35</v>
      </c>
      <c r="CC46" s="2187"/>
      <c r="CD46" s="2187"/>
      <c r="CE46" s="2187"/>
      <c r="CF46" s="2187"/>
      <c r="CG46" s="2187"/>
      <c r="CH46" s="2187"/>
      <c r="CI46" s="2187"/>
      <c r="CJ46" s="2187"/>
      <c r="CK46" s="2187"/>
      <c r="CL46" s="2187"/>
      <c r="CM46" s="2187"/>
      <c r="CN46" s="2187"/>
      <c r="CO46" s="2187"/>
      <c r="CP46" s="2187"/>
      <c r="CQ46" s="2187"/>
      <c r="CR46" s="2187"/>
      <c r="CS46" s="2187"/>
      <c r="CT46" s="2187"/>
      <c r="CU46" s="2187"/>
      <c r="CV46" s="2187"/>
      <c r="CW46" s="2187"/>
      <c r="CX46" s="2187"/>
      <c r="CY46" s="2187"/>
      <c r="CZ46" s="2187"/>
    </row>
    <row r="47" s="130" customFormat="true" ht="15" customHeight="true" x14ac:dyDescent="0.2">
      <c r="A47" s="2531" t="s">
        <v>101</v>
      </c>
      <c r="B47" s="250" t="s">
        <v>100</v>
      </c>
      <c r="C47" s="1153" t="s">
        <v>35</v>
      </c>
      <c r="D47" s="1163" t="s">
        <v>35</v>
      </c>
      <c r="E47" s="1163" t="s">
        <v>35</v>
      </c>
      <c r="F47" s="1163" t="s">
        <v>35</v>
      </c>
      <c r="G47" s="1173" t="s">
        <v>35</v>
      </c>
      <c r="H47" s="1183" t="s">
        <v>35</v>
      </c>
      <c r="I47" s="1163" t="s">
        <v>35</v>
      </c>
      <c r="J47" s="1163" t="s">
        <v>35</v>
      </c>
      <c r="K47" s="1163" t="s">
        <v>35</v>
      </c>
      <c r="L47" s="1193" t="s">
        <v>35</v>
      </c>
      <c r="M47" s="1201" t="s">
        <v>35</v>
      </c>
      <c r="N47" s="1163" t="s">
        <v>35</v>
      </c>
      <c r="O47" s="1163" t="s">
        <v>35</v>
      </c>
      <c r="P47" s="1163" t="s">
        <v>35</v>
      </c>
      <c r="Q47" s="1173" t="s">
        <v>35</v>
      </c>
      <c r="R47" s="1183" t="s">
        <v>35</v>
      </c>
      <c r="S47" s="1163" t="s">
        <v>35</v>
      </c>
      <c r="T47" s="1163" t="s">
        <v>35</v>
      </c>
      <c r="U47" s="1163" t="s">
        <v>35</v>
      </c>
      <c r="V47" s="1163" t="s">
        <v>35</v>
      </c>
      <c r="W47" s="1163" t="s">
        <v>35</v>
      </c>
      <c r="X47" s="1163" t="s">
        <v>35</v>
      </c>
      <c r="Y47" s="1207" t="s">
        <v>35</v>
      </c>
      <c r="Z47" s="1207" t="s">
        <v>35</v>
      </c>
      <c r="AA47" s="1207" t="s">
        <v>35</v>
      </c>
      <c r="AB47" s="2139" t="s">
        <v>35</v>
      </c>
      <c r="AC47" s="2176"/>
      <c r="AD47" s="2176"/>
      <c r="AE47" s="2176"/>
      <c r="AF47" s="2176"/>
      <c r="AG47" s="2176"/>
      <c r="AH47" s="2176"/>
      <c r="AI47" s="2176"/>
      <c r="AJ47" s="2176"/>
      <c r="AK47" s="2176"/>
      <c r="AL47" s="2176"/>
      <c r="AM47" s="2176"/>
      <c r="AN47" s="2176"/>
      <c r="AO47" s="2176"/>
      <c r="AP47" s="2176"/>
      <c r="AQ47" s="2176"/>
      <c r="AR47" s="2176"/>
      <c r="AS47" s="2176"/>
      <c r="AT47" s="2176"/>
      <c r="AU47" s="2176"/>
      <c r="AV47" s="2176"/>
      <c r="AW47" s="2176"/>
      <c r="AX47" s="2176"/>
      <c r="AY47" s="2176"/>
      <c r="AZ47" s="215"/>
      <c r="BA47" s="2545" t="s">
        <v>101</v>
      </c>
      <c r="BB47" s="151" t="s">
        <v>100</v>
      </c>
      <c r="BC47" s="1213" t="s">
        <v>35</v>
      </c>
      <c r="BD47" s="1233" t="s">
        <v>35</v>
      </c>
      <c r="BE47" s="1233" t="s">
        <v>35</v>
      </c>
      <c r="BF47" s="1233" t="s">
        <v>35</v>
      </c>
      <c r="BG47" s="1254" t="s">
        <v>35</v>
      </c>
      <c r="BH47" s="1275" t="s">
        <v>35</v>
      </c>
      <c r="BI47" s="1233" t="s">
        <v>35</v>
      </c>
      <c r="BJ47" s="1233" t="s">
        <v>35</v>
      </c>
      <c r="BK47" s="1233" t="s">
        <v>35</v>
      </c>
      <c r="BL47" s="1254" t="s">
        <v>35</v>
      </c>
      <c r="BM47" s="1275" t="s">
        <v>35</v>
      </c>
      <c r="BN47" s="1233" t="s">
        <v>35</v>
      </c>
      <c r="BO47" s="1233" t="s">
        <v>35</v>
      </c>
      <c r="BP47" s="1233" t="s">
        <v>35</v>
      </c>
      <c r="BQ47" s="1254" t="s">
        <v>35</v>
      </c>
      <c r="BR47" s="1275" t="s">
        <v>35</v>
      </c>
      <c r="BS47" s="1233" t="s">
        <v>35</v>
      </c>
      <c r="BT47" s="1233" t="s">
        <v>35</v>
      </c>
      <c r="BU47" s="1233" t="s">
        <v>35</v>
      </c>
      <c r="BV47" s="1233" t="s">
        <v>35</v>
      </c>
      <c r="BW47" s="1233" t="s">
        <v>35</v>
      </c>
      <c r="BX47" s="1233" t="s">
        <v>35</v>
      </c>
      <c r="BY47" s="1295" t="s">
        <v>35</v>
      </c>
      <c r="BZ47" s="1295" t="s">
        <v>35</v>
      </c>
      <c r="CA47" s="1295" t="s">
        <v>35</v>
      </c>
      <c r="CB47" s="1295" t="s">
        <v>35</v>
      </c>
      <c r="CC47" s="2187"/>
      <c r="CD47" s="2187"/>
      <c r="CE47" s="2187"/>
      <c r="CF47" s="2187"/>
      <c r="CG47" s="2187"/>
      <c r="CH47" s="2187"/>
      <c r="CI47" s="2187"/>
      <c r="CJ47" s="2187"/>
      <c r="CK47" s="2187"/>
      <c r="CL47" s="2187"/>
      <c r="CM47" s="2187"/>
      <c r="CN47" s="2187"/>
      <c r="CO47" s="2187"/>
      <c r="CP47" s="2187"/>
      <c r="CQ47" s="2187"/>
      <c r="CR47" s="2187"/>
      <c r="CS47" s="2187"/>
      <c r="CT47" s="2187"/>
      <c r="CU47" s="2187"/>
      <c r="CV47" s="2187"/>
      <c r="CW47" s="2187"/>
      <c r="CX47" s="2187"/>
      <c r="CY47" s="2187"/>
      <c r="CZ47" s="2187"/>
    </row>
    <row r="48" s="130" customFormat="true" ht="15" customHeight="true" x14ac:dyDescent="0.2">
      <c r="A48" s="2531"/>
      <c r="B48" s="250" t="s">
        <v>99</v>
      </c>
      <c r="C48" s="1153" t="s">
        <v>35</v>
      </c>
      <c r="D48" s="1163" t="s">
        <v>35</v>
      </c>
      <c r="E48" s="1163" t="s">
        <v>35</v>
      </c>
      <c r="F48" s="1163" t="s">
        <v>35</v>
      </c>
      <c r="G48" s="1173" t="s">
        <v>35</v>
      </c>
      <c r="H48" s="1183" t="s">
        <v>35</v>
      </c>
      <c r="I48" s="1163" t="s">
        <v>35</v>
      </c>
      <c r="J48" s="1163" t="s">
        <v>35</v>
      </c>
      <c r="K48" s="1163" t="s">
        <v>35</v>
      </c>
      <c r="L48" s="1193" t="s">
        <v>35</v>
      </c>
      <c r="M48" s="1201" t="s">
        <v>35</v>
      </c>
      <c r="N48" s="1163" t="s">
        <v>35</v>
      </c>
      <c r="O48" s="1163" t="s">
        <v>35</v>
      </c>
      <c r="P48" s="1163" t="s">
        <v>35</v>
      </c>
      <c r="Q48" s="1173" t="s">
        <v>35</v>
      </c>
      <c r="R48" s="1183" t="s">
        <v>35</v>
      </c>
      <c r="S48" s="1163" t="s">
        <v>35</v>
      </c>
      <c r="T48" s="1163" t="s">
        <v>35</v>
      </c>
      <c r="U48" s="1163" t="s">
        <v>35</v>
      </c>
      <c r="V48" s="1163" t="s">
        <v>35</v>
      </c>
      <c r="W48" s="1163" t="s">
        <v>35</v>
      </c>
      <c r="X48" s="1163" t="s">
        <v>35</v>
      </c>
      <c r="Y48" s="1207" t="s">
        <v>35</v>
      </c>
      <c r="Z48" s="1207" t="s">
        <v>35</v>
      </c>
      <c r="AA48" s="1207" t="s">
        <v>35</v>
      </c>
      <c r="AB48" s="2139" t="s">
        <v>35</v>
      </c>
      <c r="AC48" s="2176"/>
      <c r="AD48" s="2176"/>
      <c r="AE48" s="2176"/>
      <c r="AF48" s="2176"/>
      <c r="AG48" s="2176"/>
      <c r="AH48" s="2176"/>
      <c r="AI48" s="2176"/>
      <c r="AJ48" s="2176"/>
      <c r="AK48" s="2176"/>
      <c r="AL48" s="2176"/>
      <c r="AM48" s="2176"/>
      <c r="AN48" s="2176"/>
      <c r="AO48" s="2176"/>
      <c r="AP48" s="2176"/>
      <c r="AQ48" s="2176"/>
      <c r="AR48" s="2176"/>
      <c r="AS48" s="2176"/>
      <c r="AT48" s="2176"/>
      <c r="AU48" s="2176"/>
      <c r="AV48" s="2176"/>
      <c r="AW48" s="2176"/>
      <c r="AX48" s="2176"/>
      <c r="AY48" s="2176"/>
      <c r="AZ48" s="215"/>
      <c r="BA48" s="2545"/>
      <c r="BB48" s="151" t="s">
        <v>99</v>
      </c>
      <c r="BC48" s="1213" t="s">
        <v>35</v>
      </c>
      <c r="BD48" s="1233" t="s">
        <v>35</v>
      </c>
      <c r="BE48" s="1233" t="s">
        <v>35</v>
      </c>
      <c r="BF48" s="1233" t="s">
        <v>35</v>
      </c>
      <c r="BG48" s="1254" t="s">
        <v>35</v>
      </c>
      <c r="BH48" s="1275" t="s">
        <v>35</v>
      </c>
      <c r="BI48" s="1233" t="s">
        <v>35</v>
      </c>
      <c r="BJ48" s="1233" t="s">
        <v>35</v>
      </c>
      <c r="BK48" s="1233" t="s">
        <v>35</v>
      </c>
      <c r="BL48" s="1254" t="s">
        <v>35</v>
      </c>
      <c r="BM48" s="1275" t="s">
        <v>35</v>
      </c>
      <c r="BN48" s="1233" t="s">
        <v>35</v>
      </c>
      <c r="BO48" s="1233" t="s">
        <v>35</v>
      </c>
      <c r="BP48" s="1233" t="s">
        <v>35</v>
      </c>
      <c r="BQ48" s="1254" t="s">
        <v>35</v>
      </c>
      <c r="BR48" s="1275" t="s">
        <v>35</v>
      </c>
      <c r="BS48" s="1233" t="s">
        <v>35</v>
      </c>
      <c r="BT48" s="1233" t="s">
        <v>35</v>
      </c>
      <c r="BU48" s="1233" t="s">
        <v>35</v>
      </c>
      <c r="BV48" s="1233" t="s">
        <v>35</v>
      </c>
      <c r="BW48" s="1233" t="s">
        <v>35</v>
      </c>
      <c r="BX48" s="1233" t="s">
        <v>35</v>
      </c>
      <c r="BY48" s="1295" t="s">
        <v>35</v>
      </c>
      <c r="BZ48" s="1295" t="s">
        <v>35</v>
      </c>
      <c r="CA48" s="1295" t="s">
        <v>35</v>
      </c>
      <c r="CB48" s="1295" t="s">
        <v>35</v>
      </c>
      <c r="CC48" s="2187"/>
      <c r="CD48" s="2187"/>
      <c r="CE48" s="2187"/>
      <c r="CF48" s="2187"/>
      <c r="CG48" s="2187"/>
      <c r="CH48" s="2187"/>
      <c r="CI48" s="2187"/>
      <c r="CJ48" s="2187"/>
      <c r="CK48" s="2187"/>
      <c r="CL48" s="2187"/>
      <c r="CM48" s="2187"/>
      <c r="CN48" s="2187"/>
      <c r="CO48" s="2187"/>
      <c r="CP48" s="2187"/>
      <c r="CQ48" s="2187"/>
      <c r="CR48" s="2187"/>
      <c r="CS48" s="2187"/>
      <c r="CT48" s="2187"/>
      <c r="CU48" s="2187"/>
      <c r="CV48" s="2187"/>
      <c r="CW48" s="2187"/>
      <c r="CX48" s="2187"/>
      <c r="CY48" s="2187"/>
      <c r="CZ48" s="2187"/>
    </row>
    <row r="49" s="130" customFormat="true" ht="15" customHeight="true" x14ac:dyDescent="0.2">
      <c r="A49" s="2531"/>
      <c r="B49" s="250" t="s">
        <v>68</v>
      </c>
      <c r="C49" s="1153" t="s">
        <v>35</v>
      </c>
      <c r="D49" s="1163" t="s">
        <v>35</v>
      </c>
      <c r="E49" s="1163" t="s">
        <v>35</v>
      </c>
      <c r="F49" s="1163" t="s">
        <v>35</v>
      </c>
      <c r="G49" s="1173" t="s">
        <v>35</v>
      </c>
      <c r="H49" s="1183" t="s">
        <v>35</v>
      </c>
      <c r="I49" s="1163" t="s">
        <v>35</v>
      </c>
      <c r="J49" s="1163" t="s">
        <v>35</v>
      </c>
      <c r="K49" s="1163" t="s">
        <v>35</v>
      </c>
      <c r="L49" s="1193" t="s">
        <v>35</v>
      </c>
      <c r="M49" s="1201" t="s">
        <v>35</v>
      </c>
      <c r="N49" s="1163" t="s">
        <v>35</v>
      </c>
      <c r="O49" s="1163" t="s">
        <v>35</v>
      </c>
      <c r="P49" s="1163" t="s">
        <v>35</v>
      </c>
      <c r="Q49" s="1173" t="s">
        <v>35</v>
      </c>
      <c r="R49" s="1183" t="s">
        <v>35</v>
      </c>
      <c r="S49" s="1163" t="s">
        <v>35</v>
      </c>
      <c r="T49" s="1163" t="s">
        <v>35</v>
      </c>
      <c r="U49" s="1163" t="s">
        <v>35</v>
      </c>
      <c r="V49" s="1163" t="s">
        <v>35</v>
      </c>
      <c r="W49" s="1163" t="s">
        <v>35</v>
      </c>
      <c r="X49" s="1163" t="s">
        <v>35</v>
      </c>
      <c r="Y49" s="1207" t="s">
        <v>35</v>
      </c>
      <c r="Z49" s="1207" t="s">
        <v>35</v>
      </c>
      <c r="AA49" s="1207" t="s">
        <v>35</v>
      </c>
      <c r="AB49" s="2139" t="s">
        <v>35</v>
      </c>
      <c r="AC49" s="2176"/>
      <c r="AD49" s="2176"/>
      <c r="AE49" s="2176"/>
      <c r="AF49" s="2176"/>
      <c r="AG49" s="2176"/>
      <c r="AH49" s="2176"/>
      <c r="AI49" s="2176"/>
      <c r="AJ49" s="2176"/>
      <c r="AK49" s="2176"/>
      <c r="AL49" s="2176"/>
      <c r="AM49" s="2176"/>
      <c r="AN49" s="2176"/>
      <c r="AO49" s="2176"/>
      <c r="AP49" s="2176"/>
      <c r="AQ49" s="2176"/>
      <c r="AR49" s="2176"/>
      <c r="AS49" s="2176"/>
      <c r="AT49" s="2176"/>
      <c r="AU49" s="2176"/>
      <c r="AV49" s="2176"/>
      <c r="AW49" s="2176"/>
      <c r="AX49" s="2176"/>
      <c r="AY49" s="2176"/>
      <c r="AZ49" s="215"/>
      <c r="BA49" s="2545"/>
      <c r="BB49" s="151" t="s">
        <v>68</v>
      </c>
      <c r="BC49" s="1213" t="s">
        <v>35</v>
      </c>
      <c r="BD49" s="1233" t="s">
        <v>35</v>
      </c>
      <c r="BE49" s="1233" t="s">
        <v>35</v>
      </c>
      <c r="BF49" s="1233" t="s">
        <v>35</v>
      </c>
      <c r="BG49" s="1254" t="s">
        <v>35</v>
      </c>
      <c r="BH49" s="1275" t="s">
        <v>35</v>
      </c>
      <c r="BI49" s="1233" t="s">
        <v>35</v>
      </c>
      <c r="BJ49" s="1233" t="s">
        <v>35</v>
      </c>
      <c r="BK49" s="1233" t="s">
        <v>35</v>
      </c>
      <c r="BL49" s="1254" t="s">
        <v>35</v>
      </c>
      <c r="BM49" s="1275" t="s">
        <v>35</v>
      </c>
      <c r="BN49" s="1233" t="s">
        <v>35</v>
      </c>
      <c r="BO49" s="1233" t="s">
        <v>35</v>
      </c>
      <c r="BP49" s="1233" t="s">
        <v>35</v>
      </c>
      <c r="BQ49" s="1254" t="s">
        <v>35</v>
      </c>
      <c r="BR49" s="1275" t="s">
        <v>35</v>
      </c>
      <c r="BS49" s="1233" t="s">
        <v>35</v>
      </c>
      <c r="BT49" s="1233" t="s">
        <v>35</v>
      </c>
      <c r="BU49" s="1233" t="s">
        <v>35</v>
      </c>
      <c r="BV49" s="1233" t="s">
        <v>35</v>
      </c>
      <c r="BW49" s="1233" t="s">
        <v>35</v>
      </c>
      <c r="BX49" s="1233" t="s">
        <v>35</v>
      </c>
      <c r="BY49" s="1295" t="s">
        <v>35</v>
      </c>
      <c r="BZ49" s="1295" t="s">
        <v>35</v>
      </c>
      <c r="CA49" s="1295" t="s">
        <v>35</v>
      </c>
      <c r="CB49" s="1295" t="s">
        <v>35</v>
      </c>
      <c r="CC49" s="2187"/>
      <c r="CD49" s="2187"/>
      <c r="CE49" s="2187"/>
      <c r="CF49" s="2187"/>
      <c r="CG49" s="2187"/>
      <c r="CH49" s="2187"/>
      <c r="CI49" s="2187"/>
      <c r="CJ49" s="2187"/>
      <c r="CK49" s="2187"/>
      <c r="CL49" s="2187"/>
      <c r="CM49" s="2187"/>
      <c r="CN49" s="2187"/>
      <c r="CO49" s="2187"/>
      <c r="CP49" s="2187"/>
      <c r="CQ49" s="2187"/>
      <c r="CR49" s="2187"/>
      <c r="CS49" s="2187"/>
      <c r="CT49" s="2187"/>
      <c r="CU49" s="2187"/>
      <c r="CV49" s="2187"/>
      <c r="CW49" s="2187"/>
      <c r="CX49" s="2187"/>
      <c r="CY49" s="2187"/>
      <c r="CZ49" s="2187"/>
    </row>
    <row r="50" s="130" customFormat="true" ht="15" customHeight="true" x14ac:dyDescent="0.2">
      <c r="A50" s="2531" t="s">
        <v>102</v>
      </c>
      <c r="B50" s="250" t="s">
        <v>100</v>
      </c>
      <c r="C50" s="1153" t="s">
        <v>35</v>
      </c>
      <c r="D50" s="1163" t="s">
        <v>35</v>
      </c>
      <c r="E50" s="1163" t="s">
        <v>35</v>
      </c>
      <c r="F50" s="1163" t="s">
        <v>35</v>
      </c>
      <c r="G50" s="1173" t="s">
        <v>35</v>
      </c>
      <c r="H50" s="1183" t="s">
        <v>35</v>
      </c>
      <c r="I50" s="1163" t="s">
        <v>35</v>
      </c>
      <c r="J50" s="1163" t="s">
        <v>35</v>
      </c>
      <c r="K50" s="1163" t="s">
        <v>35</v>
      </c>
      <c r="L50" s="1193" t="s">
        <v>35</v>
      </c>
      <c r="M50" s="1201" t="s">
        <v>35</v>
      </c>
      <c r="N50" s="1163" t="s">
        <v>35</v>
      </c>
      <c r="O50" s="1163" t="s">
        <v>35</v>
      </c>
      <c r="P50" s="1163" t="s">
        <v>35</v>
      </c>
      <c r="Q50" s="1173" t="s">
        <v>35</v>
      </c>
      <c r="R50" s="1183" t="s">
        <v>35</v>
      </c>
      <c r="S50" s="1163" t="s">
        <v>35</v>
      </c>
      <c r="T50" s="1163" t="s">
        <v>35</v>
      </c>
      <c r="U50" s="1163" t="s">
        <v>35</v>
      </c>
      <c r="V50" s="1163" t="s">
        <v>35</v>
      </c>
      <c r="W50" s="1163" t="s">
        <v>35</v>
      </c>
      <c r="X50" s="1163" t="s">
        <v>35</v>
      </c>
      <c r="Y50" s="1207" t="s">
        <v>35</v>
      </c>
      <c r="Z50" s="1207" t="s">
        <v>35</v>
      </c>
      <c r="AA50" s="1207" t="s">
        <v>35</v>
      </c>
      <c r="AB50" s="2139" t="s">
        <v>35</v>
      </c>
      <c r="AC50" s="2176"/>
      <c r="AD50" s="2176"/>
      <c r="AE50" s="2176"/>
      <c r="AF50" s="2176"/>
      <c r="AG50" s="2176"/>
      <c r="AH50" s="2176"/>
      <c r="AI50" s="2176"/>
      <c r="AJ50" s="2176"/>
      <c r="AK50" s="2176"/>
      <c r="AL50" s="2176"/>
      <c r="AM50" s="2176"/>
      <c r="AN50" s="2176"/>
      <c r="AO50" s="2176"/>
      <c r="AP50" s="2176"/>
      <c r="AQ50" s="2176"/>
      <c r="AR50" s="2176"/>
      <c r="AS50" s="2176"/>
      <c r="AT50" s="2176"/>
      <c r="AU50" s="2176"/>
      <c r="AV50" s="2176"/>
      <c r="AW50" s="2176"/>
      <c r="AX50" s="2176"/>
      <c r="AY50" s="2176"/>
      <c r="AZ50" s="215"/>
      <c r="BA50" s="2545" t="s">
        <v>102</v>
      </c>
      <c r="BB50" s="151" t="s">
        <v>100</v>
      </c>
      <c r="BC50" s="1213" t="s">
        <v>35</v>
      </c>
      <c r="BD50" s="1233" t="s">
        <v>35</v>
      </c>
      <c r="BE50" s="1233" t="s">
        <v>35</v>
      </c>
      <c r="BF50" s="1233" t="s">
        <v>35</v>
      </c>
      <c r="BG50" s="1254" t="s">
        <v>35</v>
      </c>
      <c r="BH50" s="1275" t="s">
        <v>35</v>
      </c>
      <c r="BI50" s="1233" t="s">
        <v>35</v>
      </c>
      <c r="BJ50" s="1233" t="s">
        <v>35</v>
      </c>
      <c r="BK50" s="1233" t="s">
        <v>35</v>
      </c>
      <c r="BL50" s="1254" t="s">
        <v>35</v>
      </c>
      <c r="BM50" s="1275" t="s">
        <v>35</v>
      </c>
      <c r="BN50" s="1233" t="s">
        <v>35</v>
      </c>
      <c r="BO50" s="1233" t="s">
        <v>35</v>
      </c>
      <c r="BP50" s="1233" t="s">
        <v>35</v>
      </c>
      <c r="BQ50" s="1254" t="s">
        <v>35</v>
      </c>
      <c r="BR50" s="1275" t="s">
        <v>35</v>
      </c>
      <c r="BS50" s="1233" t="s">
        <v>35</v>
      </c>
      <c r="BT50" s="1233" t="s">
        <v>35</v>
      </c>
      <c r="BU50" s="1233" t="s">
        <v>35</v>
      </c>
      <c r="BV50" s="1233" t="s">
        <v>35</v>
      </c>
      <c r="BW50" s="1233" t="s">
        <v>35</v>
      </c>
      <c r="BX50" s="1233" t="s">
        <v>35</v>
      </c>
      <c r="BY50" s="1295" t="s">
        <v>35</v>
      </c>
      <c r="BZ50" s="1295" t="s">
        <v>35</v>
      </c>
      <c r="CA50" s="1295" t="s">
        <v>35</v>
      </c>
      <c r="CB50" s="1295" t="s">
        <v>35</v>
      </c>
      <c r="CC50" s="2187"/>
      <c r="CD50" s="2187"/>
      <c r="CE50" s="2187"/>
      <c r="CF50" s="2187"/>
      <c r="CG50" s="2187"/>
      <c r="CH50" s="2187"/>
      <c r="CI50" s="2187"/>
      <c r="CJ50" s="2187"/>
      <c r="CK50" s="2187"/>
      <c r="CL50" s="2187"/>
      <c r="CM50" s="2187"/>
      <c r="CN50" s="2187"/>
      <c r="CO50" s="2187"/>
      <c r="CP50" s="2187"/>
      <c r="CQ50" s="2187"/>
      <c r="CR50" s="2187"/>
      <c r="CS50" s="2187"/>
      <c r="CT50" s="2187"/>
      <c r="CU50" s="2187"/>
      <c r="CV50" s="2187"/>
      <c r="CW50" s="2187"/>
      <c r="CX50" s="2187"/>
      <c r="CY50" s="2187"/>
      <c r="CZ50" s="2187"/>
    </row>
    <row r="51" s="130" customFormat="true" ht="15" customHeight="true" x14ac:dyDescent="0.2">
      <c r="A51" s="2531"/>
      <c r="B51" s="250" t="s">
        <v>99</v>
      </c>
      <c r="C51" s="1153" t="s">
        <v>35</v>
      </c>
      <c r="D51" s="1163" t="s">
        <v>35</v>
      </c>
      <c r="E51" s="1163" t="s">
        <v>35</v>
      </c>
      <c r="F51" s="1163" t="s">
        <v>35</v>
      </c>
      <c r="G51" s="1173" t="s">
        <v>35</v>
      </c>
      <c r="H51" s="1183" t="s">
        <v>35</v>
      </c>
      <c r="I51" s="1163" t="s">
        <v>35</v>
      </c>
      <c r="J51" s="1163" t="s">
        <v>35</v>
      </c>
      <c r="K51" s="1163" t="s">
        <v>35</v>
      </c>
      <c r="L51" s="1193" t="s">
        <v>35</v>
      </c>
      <c r="M51" s="1201" t="s">
        <v>35</v>
      </c>
      <c r="N51" s="1163" t="s">
        <v>35</v>
      </c>
      <c r="O51" s="1163" t="s">
        <v>35</v>
      </c>
      <c r="P51" s="1163" t="s">
        <v>35</v>
      </c>
      <c r="Q51" s="1173" t="s">
        <v>35</v>
      </c>
      <c r="R51" s="1183" t="s">
        <v>35</v>
      </c>
      <c r="S51" s="1163" t="s">
        <v>35</v>
      </c>
      <c r="T51" s="1163" t="s">
        <v>35</v>
      </c>
      <c r="U51" s="1163" t="s">
        <v>35</v>
      </c>
      <c r="V51" s="1163" t="s">
        <v>35</v>
      </c>
      <c r="W51" s="1163" t="s">
        <v>35</v>
      </c>
      <c r="X51" s="1163" t="s">
        <v>35</v>
      </c>
      <c r="Y51" s="1207" t="s">
        <v>35</v>
      </c>
      <c r="Z51" s="1207" t="s">
        <v>35</v>
      </c>
      <c r="AA51" s="1207" t="s">
        <v>35</v>
      </c>
      <c r="AB51" s="2139" t="s">
        <v>35</v>
      </c>
      <c r="AC51" s="2176"/>
      <c r="AD51" s="2176"/>
      <c r="AE51" s="2176"/>
      <c r="AF51" s="2176"/>
      <c r="AG51" s="2176"/>
      <c r="AH51" s="2176"/>
      <c r="AI51" s="2176"/>
      <c r="AJ51" s="2176"/>
      <c r="AK51" s="2176"/>
      <c r="AL51" s="2176"/>
      <c r="AM51" s="2176"/>
      <c r="AN51" s="2176"/>
      <c r="AO51" s="2176"/>
      <c r="AP51" s="2176"/>
      <c r="AQ51" s="2176"/>
      <c r="AR51" s="2176"/>
      <c r="AS51" s="2176"/>
      <c r="AT51" s="2176"/>
      <c r="AU51" s="2176"/>
      <c r="AV51" s="2176"/>
      <c r="AW51" s="2176"/>
      <c r="AX51" s="2176"/>
      <c r="AY51" s="2176"/>
      <c r="AZ51" s="215"/>
      <c r="BA51" s="2545"/>
      <c r="BB51" s="151" t="s">
        <v>99</v>
      </c>
      <c r="BC51" s="1213" t="s">
        <v>35</v>
      </c>
      <c r="BD51" s="1233" t="s">
        <v>35</v>
      </c>
      <c r="BE51" s="1233" t="s">
        <v>35</v>
      </c>
      <c r="BF51" s="1233" t="s">
        <v>35</v>
      </c>
      <c r="BG51" s="1254" t="s">
        <v>35</v>
      </c>
      <c r="BH51" s="1275" t="s">
        <v>35</v>
      </c>
      <c r="BI51" s="1233" t="s">
        <v>35</v>
      </c>
      <c r="BJ51" s="1233" t="s">
        <v>35</v>
      </c>
      <c r="BK51" s="1233" t="s">
        <v>35</v>
      </c>
      <c r="BL51" s="1254" t="s">
        <v>35</v>
      </c>
      <c r="BM51" s="1275" t="s">
        <v>35</v>
      </c>
      <c r="BN51" s="1233" t="s">
        <v>35</v>
      </c>
      <c r="BO51" s="1233" t="s">
        <v>35</v>
      </c>
      <c r="BP51" s="1233" t="s">
        <v>35</v>
      </c>
      <c r="BQ51" s="1254" t="s">
        <v>35</v>
      </c>
      <c r="BR51" s="1275" t="s">
        <v>35</v>
      </c>
      <c r="BS51" s="1233" t="s">
        <v>35</v>
      </c>
      <c r="BT51" s="1233" t="s">
        <v>35</v>
      </c>
      <c r="BU51" s="1233" t="s">
        <v>35</v>
      </c>
      <c r="BV51" s="1233" t="s">
        <v>35</v>
      </c>
      <c r="BW51" s="1233" t="s">
        <v>35</v>
      </c>
      <c r="BX51" s="1233" t="s">
        <v>35</v>
      </c>
      <c r="BY51" s="1295" t="s">
        <v>35</v>
      </c>
      <c r="BZ51" s="1295" t="s">
        <v>35</v>
      </c>
      <c r="CA51" s="1295" t="s">
        <v>35</v>
      </c>
      <c r="CB51" s="1295" t="s">
        <v>35</v>
      </c>
      <c r="CC51" s="2187"/>
      <c r="CD51" s="2187"/>
      <c r="CE51" s="2187"/>
      <c r="CF51" s="2187"/>
      <c r="CG51" s="2187"/>
      <c r="CH51" s="2187"/>
      <c r="CI51" s="2187"/>
      <c r="CJ51" s="2187"/>
      <c r="CK51" s="2187"/>
      <c r="CL51" s="2187"/>
      <c r="CM51" s="2187"/>
      <c r="CN51" s="2187"/>
      <c r="CO51" s="2187"/>
      <c r="CP51" s="2187"/>
      <c r="CQ51" s="2187"/>
      <c r="CR51" s="2187"/>
      <c r="CS51" s="2187"/>
      <c r="CT51" s="2187"/>
      <c r="CU51" s="2187"/>
      <c r="CV51" s="2187"/>
      <c r="CW51" s="2187"/>
      <c r="CX51" s="2187"/>
      <c r="CY51" s="2187"/>
      <c r="CZ51" s="2187"/>
    </row>
    <row r="52" s="130" customFormat="true" ht="15" customHeight="true" x14ac:dyDescent="0.2">
      <c r="A52" s="2531"/>
      <c r="B52" s="250" t="s">
        <v>68</v>
      </c>
      <c r="C52" s="1153" t="s">
        <v>35</v>
      </c>
      <c r="D52" s="1163" t="s">
        <v>35</v>
      </c>
      <c r="E52" s="1163" t="s">
        <v>35</v>
      </c>
      <c r="F52" s="1163" t="s">
        <v>35</v>
      </c>
      <c r="G52" s="1173" t="s">
        <v>35</v>
      </c>
      <c r="H52" s="1183" t="s">
        <v>35</v>
      </c>
      <c r="I52" s="1163" t="s">
        <v>35</v>
      </c>
      <c r="J52" s="1163" t="s">
        <v>35</v>
      </c>
      <c r="K52" s="1163" t="s">
        <v>35</v>
      </c>
      <c r="L52" s="1193" t="s">
        <v>35</v>
      </c>
      <c r="M52" s="1201" t="s">
        <v>35</v>
      </c>
      <c r="N52" s="1163" t="s">
        <v>35</v>
      </c>
      <c r="O52" s="1163" t="s">
        <v>35</v>
      </c>
      <c r="P52" s="1163" t="s">
        <v>35</v>
      </c>
      <c r="Q52" s="1173" t="s">
        <v>35</v>
      </c>
      <c r="R52" s="1183" t="s">
        <v>35</v>
      </c>
      <c r="S52" s="1163" t="s">
        <v>35</v>
      </c>
      <c r="T52" s="1163" t="s">
        <v>35</v>
      </c>
      <c r="U52" s="1163" t="s">
        <v>35</v>
      </c>
      <c r="V52" s="1163" t="s">
        <v>35</v>
      </c>
      <c r="W52" s="1163" t="s">
        <v>35</v>
      </c>
      <c r="X52" s="1163" t="s">
        <v>35</v>
      </c>
      <c r="Y52" s="1207" t="s">
        <v>35</v>
      </c>
      <c r="Z52" s="1207" t="s">
        <v>35</v>
      </c>
      <c r="AA52" s="1207" t="s">
        <v>35</v>
      </c>
      <c r="AB52" s="2139" t="s">
        <v>35</v>
      </c>
      <c r="AC52" s="2176"/>
      <c r="AD52" s="2176"/>
      <c r="AE52" s="2176"/>
      <c r="AF52" s="2176"/>
      <c r="AG52" s="2176"/>
      <c r="AH52" s="2176"/>
      <c r="AI52" s="2176"/>
      <c r="AJ52" s="2176"/>
      <c r="AK52" s="2176"/>
      <c r="AL52" s="2176"/>
      <c r="AM52" s="2176"/>
      <c r="AN52" s="2176"/>
      <c r="AO52" s="2176"/>
      <c r="AP52" s="2176"/>
      <c r="AQ52" s="2176"/>
      <c r="AR52" s="2176"/>
      <c r="AS52" s="2176"/>
      <c r="AT52" s="2176"/>
      <c r="AU52" s="2176"/>
      <c r="AV52" s="2176"/>
      <c r="AW52" s="2176"/>
      <c r="AX52" s="2176"/>
      <c r="AY52" s="2176"/>
      <c r="AZ52" s="215"/>
      <c r="BA52" s="2545"/>
      <c r="BB52" s="151" t="s">
        <v>68</v>
      </c>
      <c r="BC52" s="1213" t="s">
        <v>35</v>
      </c>
      <c r="BD52" s="1233" t="s">
        <v>35</v>
      </c>
      <c r="BE52" s="1233" t="s">
        <v>35</v>
      </c>
      <c r="BF52" s="1233" t="s">
        <v>35</v>
      </c>
      <c r="BG52" s="1254" t="s">
        <v>35</v>
      </c>
      <c r="BH52" s="1275" t="s">
        <v>35</v>
      </c>
      <c r="BI52" s="1233" t="s">
        <v>35</v>
      </c>
      <c r="BJ52" s="1233" t="s">
        <v>35</v>
      </c>
      <c r="BK52" s="1233" t="s">
        <v>35</v>
      </c>
      <c r="BL52" s="1254" t="s">
        <v>35</v>
      </c>
      <c r="BM52" s="1275" t="s">
        <v>35</v>
      </c>
      <c r="BN52" s="1233" t="s">
        <v>35</v>
      </c>
      <c r="BO52" s="1233" t="s">
        <v>35</v>
      </c>
      <c r="BP52" s="1233" t="s">
        <v>35</v>
      </c>
      <c r="BQ52" s="1254" t="s">
        <v>35</v>
      </c>
      <c r="BR52" s="1275" t="s">
        <v>35</v>
      </c>
      <c r="BS52" s="1233" t="s">
        <v>35</v>
      </c>
      <c r="BT52" s="1233" t="s">
        <v>35</v>
      </c>
      <c r="BU52" s="1233" t="s">
        <v>35</v>
      </c>
      <c r="BV52" s="1233" t="s">
        <v>35</v>
      </c>
      <c r="BW52" s="1233" t="s">
        <v>35</v>
      </c>
      <c r="BX52" s="1233" t="s">
        <v>35</v>
      </c>
      <c r="BY52" s="1295" t="s">
        <v>35</v>
      </c>
      <c r="BZ52" s="1295" t="s">
        <v>35</v>
      </c>
      <c r="CA52" s="1295" t="s">
        <v>35</v>
      </c>
      <c r="CB52" s="1295" t="s">
        <v>35</v>
      </c>
      <c r="CC52" s="2187"/>
      <c r="CD52" s="2187"/>
      <c r="CE52" s="2187"/>
      <c r="CF52" s="2187"/>
      <c r="CG52" s="2187"/>
      <c r="CH52" s="2187"/>
      <c r="CI52" s="2187"/>
      <c r="CJ52" s="2187"/>
      <c r="CK52" s="2187"/>
      <c r="CL52" s="2187"/>
      <c r="CM52" s="2187"/>
      <c r="CN52" s="2187"/>
      <c r="CO52" s="2187"/>
      <c r="CP52" s="2187"/>
      <c r="CQ52" s="2187"/>
      <c r="CR52" s="2187"/>
      <c r="CS52" s="2187"/>
      <c r="CT52" s="2187"/>
      <c r="CU52" s="2187"/>
      <c r="CV52" s="2187"/>
      <c r="CW52" s="2187"/>
      <c r="CX52" s="2187"/>
      <c r="CY52" s="2187"/>
      <c r="CZ52" s="2187"/>
    </row>
    <row r="53" s="130" customFormat="true" ht="15" customHeight="true" x14ac:dyDescent="0.2">
      <c r="A53" s="2531" t="s">
        <v>105</v>
      </c>
      <c r="B53" s="250" t="s">
        <v>100</v>
      </c>
      <c r="C53" s="1153" t="s">
        <v>35</v>
      </c>
      <c r="D53" s="1163" t="s">
        <v>35</v>
      </c>
      <c r="E53" s="1163" t="s">
        <v>35</v>
      </c>
      <c r="F53" s="1163" t="s">
        <v>35</v>
      </c>
      <c r="G53" s="1173" t="s">
        <v>35</v>
      </c>
      <c r="H53" s="1183" t="s">
        <v>35</v>
      </c>
      <c r="I53" s="1163" t="s">
        <v>35</v>
      </c>
      <c r="J53" s="1163" t="s">
        <v>35</v>
      </c>
      <c r="K53" s="1163" t="s">
        <v>35</v>
      </c>
      <c r="L53" s="1193" t="s">
        <v>35</v>
      </c>
      <c r="M53" s="1201" t="s">
        <v>35</v>
      </c>
      <c r="N53" s="1163" t="s">
        <v>35</v>
      </c>
      <c r="O53" s="1163" t="s">
        <v>35</v>
      </c>
      <c r="P53" s="1163" t="s">
        <v>35</v>
      </c>
      <c r="Q53" s="1173" t="s">
        <v>35</v>
      </c>
      <c r="R53" s="1183" t="s">
        <v>35</v>
      </c>
      <c r="S53" s="1163" t="s">
        <v>35</v>
      </c>
      <c r="T53" s="1163" t="s">
        <v>35</v>
      </c>
      <c r="U53" s="1163" t="s">
        <v>35</v>
      </c>
      <c r="V53" s="1163" t="s">
        <v>35</v>
      </c>
      <c r="W53" s="1163" t="s">
        <v>35</v>
      </c>
      <c r="X53" s="1163" t="s">
        <v>35</v>
      </c>
      <c r="Y53" s="1207" t="s">
        <v>35</v>
      </c>
      <c r="Z53" s="1207" t="s">
        <v>35</v>
      </c>
      <c r="AA53" s="1207" t="s">
        <v>35</v>
      </c>
      <c r="AB53" s="2139" t="s">
        <v>35</v>
      </c>
      <c r="AC53" s="2176"/>
      <c r="AD53" s="2176"/>
      <c r="AE53" s="2176"/>
      <c r="AF53" s="2176"/>
      <c r="AG53" s="2176"/>
      <c r="AH53" s="2176"/>
      <c r="AI53" s="2176"/>
      <c r="AJ53" s="2176"/>
      <c r="AK53" s="2176"/>
      <c r="AL53" s="2176"/>
      <c r="AM53" s="2176"/>
      <c r="AN53" s="2176"/>
      <c r="AO53" s="2176"/>
      <c r="AP53" s="2176"/>
      <c r="AQ53" s="2176"/>
      <c r="AR53" s="2176"/>
      <c r="AS53" s="2176"/>
      <c r="AT53" s="2176"/>
      <c r="AU53" s="2176"/>
      <c r="AV53" s="2176"/>
      <c r="AW53" s="2176"/>
      <c r="AX53" s="2176"/>
      <c r="AY53" s="2176"/>
      <c r="AZ53" s="215"/>
      <c r="BA53" s="2545" t="s">
        <v>105</v>
      </c>
      <c r="BB53" s="151" t="s">
        <v>100</v>
      </c>
      <c r="BC53" s="1213" t="s">
        <v>35</v>
      </c>
      <c r="BD53" s="1233" t="s">
        <v>35</v>
      </c>
      <c r="BE53" s="1233" t="s">
        <v>35</v>
      </c>
      <c r="BF53" s="1233" t="s">
        <v>35</v>
      </c>
      <c r="BG53" s="1254" t="s">
        <v>35</v>
      </c>
      <c r="BH53" s="1275" t="s">
        <v>35</v>
      </c>
      <c r="BI53" s="1233" t="s">
        <v>35</v>
      </c>
      <c r="BJ53" s="1233" t="s">
        <v>35</v>
      </c>
      <c r="BK53" s="1233" t="s">
        <v>35</v>
      </c>
      <c r="BL53" s="1254" t="s">
        <v>35</v>
      </c>
      <c r="BM53" s="1275" t="s">
        <v>35</v>
      </c>
      <c r="BN53" s="1233" t="s">
        <v>35</v>
      </c>
      <c r="BO53" s="1233" t="s">
        <v>35</v>
      </c>
      <c r="BP53" s="1233" t="s">
        <v>35</v>
      </c>
      <c r="BQ53" s="1254" t="s">
        <v>35</v>
      </c>
      <c r="BR53" s="1275" t="s">
        <v>35</v>
      </c>
      <c r="BS53" s="1233" t="s">
        <v>35</v>
      </c>
      <c r="BT53" s="1233" t="s">
        <v>35</v>
      </c>
      <c r="BU53" s="1233" t="s">
        <v>35</v>
      </c>
      <c r="BV53" s="1233" t="s">
        <v>35</v>
      </c>
      <c r="BW53" s="1233" t="s">
        <v>35</v>
      </c>
      <c r="BX53" s="1233" t="s">
        <v>35</v>
      </c>
      <c r="BY53" s="1295" t="s">
        <v>35</v>
      </c>
      <c r="BZ53" s="1295" t="s">
        <v>35</v>
      </c>
      <c r="CA53" s="1295" t="s">
        <v>35</v>
      </c>
      <c r="CB53" s="1295" t="s">
        <v>35</v>
      </c>
      <c r="CC53" s="2187"/>
      <c r="CD53" s="2187"/>
      <c r="CE53" s="2187"/>
      <c r="CF53" s="2187"/>
      <c r="CG53" s="2187"/>
      <c r="CH53" s="2187"/>
      <c r="CI53" s="2187"/>
      <c r="CJ53" s="2187"/>
      <c r="CK53" s="2187"/>
      <c r="CL53" s="2187"/>
      <c r="CM53" s="2187"/>
      <c r="CN53" s="2187"/>
      <c r="CO53" s="2187"/>
      <c r="CP53" s="2187"/>
      <c r="CQ53" s="2187"/>
      <c r="CR53" s="2187"/>
      <c r="CS53" s="2187"/>
      <c r="CT53" s="2187"/>
      <c r="CU53" s="2187"/>
      <c r="CV53" s="2187"/>
      <c r="CW53" s="2187"/>
      <c r="CX53" s="2187"/>
      <c r="CY53" s="2187"/>
      <c r="CZ53" s="2187"/>
    </row>
    <row r="54" s="130" customFormat="true" ht="15" customHeight="true" x14ac:dyDescent="0.2">
      <c r="A54" s="2531"/>
      <c r="B54" s="250" t="s">
        <v>99</v>
      </c>
      <c r="C54" s="1153" t="s">
        <v>35</v>
      </c>
      <c r="D54" s="1163" t="s">
        <v>35</v>
      </c>
      <c r="E54" s="1163" t="s">
        <v>35</v>
      </c>
      <c r="F54" s="1163" t="s">
        <v>35</v>
      </c>
      <c r="G54" s="1173" t="s">
        <v>35</v>
      </c>
      <c r="H54" s="1183" t="s">
        <v>35</v>
      </c>
      <c r="I54" s="1163" t="s">
        <v>35</v>
      </c>
      <c r="J54" s="1163" t="s">
        <v>35</v>
      </c>
      <c r="K54" s="1163" t="s">
        <v>35</v>
      </c>
      <c r="L54" s="1193" t="s">
        <v>35</v>
      </c>
      <c r="M54" s="1201" t="s">
        <v>35</v>
      </c>
      <c r="N54" s="1163" t="s">
        <v>35</v>
      </c>
      <c r="O54" s="1163" t="s">
        <v>35</v>
      </c>
      <c r="P54" s="1163" t="s">
        <v>35</v>
      </c>
      <c r="Q54" s="1173" t="s">
        <v>35</v>
      </c>
      <c r="R54" s="1183" t="s">
        <v>35</v>
      </c>
      <c r="S54" s="1163" t="s">
        <v>35</v>
      </c>
      <c r="T54" s="1163" t="s">
        <v>35</v>
      </c>
      <c r="U54" s="1163" t="s">
        <v>35</v>
      </c>
      <c r="V54" s="1163" t="s">
        <v>35</v>
      </c>
      <c r="W54" s="1163" t="s">
        <v>35</v>
      </c>
      <c r="X54" s="1163" t="s">
        <v>35</v>
      </c>
      <c r="Y54" s="1207" t="s">
        <v>35</v>
      </c>
      <c r="Z54" s="1207" t="s">
        <v>35</v>
      </c>
      <c r="AA54" s="1207" t="s">
        <v>35</v>
      </c>
      <c r="AB54" s="2139" t="s">
        <v>35</v>
      </c>
      <c r="AC54" s="2176"/>
      <c r="AD54" s="2176"/>
      <c r="AE54" s="2176"/>
      <c r="AF54" s="2176"/>
      <c r="AG54" s="2176"/>
      <c r="AH54" s="2176"/>
      <c r="AI54" s="2176"/>
      <c r="AJ54" s="2176"/>
      <c r="AK54" s="2176"/>
      <c r="AL54" s="2176"/>
      <c r="AM54" s="2176"/>
      <c r="AN54" s="2176"/>
      <c r="AO54" s="2176"/>
      <c r="AP54" s="2176"/>
      <c r="AQ54" s="2176"/>
      <c r="AR54" s="2176"/>
      <c r="AS54" s="2176"/>
      <c r="AT54" s="2176"/>
      <c r="AU54" s="2176"/>
      <c r="AV54" s="2176"/>
      <c r="AW54" s="2176"/>
      <c r="AX54" s="2176"/>
      <c r="AY54" s="2176"/>
      <c r="AZ54" s="215"/>
      <c r="BA54" s="2545"/>
      <c r="BB54" s="151" t="s">
        <v>99</v>
      </c>
      <c r="BC54" s="1213" t="s">
        <v>35</v>
      </c>
      <c r="BD54" s="1233" t="s">
        <v>35</v>
      </c>
      <c r="BE54" s="1233" t="s">
        <v>35</v>
      </c>
      <c r="BF54" s="1233" t="s">
        <v>35</v>
      </c>
      <c r="BG54" s="1254" t="s">
        <v>35</v>
      </c>
      <c r="BH54" s="1275" t="s">
        <v>35</v>
      </c>
      <c r="BI54" s="1233" t="s">
        <v>35</v>
      </c>
      <c r="BJ54" s="1233" t="s">
        <v>35</v>
      </c>
      <c r="BK54" s="1233" t="s">
        <v>35</v>
      </c>
      <c r="BL54" s="1254" t="s">
        <v>35</v>
      </c>
      <c r="BM54" s="1275" t="s">
        <v>35</v>
      </c>
      <c r="BN54" s="1233" t="s">
        <v>35</v>
      </c>
      <c r="BO54" s="1233" t="s">
        <v>35</v>
      </c>
      <c r="BP54" s="1233" t="s">
        <v>35</v>
      </c>
      <c r="BQ54" s="1254" t="s">
        <v>35</v>
      </c>
      <c r="BR54" s="1275" t="s">
        <v>35</v>
      </c>
      <c r="BS54" s="1233" t="s">
        <v>35</v>
      </c>
      <c r="BT54" s="1233" t="s">
        <v>35</v>
      </c>
      <c r="BU54" s="1233" t="s">
        <v>35</v>
      </c>
      <c r="BV54" s="1233" t="s">
        <v>35</v>
      </c>
      <c r="BW54" s="1233" t="s">
        <v>35</v>
      </c>
      <c r="BX54" s="1233" t="s">
        <v>35</v>
      </c>
      <c r="BY54" s="1295" t="s">
        <v>35</v>
      </c>
      <c r="BZ54" s="1295" t="s">
        <v>35</v>
      </c>
      <c r="CA54" s="1295" t="s">
        <v>35</v>
      </c>
      <c r="CB54" s="1295" t="s">
        <v>35</v>
      </c>
      <c r="CC54" s="2187"/>
      <c r="CD54" s="2187"/>
      <c r="CE54" s="2187"/>
      <c r="CF54" s="2187"/>
      <c r="CG54" s="2187"/>
      <c r="CH54" s="2187"/>
      <c r="CI54" s="2187"/>
      <c r="CJ54" s="2187"/>
      <c r="CK54" s="2187"/>
      <c r="CL54" s="2187"/>
      <c r="CM54" s="2187"/>
      <c r="CN54" s="2187"/>
      <c r="CO54" s="2187"/>
      <c r="CP54" s="2187"/>
      <c r="CQ54" s="2187"/>
      <c r="CR54" s="2187"/>
      <c r="CS54" s="2187"/>
      <c r="CT54" s="2187"/>
      <c r="CU54" s="2187"/>
      <c r="CV54" s="2187"/>
      <c r="CW54" s="2187"/>
      <c r="CX54" s="2187"/>
      <c r="CY54" s="2187"/>
      <c r="CZ54" s="2187"/>
    </row>
    <row r="55" s="130" customFormat="true" ht="15" customHeight="true" x14ac:dyDescent="0.2">
      <c r="A55" s="2570"/>
      <c r="B55" s="251" t="s">
        <v>68</v>
      </c>
      <c r="C55" s="1155" t="s">
        <v>35</v>
      </c>
      <c r="D55" s="1165" t="s">
        <v>35</v>
      </c>
      <c r="E55" s="1165" t="s">
        <v>35</v>
      </c>
      <c r="F55" s="1165" t="s">
        <v>35</v>
      </c>
      <c r="G55" s="1175" t="s">
        <v>35</v>
      </c>
      <c r="H55" s="1185" t="s">
        <v>35</v>
      </c>
      <c r="I55" s="1165" t="s">
        <v>35</v>
      </c>
      <c r="J55" s="1165" t="s">
        <v>35</v>
      </c>
      <c r="K55" s="1165" t="s">
        <v>35</v>
      </c>
      <c r="L55" s="1195" t="s">
        <v>35</v>
      </c>
      <c r="M55" s="1202" t="s">
        <v>35</v>
      </c>
      <c r="N55" s="1165" t="s">
        <v>35</v>
      </c>
      <c r="O55" s="1165" t="s">
        <v>35</v>
      </c>
      <c r="P55" s="1165" t="s">
        <v>35</v>
      </c>
      <c r="Q55" s="1175" t="s">
        <v>35</v>
      </c>
      <c r="R55" s="2099" t="s">
        <v>35</v>
      </c>
      <c r="S55" s="2100" t="s">
        <v>35</v>
      </c>
      <c r="T55" s="2100" t="s">
        <v>35</v>
      </c>
      <c r="U55" s="2100" t="s">
        <v>35</v>
      </c>
      <c r="V55" s="2100" t="s">
        <v>35</v>
      </c>
      <c r="W55" s="2100" t="s">
        <v>35</v>
      </c>
      <c r="X55" s="2100" t="s">
        <v>35</v>
      </c>
      <c r="Y55" s="2100" t="s">
        <v>35</v>
      </c>
      <c r="Z55" s="2100" t="s">
        <v>35</v>
      </c>
      <c r="AA55" s="2100" t="s">
        <v>35</v>
      </c>
      <c r="AB55" s="2140" t="s">
        <v>35</v>
      </c>
      <c r="AC55" s="2177"/>
      <c r="AD55" s="2177"/>
      <c r="AE55" s="2177"/>
      <c r="AF55" s="2177"/>
      <c r="AG55" s="2177"/>
      <c r="AH55" s="2177"/>
      <c r="AI55" s="2177"/>
      <c r="AJ55" s="2177"/>
      <c r="AK55" s="2177"/>
      <c r="AL55" s="2177"/>
      <c r="AM55" s="2177"/>
      <c r="AN55" s="2177"/>
      <c r="AO55" s="2177"/>
      <c r="AP55" s="2177"/>
      <c r="AQ55" s="2177"/>
      <c r="AR55" s="2177"/>
      <c r="AS55" s="2177"/>
      <c r="AT55" s="2177"/>
      <c r="AU55" s="2177"/>
      <c r="AV55" s="2177"/>
      <c r="AW55" s="2177"/>
      <c r="AX55" s="2177"/>
      <c r="AY55" s="2177"/>
      <c r="AZ55" s="215"/>
      <c r="BA55" s="2571"/>
      <c r="BB55" s="152" t="s">
        <v>68</v>
      </c>
      <c r="BC55" s="1214" t="s">
        <v>35</v>
      </c>
      <c r="BD55" s="1234" t="s">
        <v>35</v>
      </c>
      <c r="BE55" s="1234" t="s">
        <v>35</v>
      </c>
      <c r="BF55" s="1234" t="s">
        <v>35</v>
      </c>
      <c r="BG55" s="1255" t="s">
        <v>35</v>
      </c>
      <c r="BH55" s="1276" t="s">
        <v>35</v>
      </c>
      <c r="BI55" s="1234" t="s">
        <v>35</v>
      </c>
      <c r="BJ55" s="1234" t="s">
        <v>35</v>
      </c>
      <c r="BK55" s="1234" t="s">
        <v>35</v>
      </c>
      <c r="BL55" s="1255" t="s">
        <v>35</v>
      </c>
      <c r="BM55" s="1276" t="s">
        <v>35</v>
      </c>
      <c r="BN55" s="1234" t="s">
        <v>35</v>
      </c>
      <c r="BO55" s="1234" t="s">
        <v>35</v>
      </c>
      <c r="BP55" s="1234" t="s">
        <v>35</v>
      </c>
      <c r="BQ55" s="1255" t="s">
        <v>35</v>
      </c>
      <c r="BR55" s="2101" t="s">
        <v>35</v>
      </c>
      <c r="BS55" s="2102" t="s">
        <v>35</v>
      </c>
      <c r="BT55" s="2102" t="s">
        <v>35</v>
      </c>
      <c r="BU55" s="2102" t="s">
        <v>35</v>
      </c>
      <c r="BV55" s="2102" t="s">
        <v>35</v>
      </c>
      <c r="BW55" s="2102" t="s">
        <v>35</v>
      </c>
      <c r="BX55" s="2102" t="s">
        <v>35</v>
      </c>
      <c r="BY55" s="2102" t="s">
        <v>35</v>
      </c>
      <c r="BZ55" s="1311" t="s">
        <v>35</v>
      </c>
      <c r="CA55" s="1311" t="s">
        <v>35</v>
      </c>
      <c r="CB55" s="1311" t="s">
        <v>35</v>
      </c>
      <c r="CC55" s="2188"/>
      <c r="CD55" s="2188"/>
      <c r="CE55" s="2188"/>
      <c r="CF55" s="2188"/>
      <c r="CG55" s="2188"/>
      <c r="CH55" s="2188"/>
      <c r="CI55" s="2188"/>
      <c r="CJ55" s="2188"/>
      <c r="CK55" s="2188"/>
      <c r="CL55" s="2188"/>
      <c r="CM55" s="2188"/>
      <c r="CN55" s="2188"/>
      <c r="CO55" s="2188"/>
      <c r="CP55" s="2188"/>
      <c r="CQ55" s="2188"/>
      <c r="CR55" s="2188"/>
      <c r="CS55" s="2188"/>
      <c r="CT55" s="2188"/>
      <c r="CU55" s="2188"/>
      <c r="CV55" s="2188"/>
      <c r="CW55" s="2188"/>
      <c r="CX55" s="2188"/>
      <c r="CY55" s="2188"/>
      <c r="CZ55" s="2188"/>
    </row>
    <row r="56" s="399" customFormat="true" ht="15" customHeight="true" x14ac:dyDescent="0.2">
      <c r="A56" s="132"/>
      <c r="B56" s="185"/>
      <c r="C56" s="2532" t="s">
        <v>114</v>
      </c>
      <c r="D56" s="2533"/>
      <c r="E56" s="2533"/>
      <c r="F56" s="2533"/>
      <c r="G56" s="2534"/>
      <c r="H56" s="2792" t="s">
        <v>38</v>
      </c>
      <c r="I56" s="2793"/>
      <c r="J56" s="2793"/>
      <c r="K56" s="2793"/>
      <c r="L56" s="2794"/>
      <c r="M56" s="2795" t="s">
        <v>37</v>
      </c>
      <c r="N56" s="2793"/>
      <c r="O56" s="2793"/>
      <c r="P56" s="2793"/>
      <c r="Q56" s="2794"/>
      <c r="R56" s="2263" t="s">
        <v>137</v>
      </c>
      <c r="S56" s="2271"/>
      <c r="T56" s="2271"/>
      <c r="U56" s="2271"/>
      <c r="V56" s="2271"/>
      <c r="W56" s="2271"/>
      <c r="X56" s="2271"/>
      <c r="Y56" s="2271"/>
      <c r="Z56" s="2271"/>
      <c r="AA56" s="2271"/>
      <c r="AB56" s="2272"/>
      <c r="AC56" s="667"/>
      <c r="AD56" s="667"/>
      <c r="AE56" s="667"/>
      <c r="AF56" s="667"/>
      <c r="AG56" s="667"/>
      <c r="AH56" s="667"/>
      <c r="AI56" s="667"/>
      <c r="AJ56" s="667"/>
      <c r="AK56" s="667"/>
      <c r="AL56" s="667"/>
      <c r="AM56" s="667"/>
      <c r="AN56" s="667"/>
      <c r="AO56" s="667"/>
      <c r="AP56" s="667"/>
      <c r="AQ56" s="667"/>
      <c r="AR56" s="667"/>
      <c r="AS56" s="667"/>
      <c r="AT56" s="667"/>
      <c r="AU56" s="667"/>
      <c r="AV56" s="667"/>
      <c r="AW56" s="667"/>
      <c r="AX56" s="667"/>
      <c r="AY56" s="667"/>
      <c r="AZ56" s="216"/>
      <c r="BA56" s="217" t="s">
        <v>128</v>
      </c>
      <c r="BB56" s="115" t="s">
        <v>95</v>
      </c>
      <c r="BC56" s="2584" t="s">
        <v>114</v>
      </c>
      <c r="BD56" s="2585"/>
      <c r="BE56" s="2585"/>
      <c r="BF56" s="2585"/>
      <c r="BG56" s="2586"/>
      <c r="BH56" s="2587" t="s">
        <v>38</v>
      </c>
      <c r="BI56" s="2585"/>
      <c r="BJ56" s="2585"/>
      <c r="BK56" s="2585"/>
      <c r="BL56" s="2586"/>
      <c r="BM56" s="2587" t="s">
        <v>37</v>
      </c>
      <c r="BN56" s="2585"/>
      <c r="BO56" s="2585"/>
      <c r="BP56" s="2585"/>
      <c r="BQ56" s="2588"/>
      <c r="BR56" s="2095"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399" customFormat="true" ht="12.75" x14ac:dyDescent="0.2">
      <c r="A57" s="186" t="s">
        <v>69</v>
      </c>
      <c r="B57" s="244"/>
      <c r="C57" s="275" t="s">
        <v>0</v>
      </c>
      <c r="D57" s="276" t="s">
        <v>1</v>
      </c>
      <c r="E57" s="276" t="s">
        <v>2</v>
      </c>
      <c r="F57" s="276" t="s">
        <v>3</v>
      </c>
      <c r="G57" s="277" t="s">
        <v>4</v>
      </c>
      <c r="H57" s="1622" t="s">
        <v>0</v>
      </c>
      <c r="I57" s="1586" t="s">
        <v>1</v>
      </c>
      <c r="J57" s="1586" t="s">
        <v>2</v>
      </c>
      <c r="K57" s="1586" t="s">
        <v>3</v>
      </c>
      <c r="L57" s="1587" t="s">
        <v>4</v>
      </c>
      <c r="M57" s="1612" t="s">
        <v>0</v>
      </c>
      <c r="N57" s="1586" t="s">
        <v>1</v>
      </c>
      <c r="O57" s="1586" t="s">
        <v>2</v>
      </c>
      <c r="P57" s="1586" t="s">
        <v>3</v>
      </c>
      <c r="Q57" s="1632" t="s">
        <v>4</v>
      </c>
      <c r="R57" s="1622" t="s">
        <v>150</v>
      </c>
      <c r="S57" s="1586" t="s">
        <v>151</v>
      </c>
      <c r="T57" s="1586" t="s">
        <v>152</v>
      </c>
      <c r="U57" s="1586" t="s">
        <v>153</v>
      </c>
      <c r="V57" s="1586" t="s">
        <v>154</v>
      </c>
      <c r="W57" s="1586" t="s">
        <v>155</v>
      </c>
      <c r="X57" s="1586" t="s">
        <v>156</v>
      </c>
      <c r="Y57" s="1586" t="s">
        <v>157</v>
      </c>
      <c r="Z57" s="1586" t="s">
        <v>158</v>
      </c>
      <c r="AA57" s="1586" t="s">
        <v>159</v>
      </c>
      <c r="AB57" s="1588" t="s">
        <v>160</v>
      </c>
      <c r="AC57" s="667"/>
      <c r="AD57" s="667"/>
      <c r="AE57" s="667"/>
      <c r="AF57" s="667"/>
      <c r="AG57" s="667"/>
      <c r="AH57" s="667"/>
      <c r="AI57" s="667"/>
      <c r="AJ57" s="667"/>
      <c r="AK57" s="667"/>
      <c r="AL57" s="667"/>
      <c r="AM57" s="667"/>
      <c r="AN57" s="667"/>
      <c r="AO57" s="667"/>
      <c r="AP57" s="667"/>
      <c r="AQ57" s="667"/>
      <c r="AR57" s="667"/>
      <c r="AS57" s="667"/>
      <c r="AT57" s="667"/>
      <c r="AU57" s="667"/>
      <c r="AV57" s="667"/>
      <c r="AW57" s="667"/>
      <c r="AX57" s="667"/>
      <c r="AY57" s="667"/>
      <c r="AZ57" s="216"/>
      <c r="BA57" s="196" t="s">
        <v>119</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150</v>
      </c>
      <c r="BS57" s="170" t="s">
        <v>151</v>
      </c>
      <c r="BT57" s="170" t="s">
        <v>152</v>
      </c>
      <c r="BU57" s="170" t="s">
        <v>153</v>
      </c>
      <c r="BV57" s="170" t="s">
        <v>154</v>
      </c>
      <c r="BW57" s="170" t="s">
        <v>155</v>
      </c>
      <c r="BX57" s="170" t="s">
        <v>156</v>
      </c>
      <c r="BY57" s="171" t="s">
        <v>157</v>
      </c>
      <c r="BZ57" s="171" t="s">
        <v>158</v>
      </c>
      <c r="CA57" s="171" t="s">
        <v>159</v>
      </c>
      <c r="CB57" s="171" t="s">
        <v>160</v>
      </c>
      <c r="CC57" s="2189"/>
      <c r="CD57" s="2189"/>
      <c r="CE57" s="2189"/>
      <c r="CF57" s="2189"/>
      <c r="CG57" s="2189"/>
      <c r="CH57" s="2189"/>
      <c r="CI57" s="2189"/>
      <c r="CJ57" s="2189"/>
      <c r="CK57" s="2189"/>
      <c r="CL57" s="2189"/>
      <c r="CM57" s="2189"/>
      <c r="CN57" s="2189"/>
      <c r="CO57" s="2189"/>
      <c r="CP57" s="2189"/>
      <c r="CQ57" s="2189"/>
      <c r="CR57" s="2189"/>
      <c r="CS57" s="2189"/>
      <c r="CT57" s="2189"/>
      <c r="CU57" s="2189"/>
      <c r="CV57" s="2189"/>
      <c r="CW57" s="2189"/>
      <c r="CX57" s="2189"/>
      <c r="CY57" s="2189"/>
      <c r="CZ57" s="2189"/>
    </row>
    <row r="58" s="399" customFormat="true" ht="15" customHeight="true" x14ac:dyDescent="0.2">
      <c r="A58" s="2782" t="s">
        <v>163</v>
      </c>
      <c r="B58" s="1810" t="s">
        <v>296</v>
      </c>
      <c r="C58" s="1694">
        <v>44.839888084897495</v>
      </c>
      <c r="D58" s="1695">
        <v>66.477780199332798</v>
      </c>
      <c r="E58" s="1695">
        <v>90.356661395866041</v>
      </c>
      <c r="F58" s="1695">
        <v>97.071991408268033</v>
      </c>
      <c r="G58" s="1696">
        <v>99.209961089612051</v>
      </c>
      <c r="H58" s="1697">
        <v>89.888904514166384</v>
      </c>
      <c r="I58" s="1695">
        <v>94.352526999994296</v>
      </c>
      <c r="J58" s="1695">
        <v>97.020025809413241</v>
      </c>
      <c r="K58" s="1695">
        <v>99.361573417885666</v>
      </c>
      <c r="L58" s="1698">
        <v>98.930340172597425</v>
      </c>
      <c r="M58" s="1699">
        <v>36.806009832968392</v>
      </c>
      <c r="N58" s="1695">
        <v>42.686846065951336</v>
      </c>
      <c r="O58" s="1695">
        <v>55.404230616565208</v>
      </c>
      <c r="P58" s="1695">
        <v>61.195684063161416</v>
      </c>
      <c r="Q58" s="1696">
        <v>69.241928422706323</v>
      </c>
      <c r="R58" s="1697">
        <v>38.285221439890655</v>
      </c>
      <c r="S58" s="1695">
        <v>54.808858415097774</v>
      </c>
      <c r="T58" s="1695">
        <v>40.416694585235689</v>
      </c>
      <c r="U58" s="1695">
        <v>74.274220801005626</v>
      </c>
      <c r="V58" s="1695">
        <v>88.503412622490657</v>
      </c>
      <c r="W58" s="1695">
        <v>88.835864626226694</v>
      </c>
      <c r="X58" s="1695">
        <v>80.183754078001812</v>
      </c>
      <c r="Y58" s="1695">
        <v>87.258635804786223</v>
      </c>
      <c r="Z58" s="1695">
        <v>62.153652329287631</v>
      </c>
      <c r="AA58" s="1695">
        <v>57.686807513535186</v>
      </c>
      <c r="AB58" s="2285">
        <v>99.073633465369028</v>
      </c>
      <c r="AC58" s="667"/>
      <c r="AD58" s="667"/>
      <c r="AE58" s="667"/>
      <c r="AF58" s="667"/>
      <c r="AG58" s="667"/>
      <c r="AH58" s="667"/>
      <c r="AI58" s="667"/>
      <c r="AJ58" s="667"/>
      <c r="AK58" s="667"/>
      <c r="AL58" s="667"/>
      <c r="AM58" s="667"/>
      <c r="AN58" s="667"/>
      <c r="AO58" s="667"/>
      <c r="AP58" s="667"/>
      <c r="AQ58" s="667"/>
      <c r="AR58" s="667"/>
      <c r="AS58" s="667"/>
      <c r="AT58" s="667"/>
      <c r="AU58" s="667"/>
      <c r="AV58" s="667"/>
      <c r="AW58" s="667"/>
      <c r="AX58" s="667"/>
      <c r="AY58" s="667"/>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2190"/>
      <c r="CD58" s="2190"/>
      <c r="CE58" s="2190"/>
      <c r="CF58" s="2190"/>
      <c r="CG58" s="2190"/>
      <c r="CH58" s="2190"/>
      <c r="CI58" s="2190"/>
      <c r="CJ58" s="2190"/>
      <c r="CK58" s="2190"/>
      <c r="CL58" s="2190"/>
      <c r="CM58" s="2190"/>
      <c r="CN58" s="2190"/>
      <c r="CO58" s="2190"/>
      <c r="CP58" s="2190"/>
      <c r="CQ58" s="2190"/>
      <c r="CR58" s="2190"/>
      <c r="CS58" s="2190"/>
      <c r="CT58" s="2190"/>
      <c r="CU58" s="2190"/>
      <c r="CV58" s="2190"/>
      <c r="CW58" s="2190"/>
      <c r="CX58" s="2190"/>
      <c r="CY58" s="2190"/>
      <c r="CZ58" s="2190"/>
    </row>
    <row r="59" s="399" customFormat="true" ht="15" customHeight="true" x14ac:dyDescent="0.2">
      <c r="A59" s="2783"/>
      <c r="B59" s="1811" t="s">
        <v>297</v>
      </c>
      <c r="C59" s="1700">
        <v>31.601165521646852</v>
      </c>
      <c r="D59" s="1701">
        <v>18.626695343605089</v>
      </c>
      <c r="E59" s="1701">
        <v>4.7530720985204642</v>
      </c>
      <c r="F59" s="1701">
        <v>0.3953844586145186</v>
      </c>
      <c r="G59" s="1702">
        <v>0</v>
      </c>
      <c r="H59" s="1703">
        <v>5.4820093063863045</v>
      </c>
      <c r="I59" s="1701">
        <v>1.3076197726588259</v>
      </c>
      <c r="J59" s="1701">
        <v>0.43629947398432894</v>
      </c>
      <c r="K59" s="1701">
        <v>9.2955605912830225E-2</v>
      </c>
      <c r="L59" s="1704">
        <v>0</v>
      </c>
      <c r="M59" s="1705">
        <v>38.883356086022083</v>
      </c>
      <c r="N59" s="1701">
        <v>30.971230209445881</v>
      </c>
      <c r="O59" s="1701">
        <v>27.052125875895644</v>
      </c>
      <c r="P59" s="1701">
        <v>17.890209036080517</v>
      </c>
      <c r="Q59" s="1702">
        <v>18.705547557464357</v>
      </c>
      <c r="R59" s="1703">
        <v>20.409358264624068</v>
      </c>
      <c r="S59" s="1701">
        <v>45.191141584902347</v>
      </c>
      <c r="T59" s="1701">
        <v>13.80349335249827</v>
      </c>
      <c r="U59" s="1701">
        <v>11.299413891919725</v>
      </c>
      <c r="V59" s="1701">
        <v>11.423794590770418</v>
      </c>
      <c r="W59" s="1701">
        <v>10.745357118614919</v>
      </c>
      <c r="X59" s="1701">
        <v>9.0965901312577593</v>
      </c>
      <c r="Y59" s="1701">
        <v>2.9862255906560971</v>
      </c>
      <c r="Z59" s="1701">
        <v>21.425652461917828</v>
      </c>
      <c r="AA59" s="1701">
        <v>34.111892956347852</v>
      </c>
      <c r="AB59" s="2286">
        <v>9.1848587321419026E-2</v>
      </c>
      <c r="AC59" s="667"/>
      <c r="AD59" s="667"/>
      <c r="AE59" s="667"/>
      <c r="AF59" s="667"/>
      <c r="AG59" s="667"/>
      <c r="AH59" s="667"/>
      <c r="AI59" s="667"/>
      <c r="AJ59" s="667"/>
      <c r="AK59" s="667"/>
      <c r="AL59" s="667"/>
      <c r="AM59" s="667"/>
      <c r="AN59" s="667"/>
      <c r="AO59" s="667"/>
      <c r="AP59" s="667"/>
      <c r="AQ59" s="667"/>
      <c r="AR59" s="667"/>
      <c r="AS59" s="667"/>
      <c r="AT59" s="667"/>
      <c r="AU59" s="667"/>
      <c r="AV59" s="667"/>
      <c r="AW59" s="667"/>
      <c r="AX59" s="667"/>
      <c r="AY59" s="667"/>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2191"/>
      <c r="CD59" s="2191"/>
      <c r="CE59" s="2191"/>
      <c r="CF59" s="2191"/>
      <c r="CG59" s="2191"/>
      <c r="CH59" s="2191"/>
      <c r="CI59" s="2191"/>
      <c r="CJ59" s="2191"/>
      <c r="CK59" s="2191"/>
      <c r="CL59" s="2191"/>
      <c r="CM59" s="2191"/>
      <c r="CN59" s="2191"/>
      <c r="CO59" s="2191"/>
      <c r="CP59" s="2191"/>
      <c r="CQ59" s="2191"/>
      <c r="CR59" s="2191"/>
      <c r="CS59" s="2191"/>
      <c r="CT59" s="2191"/>
      <c r="CU59" s="2191"/>
      <c r="CV59" s="2191"/>
      <c r="CW59" s="2191"/>
      <c r="CX59" s="2191"/>
      <c r="CY59" s="2191"/>
      <c r="CZ59" s="2191"/>
    </row>
    <row r="60" s="399" customFormat="true" ht="15" customHeight="true" x14ac:dyDescent="0.2">
      <c r="A60" s="2783"/>
      <c r="B60" s="1811" t="s">
        <v>298</v>
      </c>
      <c r="C60" s="1700">
        <v>3.5661286617162338</v>
      </c>
      <c r="D60" s="1701">
        <v>2.5594418008015474</v>
      </c>
      <c r="E60" s="1701">
        <v>0.15801553782814906</v>
      </c>
      <c r="F60" s="1701">
        <v>0.35092640903904748</v>
      </c>
      <c r="G60" s="1702">
        <v>0.55058595858218806</v>
      </c>
      <c r="H60" s="1703">
        <v>0.98329095482065743</v>
      </c>
      <c r="I60" s="1701">
        <v>0.27780219077185681</v>
      </c>
      <c r="J60" s="1701">
        <v>0.54300227105162724</v>
      </c>
      <c r="K60" s="1701">
        <v>0</v>
      </c>
      <c r="L60" s="1704">
        <v>0.88900544369632861</v>
      </c>
      <c r="M60" s="1705">
        <v>4.9209815856438794</v>
      </c>
      <c r="N60" s="1701">
        <v>2.753580469673174</v>
      </c>
      <c r="O60" s="1701">
        <v>1.6186972657853016</v>
      </c>
      <c r="P60" s="1701">
        <v>3.8453286463262133</v>
      </c>
      <c r="Q60" s="1702">
        <v>1.3506201313733484</v>
      </c>
      <c r="R60" s="1703">
        <v>0</v>
      </c>
      <c r="S60" s="1701">
        <v>0</v>
      </c>
      <c r="T60" s="1701">
        <v>0.64196446108138894</v>
      </c>
      <c r="U60" s="1701">
        <v>7.0143186796281665</v>
      </c>
      <c r="V60" s="1701">
        <v>7.2792786738932858E-2</v>
      </c>
      <c r="W60" s="1701">
        <v>0.41877825515836853</v>
      </c>
      <c r="X60" s="1701">
        <v>5.6904223496297135</v>
      </c>
      <c r="Y60" s="1701">
        <v>0</v>
      </c>
      <c r="Z60" s="1701">
        <v>0.45659599487224684</v>
      </c>
      <c r="AA60" s="1701">
        <v>4.2971259500586907</v>
      </c>
      <c r="AB60" s="2286">
        <v>0.65154796836594597</v>
      </c>
      <c r="AC60" s="667"/>
      <c r="AD60" s="667"/>
      <c r="AE60" s="667"/>
      <c r="AF60" s="667"/>
      <c r="AG60" s="667"/>
      <c r="AH60" s="667"/>
      <c r="AI60" s="667"/>
      <c r="AJ60" s="667"/>
      <c r="AK60" s="667"/>
      <c r="AL60" s="667"/>
      <c r="AM60" s="667"/>
      <c r="AN60" s="667"/>
      <c r="AO60" s="667"/>
      <c r="AP60" s="667"/>
      <c r="AQ60" s="667"/>
      <c r="AR60" s="667"/>
      <c r="AS60" s="667"/>
      <c r="AT60" s="667"/>
      <c r="AU60" s="667"/>
      <c r="AV60" s="667"/>
      <c r="AW60" s="667"/>
      <c r="AX60" s="667"/>
      <c r="AY60" s="667"/>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2191"/>
      <c r="CD60" s="2191"/>
      <c r="CE60" s="2191"/>
      <c r="CF60" s="2191"/>
      <c r="CG60" s="2191"/>
      <c r="CH60" s="2191"/>
      <c r="CI60" s="2191"/>
      <c r="CJ60" s="2191"/>
      <c r="CK60" s="2191"/>
      <c r="CL60" s="2191"/>
      <c r="CM60" s="2191"/>
      <c r="CN60" s="2191"/>
      <c r="CO60" s="2191"/>
      <c r="CP60" s="2191"/>
      <c r="CQ60" s="2191"/>
      <c r="CR60" s="2191"/>
      <c r="CS60" s="2191"/>
      <c r="CT60" s="2191"/>
      <c r="CU60" s="2191"/>
      <c r="CV60" s="2191"/>
      <c r="CW60" s="2191"/>
      <c r="CX60" s="2191"/>
      <c r="CY60" s="2191"/>
      <c r="CZ60" s="2191"/>
    </row>
    <row r="61" s="399" customFormat="true" ht="15" customHeight="true" x14ac:dyDescent="0.2">
      <c r="A61" s="2783"/>
      <c r="B61" s="1811" t="s">
        <v>299</v>
      </c>
      <c r="C61" s="1700">
        <v>1.1494815569640267</v>
      </c>
      <c r="D61" s="1701">
        <v>0.63461239660745561</v>
      </c>
      <c r="E61" s="1701">
        <v>0.14054415449534499</v>
      </c>
      <c r="F61" s="1701">
        <v>0</v>
      </c>
      <c r="G61" s="1702">
        <v>0</v>
      </c>
      <c r="H61" s="1703">
        <v>2.7528366881730566E-2</v>
      </c>
      <c r="I61" s="1701">
        <v>0</v>
      </c>
      <c r="J61" s="1701">
        <v>0</v>
      </c>
      <c r="K61" s="1701">
        <v>0</v>
      </c>
      <c r="L61" s="1704">
        <v>0</v>
      </c>
      <c r="M61" s="1705">
        <v>0.32067665336676987</v>
      </c>
      <c r="N61" s="1701">
        <v>1.8263019597549606</v>
      </c>
      <c r="O61" s="1701">
        <v>1.768825784793272</v>
      </c>
      <c r="P61" s="1701">
        <v>0.49372856907876245</v>
      </c>
      <c r="Q61" s="1702">
        <v>0.59249776192984871</v>
      </c>
      <c r="R61" s="1703">
        <v>0</v>
      </c>
      <c r="S61" s="1701">
        <v>0</v>
      </c>
      <c r="T61" s="1701">
        <v>0.68260011277022725</v>
      </c>
      <c r="U61" s="1701">
        <v>4.9610568060737749E-2</v>
      </c>
      <c r="V61" s="1701">
        <v>0</v>
      </c>
      <c r="W61" s="1701">
        <v>0</v>
      </c>
      <c r="X61" s="1701">
        <v>0</v>
      </c>
      <c r="Y61" s="1701">
        <v>0</v>
      </c>
      <c r="Z61" s="1701">
        <v>6.8337944547847762</v>
      </c>
      <c r="AA61" s="1701">
        <v>0</v>
      </c>
      <c r="AB61" s="2286">
        <v>0</v>
      </c>
      <c r="AC61" s="667"/>
      <c r="AD61" s="667"/>
      <c r="AE61" s="667"/>
      <c r="AF61" s="667"/>
      <c r="AG61" s="667"/>
      <c r="AH61" s="667"/>
      <c r="AI61" s="667"/>
      <c r="AJ61" s="667"/>
      <c r="AK61" s="667"/>
      <c r="AL61" s="667"/>
      <c r="AM61" s="667"/>
      <c r="AN61" s="667"/>
      <c r="AO61" s="667"/>
      <c r="AP61" s="667"/>
      <c r="AQ61" s="667"/>
      <c r="AR61" s="667"/>
      <c r="AS61" s="667"/>
      <c r="AT61" s="667"/>
      <c r="AU61" s="667"/>
      <c r="AV61" s="667"/>
      <c r="AW61" s="667"/>
      <c r="AX61" s="667"/>
      <c r="AY61" s="667"/>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2191"/>
      <c r="CD61" s="2191"/>
      <c r="CE61" s="2191"/>
      <c r="CF61" s="2191"/>
      <c r="CG61" s="2191"/>
      <c r="CH61" s="2191"/>
      <c r="CI61" s="2191"/>
      <c r="CJ61" s="2191"/>
      <c r="CK61" s="2191"/>
      <c r="CL61" s="2191"/>
      <c r="CM61" s="2191"/>
      <c r="CN61" s="2191"/>
      <c r="CO61" s="2191"/>
      <c r="CP61" s="2191"/>
      <c r="CQ61" s="2191"/>
      <c r="CR61" s="2191"/>
      <c r="CS61" s="2191"/>
      <c r="CT61" s="2191"/>
      <c r="CU61" s="2191"/>
      <c r="CV61" s="2191"/>
      <c r="CW61" s="2191"/>
      <c r="CX61" s="2191"/>
      <c r="CY61" s="2191"/>
      <c r="CZ61" s="2191"/>
    </row>
    <row r="62" s="399" customFormat="true" ht="15" customHeight="true" x14ac:dyDescent="0.2">
      <c r="A62" s="2783"/>
      <c r="B62" s="1811" t="s">
        <v>300</v>
      </c>
      <c r="C62" s="1700">
        <v>0.33470796572032879</v>
      </c>
      <c r="D62" s="1701">
        <v>0.52454209670399021</v>
      </c>
      <c r="E62" s="1701">
        <v>0.6624154098374232</v>
      </c>
      <c r="F62" s="1701">
        <v>0.33497071546648122</v>
      </c>
      <c r="G62" s="1702">
        <v>0</v>
      </c>
      <c r="H62" s="1703">
        <v>0.41624081469013924</v>
      </c>
      <c r="I62" s="1701">
        <v>0.94488602914969255</v>
      </c>
      <c r="J62" s="1701">
        <v>0.28184964890877656</v>
      </c>
      <c r="K62" s="1701">
        <v>0</v>
      </c>
      <c r="L62" s="1704">
        <v>0</v>
      </c>
      <c r="M62" s="1705">
        <v>0.68959183497316978</v>
      </c>
      <c r="N62" s="1701">
        <v>0.1913673309020055</v>
      </c>
      <c r="O62" s="1701">
        <v>0.41316366793568349</v>
      </c>
      <c r="P62" s="1701">
        <v>0.53273936387377352</v>
      </c>
      <c r="Q62" s="1702">
        <v>0.38222340654530973</v>
      </c>
      <c r="R62" s="1703">
        <v>0</v>
      </c>
      <c r="S62" s="1701">
        <v>0</v>
      </c>
      <c r="T62" s="1701">
        <v>1.3510897540046858</v>
      </c>
      <c r="U62" s="1701">
        <v>3.4598929656125015</v>
      </c>
      <c r="V62" s="1701">
        <v>0</v>
      </c>
      <c r="W62" s="1701">
        <v>0</v>
      </c>
      <c r="X62" s="1701">
        <v>0.16392771587617913</v>
      </c>
      <c r="Y62" s="1701">
        <v>0</v>
      </c>
      <c r="Z62" s="1701">
        <v>0</v>
      </c>
      <c r="AA62" s="1701">
        <v>0</v>
      </c>
      <c r="AB62" s="2286">
        <v>0</v>
      </c>
      <c r="AC62" s="667"/>
      <c r="AD62" s="667"/>
      <c r="AE62" s="667"/>
      <c r="AF62" s="667"/>
      <c r="AG62" s="667"/>
      <c r="AH62" s="667"/>
      <c r="AI62" s="667"/>
      <c r="AJ62" s="667"/>
      <c r="AK62" s="667"/>
      <c r="AL62" s="667"/>
      <c r="AM62" s="667"/>
      <c r="AN62" s="667"/>
      <c r="AO62" s="667"/>
      <c r="AP62" s="667"/>
      <c r="AQ62" s="667"/>
      <c r="AR62" s="667"/>
      <c r="AS62" s="667"/>
      <c r="AT62" s="667"/>
      <c r="AU62" s="667"/>
      <c r="AV62" s="667"/>
      <c r="AW62" s="667"/>
      <c r="AX62" s="667"/>
      <c r="AY62" s="667"/>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2191"/>
      <c r="CD62" s="2191"/>
      <c r="CE62" s="2191"/>
      <c r="CF62" s="2191"/>
      <c r="CG62" s="2191"/>
      <c r="CH62" s="2191"/>
      <c r="CI62" s="2191"/>
      <c r="CJ62" s="2191"/>
      <c r="CK62" s="2191"/>
      <c r="CL62" s="2191"/>
      <c r="CM62" s="2191"/>
      <c r="CN62" s="2191"/>
      <c r="CO62" s="2191"/>
      <c r="CP62" s="2191"/>
      <c r="CQ62" s="2191"/>
      <c r="CR62" s="2191"/>
      <c r="CS62" s="2191"/>
      <c r="CT62" s="2191"/>
      <c r="CU62" s="2191"/>
      <c r="CV62" s="2191"/>
      <c r="CW62" s="2191"/>
      <c r="CX62" s="2191"/>
      <c r="CY62" s="2191"/>
      <c r="CZ62" s="2191"/>
    </row>
    <row r="63" s="399" customFormat="true" ht="15" customHeight="true" x14ac:dyDescent="0.2">
      <c r="A63" s="2783"/>
      <c r="B63" s="1811" t="s">
        <v>301</v>
      </c>
      <c r="C63" s="1700">
        <v>0.94880744635369196</v>
      </c>
      <c r="D63" s="1701">
        <v>0.83795458710877335</v>
      </c>
      <c r="E63" s="1701">
        <v>0.10035021926993394</v>
      </c>
      <c r="F63" s="1701">
        <v>8.219835365651304E-2</v>
      </c>
      <c r="G63" s="1702">
        <v>0</v>
      </c>
      <c r="H63" s="1703">
        <v>0</v>
      </c>
      <c r="I63" s="1701">
        <v>0.2158158857154393</v>
      </c>
      <c r="J63" s="1701">
        <v>7.9349084890322844E-2</v>
      </c>
      <c r="K63" s="1701">
        <v>0</v>
      </c>
      <c r="L63" s="1704">
        <v>0</v>
      </c>
      <c r="M63" s="1705">
        <v>1.2826595649346042</v>
      </c>
      <c r="N63" s="1701">
        <v>0.25382789222628455</v>
      </c>
      <c r="O63" s="1701">
        <v>1.2433919584916482</v>
      </c>
      <c r="P63" s="1701">
        <v>1.9141836105064609</v>
      </c>
      <c r="Q63" s="1702">
        <v>0</v>
      </c>
      <c r="R63" s="1703">
        <v>0</v>
      </c>
      <c r="S63" s="1701">
        <v>0</v>
      </c>
      <c r="T63" s="1701">
        <v>0.30688922739463564</v>
      </c>
      <c r="U63" s="1701">
        <v>2.2577369020743849</v>
      </c>
      <c r="V63" s="1701">
        <v>0</v>
      </c>
      <c r="W63" s="1701">
        <v>0</v>
      </c>
      <c r="X63" s="1701">
        <v>2.131918600451455</v>
      </c>
      <c r="Y63" s="1701">
        <v>0</v>
      </c>
      <c r="Z63" s="1701">
        <v>0.46341085780394303</v>
      </c>
      <c r="AA63" s="1701">
        <v>0</v>
      </c>
      <c r="AB63" s="2286">
        <v>0</v>
      </c>
      <c r="AC63" s="667"/>
      <c r="AD63" s="667"/>
      <c r="AE63" s="667"/>
      <c r="AF63" s="667"/>
      <c r="AG63" s="667"/>
      <c r="AH63" s="667"/>
      <c r="AI63" s="667"/>
      <c r="AJ63" s="667"/>
      <c r="AK63" s="667"/>
      <c r="AL63" s="667"/>
      <c r="AM63" s="667"/>
      <c r="AN63" s="667"/>
      <c r="AO63" s="667"/>
      <c r="AP63" s="667"/>
      <c r="AQ63" s="667"/>
      <c r="AR63" s="667"/>
      <c r="AS63" s="667"/>
      <c r="AT63" s="667"/>
      <c r="AU63" s="667"/>
      <c r="AV63" s="667"/>
      <c r="AW63" s="667"/>
      <c r="AX63" s="667"/>
      <c r="AY63" s="667"/>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2191"/>
      <c r="CD63" s="2191"/>
      <c r="CE63" s="2191"/>
      <c r="CF63" s="2191"/>
      <c r="CG63" s="2191"/>
      <c r="CH63" s="2191"/>
      <c r="CI63" s="2191"/>
      <c r="CJ63" s="2191"/>
      <c r="CK63" s="2191"/>
      <c r="CL63" s="2191"/>
      <c r="CM63" s="2191"/>
      <c r="CN63" s="2191"/>
      <c r="CO63" s="2191"/>
      <c r="CP63" s="2191"/>
      <c r="CQ63" s="2191"/>
      <c r="CR63" s="2191"/>
      <c r="CS63" s="2191"/>
      <c r="CT63" s="2191"/>
      <c r="CU63" s="2191"/>
      <c r="CV63" s="2191"/>
      <c r="CW63" s="2191"/>
      <c r="CX63" s="2191"/>
      <c r="CY63" s="2191"/>
      <c r="CZ63" s="2191"/>
    </row>
    <row r="64" s="399" customFormat="true" ht="15" customHeight="true" x14ac:dyDescent="0.2">
      <c r="A64" s="2783"/>
      <c r="B64" s="1811" t="s">
        <v>302</v>
      </c>
      <c r="C64" s="1700">
        <v>5.0897525296244028</v>
      </c>
      <c r="D64" s="1701">
        <v>1.6990165723745441</v>
      </c>
      <c r="E64" s="1701">
        <v>0.31177938547497874</v>
      </c>
      <c r="F64" s="1701">
        <v>0.17999665985752505</v>
      </c>
      <c r="G64" s="1702">
        <v>0</v>
      </c>
      <c r="H64" s="1703">
        <v>1.254757254916635</v>
      </c>
      <c r="I64" s="1701">
        <v>0.21795896702065143</v>
      </c>
      <c r="J64" s="1701">
        <v>9.3702748285373449E-2</v>
      </c>
      <c r="K64" s="1701">
        <v>0</v>
      </c>
      <c r="L64" s="1704">
        <v>0</v>
      </c>
      <c r="M64" s="1705">
        <v>3.8683120188665558</v>
      </c>
      <c r="N64" s="1701">
        <v>5.9470621549443141</v>
      </c>
      <c r="O64" s="1701">
        <v>3.9695489572804501</v>
      </c>
      <c r="P64" s="1701">
        <v>1.8053126032336755</v>
      </c>
      <c r="Q64" s="1702">
        <v>0.97043979526844804</v>
      </c>
      <c r="R64" s="1703">
        <v>13.986939379031563</v>
      </c>
      <c r="S64" s="1701">
        <v>0</v>
      </c>
      <c r="T64" s="1701">
        <v>0.10579848898922674</v>
      </c>
      <c r="U64" s="1701">
        <v>1.5695845239220403</v>
      </c>
      <c r="V64" s="1701">
        <v>0</v>
      </c>
      <c r="W64" s="1701">
        <v>0</v>
      </c>
      <c r="X64" s="1701">
        <v>1.7178071342729961</v>
      </c>
      <c r="Y64" s="1701">
        <v>6.4312186958842066</v>
      </c>
      <c r="Z64" s="1701">
        <v>6.1129142048711493</v>
      </c>
      <c r="AA64" s="1701">
        <v>3.3620892230706643</v>
      </c>
      <c r="AB64" s="2286">
        <v>0</v>
      </c>
      <c r="AC64" s="667"/>
      <c r="AD64" s="667"/>
      <c r="AE64" s="667"/>
      <c r="AF64" s="667"/>
      <c r="AG64" s="667"/>
      <c r="AH64" s="667"/>
      <c r="AI64" s="667"/>
      <c r="AJ64" s="667"/>
      <c r="AK64" s="667"/>
      <c r="AL64" s="667"/>
      <c r="AM64" s="667"/>
      <c r="AN64" s="667"/>
      <c r="AO64" s="667"/>
      <c r="AP64" s="667"/>
      <c r="AQ64" s="667"/>
      <c r="AR64" s="667"/>
      <c r="AS64" s="667"/>
      <c r="AT64" s="667"/>
      <c r="AU64" s="667"/>
      <c r="AV64" s="667"/>
      <c r="AW64" s="667"/>
      <c r="AX64" s="667"/>
      <c r="AY64" s="667"/>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2191"/>
      <c r="CD64" s="2191"/>
      <c r="CE64" s="2191"/>
      <c r="CF64" s="2191"/>
      <c r="CG64" s="2191"/>
      <c r="CH64" s="2191"/>
      <c r="CI64" s="2191"/>
      <c r="CJ64" s="2191"/>
      <c r="CK64" s="2191"/>
      <c r="CL64" s="2191"/>
      <c r="CM64" s="2191"/>
      <c r="CN64" s="2191"/>
      <c r="CO64" s="2191"/>
      <c r="CP64" s="2191"/>
      <c r="CQ64" s="2191"/>
      <c r="CR64" s="2191"/>
      <c r="CS64" s="2191"/>
      <c r="CT64" s="2191"/>
      <c r="CU64" s="2191"/>
      <c r="CV64" s="2191"/>
      <c r="CW64" s="2191"/>
      <c r="CX64" s="2191"/>
      <c r="CY64" s="2191"/>
      <c r="CZ64" s="2191"/>
    </row>
    <row r="65" s="399" customFormat="true" ht="15" customHeight="true" x14ac:dyDescent="0.2">
      <c r="A65" s="2783"/>
      <c r="B65" s="1811" t="s">
        <v>303</v>
      </c>
      <c r="C65" s="1700">
        <v>0.82922149157486202</v>
      </c>
      <c r="D65" s="1701">
        <v>0.27664697721946402</v>
      </c>
      <c r="E65" s="1701">
        <v>0</v>
      </c>
      <c r="F65" s="1701">
        <v>0</v>
      </c>
      <c r="G65" s="1702">
        <v>0</v>
      </c>
      <c r="H65" s="1703">
        <v>7.9673249814688707E-2</v>
      </c>
      <c r="I65" s="1701">
        <v>0</v>
      </c>
      <c r="J65" s="1701">
        <v>0</v>
      </c>
      <c r="K65" s="1701">
        <v>0</v>
      </c>
      <c r="L65" s="1704">
        <v>0</v>
      </c>
      <c r="M65" s="1705">
        <v>1.5727566648361617</v>
      </c>
      <c r="N65" s="1701">
        <v>0.47948783482867091</v>
      </c>
      <c r="O65" s="1701">
        <v>0.43545872208213171</v>
      </c>
      <c r="P65" s="1701">
        <v>0.29156010900635559</v>
      </c>
      <c r="Q65" s="1702">
        <v>0</v>
      </c>
      <c r="R65" s="1703">
        <v>0.55631086038220467</v>
      </c>
      <c r="S65" s="1701">
        <v>0</v>
      </c>
      <c r="T65" s="1701">
        <v>0</v>
      </c>
      <c r="U65" s="1701">
        <v>0</v>
      </c>
      <c r="V65" s="1701">
        <v>0</v>
      </c>
      <c r="W65" s="1701">
        <v>0</v>
      </c>
      <c r="X65" s="1701">
        <v>0.21700965616739884</v>
      </c>
      <c r="Y65" s="1701">
        <v>3.3239199086734361</v>
      </c>
      <c r="Z65" s="1701">
        <v>0.94856523178562746</v>
      </c>
      <c r="AA65" s="1701">
        <v>0</v>
      </c>
      <c r="AB65" s="2286">
        <v>0</v>
      </c>
      <c r="AC65" s="667"/>
      <c r="AD65" s="667"/>
      <c r="AE65" s="667"/>
      <c r="AF65" s="667"/>
      <c r="AG65" s="667"/>
      <c r="AH65" s="667"/>
      <c r="AI65" s="667"/>
      <c r="AJ65" s="667"/>
      <c r="AK65" s="667"/>
      <c r="AL65" s="667"/>
      <c r="AM65" s="667"/>
      <c r="AN65" s="667"/>
      <c r="AO65" s="667"/>
      <c r="AP65" s="667"/>
      <c r="AQ65" s="667"/>
      <c r="AR65" s="667"/>
      <c r="AS65" s="667"/>
      <c r="AT65" s="667"/>
      <c r="AU65" s="667"/>
      <c r="AV65" s="667"/>
      <c r="AW65" s="667"/>
      <c r="AX65" s="667"/>
      <c r="AY65" s="667"/>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2191"/>
      <c r="CD65" s="2191"/>
      <c r="CE65" s="2191"/>
      <c r="CF65" s="2191"/>
      <c r="CG65" s="2191"/>
      <c r="CH65" s="2191"/>
      <c r="CI65" s="2191"/>
      <c r="CJ65" s="2191"/>
      <c r="CK65" s="2191"/>
      <c r="CL65" s="2191"/>
      <c r="CM65" s="2191"/>
      <c r="CN65" s="2191"/>
      <c r="CO65" s="2191"/>
      <c r="CP65" s="2191"/>
      <c r="CQ65" s="2191"/>
      <c r="CR65" s="2191"/>
      <c r="CS65" s="2191"/>
      <c r="CT65" s="2191"/>
      <c r="CU65" s="2191"/>
      <c r="CV65" s="2191"/>
      <c r="CW65" s="2191"/>
      <c r="CX65" s="2191"/>
      <c r="CY65" s="2191"/>
      <c r="CZ65" s="2191"/>
    </row>
    <row r="66" s="399" customFormat="true" ht="15" customHeight="true" x14ac:dyDescent="0.2">
      <c r="A66" s="2783"/>
      <c r="B66" s="1811" t="s">
        <v>304</v>
      </c>
      <c r="C66" s="1700">
        <v>0</v>
      </c>
      <c r="D66" s="1701">
        <v>0</v>
      </c>
      <c r="E66" s="1701">
        <v>0</v>
      </c>
      <c r="F66" s="1701">
        <v>5.5592081403252724E-2</v>
      </c>
      <c r="G66" s="1702">
        <v>0</v>
      </c>
      <c r="H66" s="1703">
        <v>0</v>
      </c>
      <c r="I66" s="1701">
        <v>0</v>
      </c>
      <c r="J66" s="1701">
        <v>8.9441791111974742E-2</v>
      </c>
      <c r="K66" s="1701">
        <v>0</v>
      </c>
      <c r="L66" s="1704">
        <v>0</v>
      </c>
      <c r="M66" s="1705">
        <v>0</v>
      </c>
      <c r="N66" s="1701">
        <v>0</v>
      </c>
      <c r="O66" s="1701">
        <v>0</v>
      </c>
      <c r="P66" s="1701">
        <v>0</v>
      </c>
      <c r="Q66" s="1702">
        <v>0</v>
      </c>
      <c r="R66" s="1703">
        <v>0</v>
      </c>
      <c r="S66" s="1701">
        <v>0</v>
      </c>
      <c r="T66" s="1701">
        <v>0.12589748527776923</v>
      </c>
      <c r="U66" s="1701">
        <v>0</v>
      </c>
      <c r="V66" s="1701">
        <v>0</v>
      </c>
      <c r="W66" s="1701">
        <v>0</v>
      </c>
      <c r="X66" s="1701">
        <v>0</v>
      </c>
      <c r="Y66" s="1701">
        <v>0</v>
      </c>
      <c r="Z66" s="1701">
        <v>0</v>
      </c>
      <c r="AA66" s="1701">
        <v>0</v>
      </c>
      <c r="AB66" s="2286">
        <v>0</v>
      </c>
      <c r="AC66" s="667"/>
      <c r="AD66" s="667"/>
      <c r="AE66" s="667"/>
      <c r="AF66" s="667"/>
      <c r="AG66" s="667"/>
      <c r="AH66" s="667"/>
      <c r="AI66" s="667"/>
      <c r="AJ66" s="667"/>
      <c r="AK66" s="667"/>
      <c r="AL66" s="667"/>
      <c r="AM66" s="667"/>
      <c r="AN66" s="667"/>
      <c r="AO66" s="667"/>
      <c r="AP66" s="667"/>
      <c r="AQ66" s="667"/>
      <c r="AR66" s="667"/>
      <c r="AS66" s="667"/>
      <c r="AT66" s="667"/>
      <c r="AU66" s="667"/>
      <c r="AV66" s="667"/>
      <c r="AW66" s="667"/>
      <c r="AX66" s="667"/>
      <c r="AY66" s="667"/>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2191"/>
      <c r="CD66" s="2191"/>
      <c r="CE66" s="2191"/>
      <c r="CF66" s="2191"/>
      <c r="CG66" s="2191"/>
      <c r="CH66" s="2191"/>
      <c r="CI66" s="2191"/>
      <c r="CJ66" s="2191"/>
      <c r="CK66" s="2191"/>
      <c r="CL66" s="2191"/>
      <c r="CM66" s="2191"/>
      <c r="CN66" s="2191"/>
      <c r="CO66" s="2191"/>
      <c r="CP66" s="2191"/>
      <c r="CQ66" s="2191"/>
      <c r="CR66" s="2191"/>
      <c r="CS66" s="2191"/>
      <c r="CT66" s="2191"/>
      <c r="CU66" s="2191"/>
      <c r="CV66" s="2191"/>
      <c r="CW66" s="2191"/>
      <c r="CX66" s="2191"/>
      <c r="CY66" s="2191"/>
      <c r="CZ66" s="2191"/>
    </row>
    <row r="67" s="399" customFormat="true" ht="15" customHeight="true" x14ac:dyDescent="0.2">
      <c r="A67" s="2783"/>
      <c r="B67" s="1811" t="s">
        <v>305</v>
      </c>
      <c r="C67" s="1700">
        <v>11.068244703964938</v>
      </c>
      <c r="D67" s="1701">
        <v>8.2281759098034346</v>
      </c>
      <c r="E67" s="1701">
        <v>3.4802730273661644</v>
      </c>
      <c r="F67" s="1701">
        <v>1.278943346390051</v>
      </c>
      <c r="G67" s="1702">
        <v>0.12756863463951523</v>
      </c>
      <c r="H67" s="1703">
        <v>1.8545231903246941</v>
      </c>
      <c r="I67" s="1701">
        <v>2.4546716358445124</v>
      </c>
      <c r="J67" s="1701">
        <v>1.456329172354363</v>
      </c>
      <c r="K67" s="1701">
        <v>0.31031326822391814</v>
      </c>
      <c r="L67" s="1704">
        <v>0</v>
      </c>
      <c r="M67" s="1705">
        <v>10.359243907411264</v>
      </c>
      <c r="N67" s="1701">
        <v>14.890296082273341</v>
      </c>
      <c r="O67" s="1701">
        <v>7.7402180854504383</v>
      </c>
      <c r="P67" s="1701">
        <v>11.839972172442549</v>
      </c>
      <c r="Q67" s="1702">
        <v>8.756742924712368</v>
      </c>
      <c r="R67" s="1703">
        <v>26.746531401955341</v>
      </c>
      <c r="S67" s="1701">
        <v>0</v>
      </c>
      <c r="T67" s="1701">
        <v>42.447258037468593</v>
      </c>
      <c r="U67" s="1701">
        <v>0</v>
      </c>
      <c r="V67" s="1701">
        <v>0</v>
      </c>
      <c r="W67" s="1701">
        <v>0</v>
      </c>
      <c r="X67" s="1701">
        <v>0.20490964484522387</v>
      </c>
      <c r="Y67" s="1701">
        <v>0</v>
      </c>
      <c r="Z67" s="1701">
        <v>0</v>
      </c>
      <c r="AA67" s="1701">
        <v>0</v>
      </c>
      <c r="AB67" s="2286">
        <v>0</v>
      </c>
      <c r="AC67" s="667"/>
      <c r="AD67" s="667"/>
      <c r="AE67" s="667"/>
      <c r="AF67" s="667"/>
      <c r="AG67" s="667"/>
      <c r="AH67" s="667"/>
      <c r="AI67" s="667"/>
      <c r="AJ67" s="667"/>
      <c r="AK67" s="667"/>
      <c r="AL67" s="667"/>
      <c r="AM67" s="667"/>
      <c r="AN67" s="667"/>
      <c r="AO67" s="667"/>
      <c r="AP67" s="667"/>
      <c r="AQ67" s="667"/>
      <c r="AR67" s="667"/>
      <c r="AS67" s="667"/>
      <c r="AT67" s="667"/>
      <c r="AU67" s="667"/>
      <c r="AV67" s="667"/>
      <c r="AW67" s="667"/>
      <c r="AX67" s="667"/>
      <c r="AY67" s="667"/>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2191"/>
      <c r="CD67" s="2191"/>
      <c r="CE67" s="2191"/>
      <c r="CF67" s="2191"/>
      <c r="CG67" s="2191"/>
      <c r="CH67" s="2191"/>
      <c r="CI67" s="2191"/>
      <c r="CJ67" s="2191"/>
      <c r="CK67" s="2191"/>
      <c r="CL67" s="2191"/>
      <c r="CM67" s="2191"/>
      <c r="CN67" s="2191"/>
      <c r="CO67" s="2191"/>
      <c r="CP67" s="2191"/>
      <c r="CQ67" s="2191"/>
      <c r="CR67" s="2191"/>
      <c r="CS67" s="2191"/>
      <c r="CT67" s="2191"/>
      <c r="CU67" s="2191"/>
      <c r="CV67" s="2191"/>
      <c r="CW67" s="2191"/>
      <c r="CX67" s="2191"/>
      <c r="CY67" s="2191"/>
      <c r="CZ67" s="2191"/>
    </row>
    <row r="68" s="399" customFormat="true" ht="15" customHeight="true" x14ac:dyDescent="0.2">
      <c r="A68" s="2783"/>
      <c r="B68" s="1811" t="s">
        <v>245</v>
      </c>
      <c r="C68" s="1700">
        <v>0</v>
      </c>
      <c r="D68" s="1701">
        <v>0</v>
      </c>
      <c r="E68" s="1701">
        <v>1.1097697599720183E-2</v>
      </c>
      <c r="F68" s="1701">
        <v>0.24999656730449157</v>
      </c>
      <c r="G68" s="1702">
        <v>0.11188431716617298</v>
      </c>
      <c r="H68" s="1703">
        <v>0</v>
      </c>
      <c r="I68" s="1701">
        <v>0.18692085545609052</v>
      </c>
      <c r="J68" s="1701">
        <v>0</v>
      </c>
      <c r="K68" s="1701">
        <v>0.23515770797760296</v>
      </c>
      <c r="L68" s="1704">
        <v>0.18065438370623962</v>
      </c>
      <c r="M68" s="1705">
        <v>0</v>
      </c>
      <c r="N68" s="1701">
        <v>0</v>
      </c>
      <c r="O68" s="1701">
        <v>0</v>
      </c>
      <c r="P68" s="1701">
        <v>0</v>
      </c>
      <c r="Q68" s="1702">
        <v>0</v>
      </c>
      <c r="R68" s="1703">
        <v>0</v>
      </c>
      <c r="S68" s="1701">
        <v>0</v>
      </c>
      <c r="T68" s="1701">
        <v>0.11831449527946475</v>
      </c>
      <c r="U68" s="1701">
        <v>0</v>
      </c>
      <c r="V68" s="1701">
        <v>0</v>
      </c>
      <c r="W68" s="1701">
        <v>0</v>
      </c>
      <c r="X68" s="1701">
        <v>0</v>
      </c>
      <c r="Y68" s="1701">
        <v>0</v>
      </c>
      <c r="Z68" s="1701">
        <v>0</v>
      </c>
      <c r="AA68" s="1701">
        <v>0</v>
      </c>
      <c r="AB68" s="2286">
        <v>0.18296997894356137</v>
      </c>
      <c r="AC68" s="667"/>
      <c r="AD68" s="667"/>
      <c r="AE68" s="667"/>
      <c r="AF68" s="667"/>
      <c r="AG68" s="667"/>
      <c r="AH68" s="667"/>
      <c r="AI68" s="667"/>
      <c r="AJ68" s="667"/>
      <c r="AK68" s="667"/>
      <c r="AL68" s="667"/>
      <c r="AM68" s="667"/>
      <c r="AN68" s="667"/>
      <c r="AO68" s="667"/>
      <c r="AP68" s="667"/>
      <c r="AQ68" s="667"/>
      <c r="AR68" s="667"/>
      <c r="AS68" s="667"/>
      <c r="AT68" s="667"/>
      <c r="AU68" s="667"/>
      <c r="AV68" s="667"/>
      <c r="AW68" s="667"/>
      <c r="AX68" s="667"/>
      <c r="AY68" s="667"/>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2191"/>
      <c r="CD68" s="2191"/>
      <c r="CE68" s="2191"/>
      <c r="CF68" s="2191"/>
      <c r="CG68" s="2191"/>
      <c r="CH68" s="2191"/>
      <c r="CI68" s="2191"/>
      <c r="CJ68" s="2191"/>
      <c r="CK68" s="2191"/>
      <c r="CL68" s="2191"/>
      <c r="CM68" s="2191"/>
      <c r="CN68" s="2191"/>
      <c r="CO68" s="2191"/>
      <c r="CP68" s="2191"/>
      <c r="CQ68" s="2191"/>
      <c r="CR68" s="2191"/>
      <c r="CS68" s="2191"/>
      <c r="CT68" s="2191"/>
      <c r="CU68" s="2191"/>
      <c r="CV68" s="2191"/>
      <c r="CW68" s="2191"/>
      <c r="CX68" s="2191"/>
      <c r="CY68" s="2191"/>
      <c r="CZ68" s="2191"/>
    </row>
    <row r="69" s="399" customFormat="true" ht="15" customHeight="true" x14ac:dyDescent="0.2">
      <c r="A69" s="2783"/>
      <c r="B69" s="1811" t="s">
        <v>46</v>
      </c>
      <c r="C69" s="1700">
        <v>0.57260203753729655</v>
      </c>
      <c r="D69" s="1701">
        <v>0.13513411644297776</v>
      </c>
      <c r="E69" s="1701">
        <v>2.5791073741638759E-2</v>
      </c>
      <c r="F69" s="1701">
        <v>0</v>
      </c>
      <c r="G69" s="1702">
        <v>0</v>
      </c>
      <c r="H69" s="1703">
        <v>1.3072347998776128E-2</v>
      </c>
      <c r="I69" s="1701">
        <v>4.1797663388759197E-2</v>
      </c>
      <c r="J69" s="1701">
        <v>0</v>
      </c>
      <c r="K69" s="1701">
        <v>0</v>
      </c>
      <c r="L69" s="1704">
        <v>0</v>
      </c>
      <c r="M69" s="1705">
        <v>1.2964118509771325</v>
      </c>
      <c r="N69" s="1701">
        <v>0</v>
      </c>
      <c r="O69" s="1701">
        <v>0.35433906572009766</v>
      </c>
      <c r="P69" s="1701">
        <v>0.19128182629027329</v>
      </c>
      <c r="Q69" s="1702">
        <v>0</v>
      </c>
      <c r="R69" s="1703">
        <v>1.5638654116240928E-2</v>
      </c>
      <c r="S69" s="1701">
        <v>0</v>
      </c>
      <c r="T69" s="1701">
        <v>0</v>
      </c>
      <c r="U69" s="1701">
        <v>7.5221667776771334E-2</v>
      </c>
      <c r="V69" s="1701">
        <v>0</v>
      </c>
      <c r="W69" s="1701">
        <v>0</v>
      </c>
      <c r="X69" s="1701">
        <v>0.5936606894972829</v>
      </c>
      <c r="Y69" s="1701">
        <v>0</v>
      </c>
      <c r="Z69" s="1701">
        <v>1.6054144646767046</v>
      </c>
      <c r="AA69" s="1701">
        <v>0.5420843569876056</v>
      </c>
      <c r="AB69" s="2286">
        <v>0</v>
      </c>
      <c r="AC69" s="667"/>
      <c r="AD69" s="667"/>
      <c r="AE69" s="667"/>
      <c r="AF69" s="667"/>
      <c r="AG69" s="667"/>
      <c r="AH69" s="667"/>
      <c r="AI69" s="667"/>
      <c r="AJ69" s="667"/>
      <c r="AK69" s="667"/>
      <c r="AL69" s="667"/>
      <c r="AM69" s="667"/>
      <c r="AN69" s="667"/>
      <c r="AO69" s="667"/>
      <c r="AP69" s="667"/>
      <c r="AQ69" s="667"/>
      <c r="AR69" s="667"/>
      <c r="AS69" s="667"/>
      <c r="AT69" s="667"/>
      <c r="AU69" s="667"/>
      <c r="AV69" s="667"/>
      <c r="AW69" s="667"/>
      <c r="AX69" s="667"/>
      <c r="AY69" s="667"/>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2191"/>
      <c r="CD69" s="2191"/>
      <c r="CE69" s="2191"/>
      <c r="CF69" s="2191"/>
      <c r="CG69" s="2191"/>
      <c r="CH69" s="2191"/>
      <c r="CI69" s="2191"/>
      <c r="CJ69" s="2191"/>
      <c r="CK69" s="2191"/>
      <c r="CL69" s="2191"/>
      <c r="CM69" s="2191"/>
      <c r="CN69" s="2191"/>
      <c r="CO69" s="2191"/>
      <c r="CP69" s="2191"/>
      <c r="CQ69" s="2191"/>
      <c r="CR69" s="2191"/>
      <c r="CS69" s="2191"/>
      <c r="CT69" s="2191"/>
      <c r="CU69" s="2191"/>
      <c r="CV69" s="2191"/>
      <c r="CW69" s="2191"/>
      <c r="CX69" s="2191"/>
      <c r="CY69" s="2191"/>
      <c r="CZ69" s="2191"/>
    </row>
    <row r="70" s="399" customFormat="true" ht="15" customHeight="true" x14ac:dyDescent="0.2">
      <c r="A70" s="1640"/>
      <c r="B70" s="1812"/>
      <c r="C70" s="1700"/>
      <c r="D70" s="1701"/>
      <c r="E70" s="1701"/>
      <c r="F70" s="1701"/>
      <c r="G70" s="1702"/>
      <c r="H70" s="1703"/>
      <c r="I70" s="1701"/>
      <c r="J70" s="1701"/>
      <c r="K70" s="1701"/>
      <c r="L70" s="1704"/>
      <c r="M70" s="1705"/>
      <c r="N70" s="1701"/>
      <c r="O70" s="1701"/>
      <c r="P70" s="1701"/>
      <c r="Q70" s="1702"/>
      <c r="R70" s="1703"/>
      <c r="S70" s="1701"/>
      <c r="T70" s="1701"/>
      <c r="U70" s="1701"/>
      <c r="V70" s="1701"/>
      <c r="W70" s="1701"/>
      <c r="X70" s="1701"/>
      <c r="Y70" s="1701"/>
      <c r="Z70" s="1701"/>
      <c r="AA70" s="1701"/>
      <c r="AB70" s="2286"/>
      <c r="AC70" s="667"/>
      <c r="AD70" s="667"/>
      <c r="AE70" s="667"/>
      <c r="AF70" s="667"/>
      <c r="AG70" s="667"/>
      <c r="AH70" s="667"/>
      <c r="AI70" s="667"/>
      <c r="AJ70" s="667"/>
      <c r="AK70" s="667"/>
      <c r="AL70" s="667"/>
      <c r="AM70" s="667"/>
      <c r="AN70" s="667"/>
      <c r="AO70" s="667"/>
      <c r="AP70" s="667"/>
      <c r="AQ70" s="667"/>
      <c r="AR70" s="667"/>
      <c r="AS70" s="667"/>
      <c r="AT70" s="667"/>
      <c r="AU70" s="667"/>
      <c r="AV70" s="667"/>
      <c r="AW70" s="667"/>
      <c r="AX70" s="667"/>
      <c r="AY70" s="667"/>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2191"/>
      <c r="CD70" s="2191"/>
      <c r="CE70" s="2191"/>
      <c r="CF70" s="2191"/>
      <c r="CG70" s="2191"/>
      <c r="CH70" s="2191"/>
      <c r="CI70" s="2191"/>
      <c r="CJ70" s="2191"/>
      <c r="CK70" s="2191"/>
      <c r="CL70" s="2191"/>
      <c r="CM70" s="2191"/>
      <c r="CN70" s="2191"/>
      <c r="CO70" s="2191"/>
      <c r="CP70" s="2191"/>
      <c r="CQ70" s="2191"/>
      <c r="CR70" s="2191"/>
      <c r="CS70" s="2191"/>
      <c r="CT70" s="2191"/>
      <c r="CU70" s="2191"/>
      <c r="CV70" s="2191"/>
      <c r="CW70" s="2191"/>
      <c r="CX70" s="2191"/>
      <c r="CY70" s="2191"/>
      <c r="CZ70" s="2191"/>
    </row>
    <row r="71" s="399" customFormat="true" ht="15" customHeight="true" x14ac:dyDescent="0.2">
      <c r="A71" s="1640"/>
      <c r="B71" s="1812"/>
      <c r="C71" s="1700"/>
      <c r="D71" s="1701"/>
      <c r="E71" s="1701"/>
      <c r="F71" s="1701"/>
      <c r="G71" s="1702"/>
      <c r="H71" s="1703"/>
      <c r="I71" s="1701"/>
      <c r="J71" s="1701"/>
      <c r="K71" s="1701"/>
      <c r="L71" s="1704"/>
      <c r="M71" s="1705"/>
      <c r="N71" s="1701"/>
      <c r="O71" s="1701"/>
      <c r="P71" s="1701"/>
      <c r="Q71" s="1702"/>
      <c r="R71" s="1703"/>
      <c r="S71" s="1701"/>
      <c r="T71" s="1701"/>
      <c r="U71" s="1701"/>
      <c r="V71" s="1701"/>
      <c r="W71" s="1701"/>
      <c r="X71" s="1701"/>
      <c r="Y71" s="1701"/>
      <c r="Z71" s="1701"/>
      <c r="AA71" s="1701"/>
      <c r="AB71" s="2286"/>
      <c r="AC71" s="667"/>
      <c r="AD71" s="667"/>
      <c r="AE71" s="667"/>
      <c r="AF71" s="667"/>
      <c r="AG71" s="667"/>
      <c r="AH71" s="667"/>
      <c r="AI71" s="667"/>
      <c r="AJ71" s="667"/>
      <c r="AK71" s="667"/>
      <c r="AL71" s="667"/>
      <c r="AM71" s="667"/>
      <c r="AN71" s="667"/>
      <c r="AO71" s="667"/>
      <c r="AP71" s="667"/>
      <c r="AQ71" s="667"/>
      <c r="AR71" s="667"/>
      <c r="AS71" s="667"/>
      <c r="AT71" s="667"/>
      <c r="AU71" s="667"/>
      <c r="AV71" s="667"/>
      <c r="AW71" s="667"/>
      <c r="AX71" s="667"/>
      <c r="AY71" s="667"/>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2191"/>
      <c r="CD71" s="2191"/>
      <c r="CE71" s="2191"/>
      <c r="CF71" s="2191"/>
      <c r="CG71" s="2191"/>
      <c r="CH71" s="2191"/>
      <c r="CI71" s="2191"/>
      <c r="CJ71" s="2191"/>
      <c r="CK71" s="2191"/>
      <c r="CL71" s="2191"/>
      <c r="CM71" s="2191"/>
      <c r="CN71" s="2191"/>
      <c r="CO71" s="2191"/>
      <c r="CP71" s="2191"/>
      <c r="CQ71" s="2191"/>
      <c r="CR71" s="2191"/>
      <c r="CS71" s="2191"/>
      <c r="CT71" s="2191"/>
      <c r="CU71" s="2191"/>
      <c r="CV71" s="2191"/>
      <c r="CW71" s="2191"/>
      <c r="CX71" s="2191"/>
      <c r="CY71" s="2191"/>
      <c r="CZ71" s="2191"/>
    </row>
    <row r="72" s="399" customFormat="true" ht="15" customHeight="true" x14ac:dyDescent="0.2">
      <c r="A72" s="1640"/>
      <c r="B72" s="1812"/>
      <c r="C72" s="1700"/>
      <c r="D72" s="1701"/>
      <c r="E72" s="1701"/>
      <c r="F72" s="1701"/>
      <c r="G72" s="1702"/>
      <c r="H72" s="1703"/>
      <c r="I72" s="1701"/>
      <c r="J72" s="1701"/>
      <c r="K72" s="1701"/>
      <c r="L72" s="1704"/>
      <c r="M72" s="1705"/>
      <c r="N72" s="1701"/>
      <c r="O72" s="1701"/>
      <c r="P72" s="1701"/>
      <c r="Q72" s="1702"/>
      <c r="R72" s="1703"/>
      <c r="S72" s="1701"/>
      <c r="T72" s="1701"/>
      <c r="U72" s="1701"/>
      <c r="V72" s="1701"/>
      <c r="W72" s="1701"/>
      <c r="X72" s="1701"/>
      <c r="Y72" s="1701"/>
      <c r="Z72" s="1701"/>
      <c r="AA72" s="1701"/>
      <c r="AB72" s="2286"/>
      <c r="AC72" s="667"/>
      <c r="AD72" s="667"/>
      <c r="AE72" s="667"/>
      <c r="AF72" s="667"/>
      <c r="AG72" s="667"/>
      <c r="AH72" s="667"/>
      <c r="AI72" s="667"/>
      <c r="AJ72" s="667"/>
      <c r="AK72" s="667"/>
      <c r="AL72" s="667"/>
      <c r="AM72" s="667"/>
      <c r="AN72" s="667"/>
      <c r="AO72" s="667"/>
      <c r="AP72" s="667"/>
      <c r="AQ72" s="667"/>
      <c r="AR72" s="667"/>
      <c r="AS72" s="667"/>
      <c r="AT72" s="667"/>
      <c r="AU72" s="667"/>
      <c r="AV72" s="667"/>
      <c r="AW72" s="667"/>
      <c r="AX72" s="667"/>
      <c r="AY72" s="667"/>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2191"/>
      <c r="CD72" s="2191"/>
      <c r="CE72" s="2191"/>
      <c r="CF72" s="2191"/>
      <c r="CG72" s="2191"/>
      <c r="CH72" s="2191"/>
      <c r="CI72" s="2191"/>
      <c r="CJ72" s="2191"/>
      <c r="CK72" s="2191"/>
      <c r="CL72" s="2191"/>
      <c r="CM72" s="2191"/>
      <c r="CN72" s="2191"/>
      <c r="CO72" s="2191"/>
      <c r="CP72" s="2191"/>
      <c r="CQ72" s="2191"/>
      <c r="CR72" s="2191"/>
      <c r="CS72" s="2191"/>
      <c r="CT72" s="2191"/>
      <c r="CU72" s="2191"/>
      <c r="CV72" s="2191"/>
      <c r="CW72" s="2191"/>
      <c r="CX72" s="2191"/>
      <c r="CY72" s="2191"/>
      <c r="CZ72" s="2191"/>
    </row>
    <row r="73" s="399" customFormat="true" ht="15" customHeight="true" x14ac:dyDescent="0.2">
      <c r="A73" s="1640"/>
      <c r="B73" s="1812"/>
      <c r="C73" s="1700"/>
      <c r="D73" s="1701"/>
      <c r="E73" s="1701"/>
      <c r="F73" s="1701"/>
      <c r="G73" s="1702"/>
      <c r="H73" s="1703"/>
      <c r="I73" s="1701"/>
      <c r="J73" s="1701"/>
      <c r="K73" s="1701"/>
      <c r="L73" s="1704"/>
      <c r="M73" s="1705"/>
      <c r="N73" s="1701"/>
      <c r="O73" s="1701"/>
      <c r="P73" s="1701"/>
      <c r="Q73" s="1702"/>
      <c r="R73" s="1703"/>
      <c r="S73" s="1701"/>
      <c r="T73" s="1701"/>
      <c r="U73" s="1701"/>
      <c r="V73" s="1701"/>
      <c r="W73" s="1701"/>
      <c r="X73" s="1701"/>
      <c r="Y73" s="1701"/>
      <c r="Z73" s="1701"/>
      <c r="AA73" s="1701"/>
      <c r="AB73" s="2286"/>
      <c r="AC73" s="667"/>
      <c r="AD73" s="667"/>
      <c r="AE73" s="667"/>
      <c r="AF73" s="667"/>
      <c r="AG73" s="667"/>
      <c r="AH73" s="667"/>
      <c r="AI73" s="667"/>
      <c r="AJ73" s="667"/>
      <c r="AK73" s="667"/>
      <c r="AL73" s="667"/>
      <c r="AM73" s="667"/>
      <c r="AN73" s="667"/>
      <c r="AO73" s="667"/>
      <c r="AP73" s="667"/>
      <c r="AQ73" s="667"/>
      <c r="AR73" s="667"/>
      <c r="AS73" s="667"/>
      <c r="AT73" s="667"/>
      <c r="AU73" s="667"/>
      <c r="AV73" s="667"/>
      <c r="AW73" s="667"/>
      <c r="AX73" s="667"/>
      <c r="AY73" s="667"/>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2191"/>
      <c r="CD73" s="2191"/>
      <c r="CE73" s="2191"/>
      <c r="CF73" s="2191"/>
      <c r="CG73" s="2191"/>
      <c r="CH73" s="2191"/>
      <c r="CI73" s="2191"/>
      <c r="CJ73" s="2191"/>
      <c r="CK73" s="2191"/>
      <c r="CL73" s="2191"/>
      <c r="CM73" s="2191"/>
      <c r="CN73" s="2191"/>
      <c r="CO73" s="2191"/>
      <c r="CP73" s="2191"/>
      <c r="CQ73" s="2191"/>
      <c r="CR73" s="2191"/>
      <c r="CS73" s="2191"/>
      <c r="CT73" s="2191"/>
      <c r="CU73" s="2191"/>
      <c r="CV73" s="2191"/>
      <c r="CW73" s="2191"/>
      <c r="CX73" s="2191"/>
      <c r="CY73" s="2191"/>
      <c r="CZ73" s="2191"/>
    </row>
    <row r="74" s="399" customFormat="true" ht="15" customHeight="true" x14ac:dyDescent="0.2">
      <c r="A74" s="1640"/>
      <c r="B74" s="1812"/>
      <c r="C74" s="1700"/>
      <c r="D74" s="1701"/>
      <c r="E74" s="1701"/>
      <c r="F74" s="1701"/>
      <c r="G74" s="1702"/>
      <c r="H74" s="1703"/>
      <c r="I74" s="1701"/>
      <c r="J74" s="1701"/>
      <c r="K74" s="1701"/>
      <c r="L74" s="1704"/>
      <c r="M74" s="1705"/>
      <c r="N74" s="1701"/>
      <c r="O74" s="1701"/>
      <c r="P74" s="1701"/>
      <c r="Q74" s="1702"/>
      <c r="R74" s="1703"/>
      <c r="S74" s="1701"/>
      <c r="T74" s="1701"/>
      <c r="U74" s="1701"/>
      <c r="V74" s="1701"/>
      <c r="W74" s="1701"/>
      <c r="X74" s="1701"/>
      <c r="Y74" s="1701"/>
      <c r="Z74" s="1701"/>
      <c r="AA74" s="1701"/>
      <c r="AB74" s="2286"/>
      <c r="AC74" s="667"/>
      <c r="AD74" s="667"/>
      <c r="AE74" s="667"/>
      <c r="AF74" s="667"/>
      <c r="AG74" s="667"/>
      <c r="AH74" s="667"/>
      <c r="AI74" s="667"/>
      <c r="AJ74" s="667"/>
      <c r="AK74" s="667"/>
      <c r="AL74" s="667"/>
      <c r="AM74" s="667"/>
      <c r="AN74" s="667"/>
      <c r="AO74" s="667"/>
      <c r="AP74" s="667"/>
      <c r="AQ74" s="667"/>
      <c r="AR74" s="667"/>
      <c r="AS74" s="667"/>
      <c r="AT74" s="667"/>
      <c r="AU74" s="667"/>
      <c r="AV74" s="667"/>
      <c r="AW74" s="667"/>
      <c r="AX74" s="667"/>
      <c r="AY74" s="667"/>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2191"/>
      <c r="CD74" s="2191"/>
      <c r="CE74" s="2191"/>
      <c r="CF74" s="2191"/>
      <c r="CG74" s="2191"/>
      <c r="CH74" s="2191"/>
      <c r="CI74" s="2191"/>
      <c r="CJ74" s="2191"/>
      <c r="CK74" s="2191"/>
      <c r="CL74" s="2191"/>
      <c r="CM74" s="2191"/>
      <c r="CN74" s="2191"/>
      <c r="CO74" s="2191"/>
      <c r="CP74" s="2191"/>
      <c r="CQ74" s="2191"/>
      <c r="CR74" s="2191"/>
      <c r="CS74" s="2191"/>
      <c r="CT74" s="2191"/>
      <c r="CU74" s="2191"/>
      <c r="CV74" s="2191"/>
      <c r="CW74" s="2191"/>
      <c r="CX74" s="2191"/>
      <c r="CY74" s="2191"/>
      <c r="CZ74" s="2191"/>
    </row>
    <row r="75" s="399" customFormat="true" ht="15" customHeight="true" x14ac:dyDescent="0.2">
      <c r="A75" s="1640"/>
      <c r="B75" s="1812"/>
      <c r="C75" s="1700"/>
      <c r="D75" s="1701"/>
      <c r="E75" s="1701"/>
      <c r="F75" s="1701"/>
      <c r="G75" s="1702"/>
      <c r="H75" s="1703"/>
      <c r="I75" s="1701"/>
      <c r="J75" s="1701"/>
      <c r="K75" s="1701"/>
      <c r="L75" s="1704"/>
      <c r="M75" s="1705"/>
      <c r="N75" s="1701"/>
      <c r="O75" s="1701"/>
      <c r="P75" s="1701"/>
      <c r="Q75" s="1702"/>
      <c r="R75" s="1703"/>
      <c r="S75" s="1701"/>
      <c r="T75" s="1701"/>
      <c r="U75" s="1701"/>
      <c r="V75" s="1701"/>
      <c r="W75" s="1701"/>
      <c r="X75" s="1701"/>
      <c r="Y75" s="1701"/>
      <c r="Z75" s="1701"/>
      <c r="AA75" s="1701"/>
      <c r="AB75" s="2286"/>
      <c r="AC75" s="667"/>
      <c r="AD75" s="667"/>
      <c r="AE75" s="667"/>
      <c r="AF75" s="667"/>
      <c r="AG75" s="667"/>
      <c r="AH75" s="667"/>
      <c r="AI75" s="667"/>
      <c r="AJ75" s="667"/>
      <c r="AK75" s="667"/>
      <c r="AL75" s="667"/>
      <c r="AM75" s="667"/>
      <c r="AN75" s="667"/>
      <c r="AO75" s="667"/>
      <c r="AP75" s="667"/>
      <c r="AQ75" s="667"/>
      <c r="AR75" s="667"/>
      <c r="AS75" s="667"/>
      <c r="AT75" s="667"/>
      <c r="AU75" s="667"/>
      <c r="AV75" s="667"/>
      <c r="AW75" s="667"/>
      <c r="AX75" s="667"/>
      <c r="AY75" s="667"/>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2191"/>
      <c r="CD75" s="2191"/>
      <c r="CE75" s="2191"/>
      <c r="CF75" s="2191"/>
      <c r="CG75" s="2191"/>
      <c r="CH75" s="2191"/>
      <c r="CI75" s="2191"/>
      <c r="CJ75" s="2191"/>
      <c r="CK75" s="2191"/>
      <c r="CL75" s="2191"/>
      <c r="CM75" s="2191"/>
      <c r="CN75" s="2191"/>
      <c r="CO75" s="2191"/>
      <c r="CP75" s="2191"/>
      <c r="CQ75" s="2191"/>
      <c r="CR75" s="2191"/>
      <c r="CS75" s="2191"/>
      <c r="CT75" s="2191"/>
      <c r="CU75" s="2191"/>
      <c r="CV75" s="2191"/>
      <c r="CW75" s="2191"/>
      <c r="CX75" s="2191"/>
      <c r="CY75" s="2191"/>
      <c r="CZ75" s="2191"/>
    </row>
    <row r="76" s="399" customFormat="true" ht="15" customHeight="true" x14ac:dyDescent="0.2">
      <c r="A76" s="1640"/>
      <c r="B76" s="1812"/>
      <c r="C76" s="1700"/>
      <c r="D76" s="1701"/>
      <c r="E76" s="1701"/>
      <c r="F76" s="1701"/>
      <c r="G76" s="1702"/>
      <c r="H76" s="1703"/>
      <c r="I76" s="1701"/>
      <c r="J76" s="1701"/>
      <c r="K76" s="1701"/>
      <c r="L76" s="1704"/>
      <c r="M76" s="1705"/>
      <c r="N76" s="1701"/>
      <c r="O76" s="1701"/>
      <c r="P76" s="1701"/>
      <c r="Q76" s="1702"/>
      <c r="R76" s="1703"/>
      <c r="S76" s="1701"/>
      <c r="T76" s="1701"/>
      <c r="U76" s="1701"/>
      <c r="V76" s="1701"/>
      <c r="W76" s="1701"/>
      <c r="X76" s="1701"/>
      <c r="Y76" s="1701"/>
      <c r="Z76" s="1701"/>
      <c r="AA76" s="1701"/>
      <c r="AB76" s="2286"/>
      <c r="AC76" s="667"/>
      <c r="AD76" s="667"/>
      <c r="AE76" s="667"/>
      <c r="AF76" s="667"/>
      <c r="AG76" s="667"/>
      <c r="AH76" s="667"/>
      <c r="AI76" s="667"/>
      <c r="AJ76" s="667"/>
      <c r="AK76" s="667"/>
      <c r="AL76" s="667"/>
      <c r="AM76" s="667"/>
      <c r="AN76" s="667"/>
      <c r="AO76" s="667"/>
      <c r="AP76" s="667"/>
      <c r="AQ76" s="667"/>
      <c r="AR76" s="667"/>
      <c r="AS76" s="667"/>
      <c r="AT76" s="667"/>
      <c r="AU76" s="667"/>
      <c r="AV76" s="667"/>
      <c r="AW76" s="667"/>
      <c r="AX76" s="667"/>
      <c r="AY76" s="667"/>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2191"/>
      <c r="CD76" s="2191"/>
      <c r="CE76" s="2191"/>
      <c r="CF76" s="2191"/>
      <c r="CG76" s="2191"/>
      <c r="CH76" s="2191"/>
      <c r="CI76" s="2191"/>
      <c r="CJ76" s="2191"/>
      <c r="CK76" s="2191"/>
      <c r="CL76" s="2191"/>
      <c r="CM76" s="2191"/>
      <c r="CN76" s="2191"/>
      <c r="CO76" s="2191"/>
      <c r="CP76" s="2191"/>
      <c r="CQ76" s="2191"/>
      <c r="CR76" s="2191"/>
      <c r="CS76" s="2191"/>
      <c r="CT76" s="2191"/>
      <c r="CU76" s="2191"/>
      <c r="CV76" s="2191"/>
      <c r="CW76" s="2191"/>
      <c r="CX76" s="2191"/>
      <c r="CY76" s="2191"/>
      <c r="CZ76" s="2191"/>
    </row>
    <row r="77" s="399" customFormat="true" ht="15" customHeight="true" x14ac:dyDescent="0.2">
      <c r="A77" s="1640"/>
      <c r="B77" s="1812"/>
      <c r="C77" s="1700"/>
      <c r="D77" s="1701"/>
      <c r="E77" s="1701"/>
      <c r="F77" s="1701"/>
      <c r="G77" s="1702"/>
      <c r="H77" s="1703"/>
      <c r="I77" s="1701"/>
      <c r="J77" s="1701"/>
      <c r="K77" s="1701"/>
      <c r="L77" s="1704"/>
      <c r="M77" s="1705"/>
      <c r="N77" s="1701"/>
      <c r="O77" s="1701"/>
      <c r="P77" s="1701"/>
      <c r="Q77" s="1702"/>
      <c r="R77" s="1703"/>
      <c r="S77" s="1701"/>
      <c r="T77" s="1701"/>
      <c r="U77" s="1701"/>
      <c r="V77" s="1701"/>
      <c r="W77" s="1701"/>
      <c r="X77" s="1701"/>
      <c r="Y77" s="1701"/>
      <c r="Z77" s="1701"/>
      <c r="AA77" s="1701"/>
      <c r="AB77" s="2286"/>
      <c r="AC77" s="667"/>
      <c r="AD77" s="667"/>
      <c r="AE77" s="667"/>
      <c r="AF77" s="667"/>
      <c r="AG77" s="667"/>
      <c r="AH77" s="667"/>
      <c r="AI77" s="667"/>
      <c r="AJ77" s="667"/>
      <c r="AK77" s="667"/>
      <c r="AL77" s="667"/>
      <c r="AM77" s="667"/>
      <c r="AN77" s="667"/>
      <c r="AO77" s="667"/>
      <c r="AP77" s="667"/>
      <c r="AQ77" s="667"/>
      <c r="AR77" s="667"/>
      <c r="AS77" s="667"/>
      <c r="AT77" s="667"/>
      <c r="AU77" s="667"/>
      <c r="AV77" s="667"/>
      <c r="AW77" s="667"/>
      <c r="AX77" s="667"/>
      <c r="AY77" s="667"/>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2191"/>
      <c r="CD77" s="2191"/>
      <c r="CE77" s="2191"/>
      <c r="CF77" s="2191"/>
      <c r="CG77" s="2191"/>
      <c r="CH77" s="2191"/>
      <c r="CI77" s="2191"/>
      <c r="CJ77" s="2191"/>
      <c r="CK77" s="2191"/>
      <c r="CL77" s="2191"/>
      <c r="CM77" s="2191"/>
      <c r="CN77" s="2191"/>
      <c r="CO77" s="2191"/>
      <c r="CP77" s="2191"/>
      <c r="CQ77" s="2191"/>
      <c r="CR77" s="2191"/>
      <c r="CS77" s="2191"/>
      <c r="CT77" s="2191"/>
      <c r="CU77" s="2191"/>
      <c r="CV77" s="2191"/>
      <c r="CW77" s="2191"/>
      <c r="CX77" s="2191"/>
      <c r="CY77" s="2191"/>
      <c r="CZ77" s="2191"/>
    </row>
    <row r="78" s="399" customFormat="true" ht="15" customHeight="true" x14ac:dyDescent="0.2">
      <c r="A78" s="1640"/>
      <c r="B78" s="1812"/>
      <c r="C78" s="1700"/>
      <c r="D78" s="1701"/>
      <c r="E78" s="1701"/>
      <c r="F78" s="1701"/>
      <c r="G78" s="1702"/>
      <c r="H78" s="1703"/>
      <c r="I78" s="1701"/>
      <c r="J78" s="1701"/>
      <c r="K78" s="1701"/>
      <c r="L78" s="1704"/>
      <c r="M78" s="1705"/>
      <c r="N78" s="1701"/>
      <c r="O78" s="1701"/>
      <c r="P78" s="1701"/>
      <c r="Q78" s="1702"/>
      <c r="R78" s="1703"/>
      <c r="S78" s="1701"/>
      <c r="T78" s="1701"/>
      <c r="U78" s="1701"/>
      <c r="V78" s="1701"/>
      <c r="W78" s="1701"/>
      <c r="X78" s="1701"/>
      <c r="Y78" s="1701"/>
      <c r="Z78" s="1701"/>
      <c r="AA78" s="1701"/>
      <c r="AB78" s="2286"/>
      <c r="AC78" s="667"/>
      <c r="AD78" s="667"/>
      <c r="AE78" s="667"/>
      <c r="AF78" s="667"/>
      <c r="AG78" s="667"/>
      <c r="AH78" s="667"/>
      <c r="AI78" s="667"/>
      <c r="AJ78" s="667"/>
      <c r="AK78" s="667"/>
      <c r="AL78" s="667"/>
      <c r="AM78" s="667"/>
      <c r="AN78" s="667"/>
      <c r="AO78" s="667"/>
      <c r="AP78" s="667"/>
      <c r="AQ78" s="667"/>
      <c r="AR78" s="667"/>
      <c r="AS78" s="667"/>
      <c r="AT78" s="667"/>
      <c r="AU78" s="667"/>
      <c r="AV78" s="667"/>
      <c r="AW78" s="667"/>
      <c r="AX78" s="667"/>
      <c r="AY78" s="667"/>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2191"/>
      <c r="CD78" s="2191"/>
      <c r="CE78" s="2191"/>
      <c r="CF78" s="2191"/>
      <c r="CG78" s="2191"/>
      <c r="CH78" s="2191"/>
      <c r="CI78" s="2191"/>
      <c r="CJ78" s="2191"/>
      <c r="CK78" s="2191"/>
      <c r="CL78" s="2191"/>
      <c r="CM78" s="2191"/>
      <c r="CN78" s="2191"/>
      <c r="CO78" s="2191"/>
      <c r="CP78" s="2191"/>
      <c r="CQ78" s="2191"/>
      <c r="CR78" s="2191"/>
      <c r="CS78" s="2191"/>
      <c r="CT78" s="2191"/>
      <c r="CU78" s="2191"/>
      <c r="CV78" s="2191"/>
      <c r="CW78" s="2191"/>
      <c r="CX78" s="2191"/>
      <c r="CY78" s="2191"/>
      <c r="CZ78" s="2191"/>
    </row>
    <row r="79" s="399" customFormat="true" ht="15" customHeight="true" x14ac:dyDescent="0.2">
      <c r="A79" s="1640"/>
      <c r="B79" s="1812"/>
      <c r="C79" s="1700"/>
      <c r="D79" s="1701"/>
      <c r="E79" s="1701"/>
      <c r="F79" s="1701"/>
      <c r="G79" s="1702"/>
      <c r="H79" s="1703"/>
      <c r="I79" s="1701"/>
      <c r="J79" s="1701"/>
      <c r="K79" s="1701"/>
      <c r="L79" s="1704"/>
      <c r="M79" s="1705"/>
      <c r="N79" s="1701"/>
      <c r="O79" s="1701"/>
      <c r="P79" s="1701"/>
      <c r="Q79" s="1702"/>
      <c r="R79" s="1703"/>
      <c r="S79" s="1701"/>
      <c r="T79" s="1701"/>
      <c r="U79" s="1701"/>
      <c r="V79" s="1701"/>
      <c r="W79" s="1701"/>
      <c r="X79" s="1701"/>
      <c r="Y79" s="1701"/>
      <c r="Z79" s="1701"/>
      <c r="AA79" s="1701"/>
      <c r="AB79" s="2286"/>
      <c r="AC79" s="667"/>
      <c r="AD79" s="667"/>
      <c r="AE79" s="667"/>
      <c r="AF79" s="667"/>
      <c r="AG79" s="667"/>
      <c r="AH79" s="667"/>
      <c r="AI79" s="667"/>
      <c r="AJ79" s="667"/>
      <c r="AK79" s="667"/>
      <c r="AL79" s="667"/>
      <c r="AM79" s="667"/>
      <c r="AN79" s="667"/>
      <c r="AO79" s="667"/>
      <c r="AP79" s="667"/>
      <c r="AQ79" s="667"/>
      <c r="AR79" s="667"/>
      <c r="AS79" s="667"/>
      <c r="AT79" s="667"/>
      <c r="AU79" s="667"/>
      <c r="AV79" s="667"/>
      <c r="AW79" s="667"/>
      <c r="AX79" s="667"/>
      <c r="AY79" s="667"/>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2191"/>
      <c r="CD79" s="2191"/>
      <c r="CE79" s="2191"/>
      <c r="CF79" s="2191"/>
      <c r="CG79" s="2191"/>
      <c r="CH79" s="2191"/>
      <c r="CI79" s="2191"/>
      <c r="CJ79" s="2191"/>
      <c r="CK79" s="2191"/>
      <c r="CL79" s="2191"/>
      <c r="CM79" s="2191"/>
      <c r="CN79" s="2191"/>
      <c r="CO79" s="2191"/>
      <c r="CP79" s="2191"/>
      <c r="CQ79" s="2191"/>
      <c r="CR79" s="2191"/>
      <c r="CS79" s="2191"/>
      <c r="CT79" s="2191"/>
      <c r="CU79" s="2191"/>
      <c r="CV79" s="2191"/>
      <c r="CW79" s="2191"/>
      <c r="CX79" s="2191"/>
      <c r="CY79" s="2191"/>
      <c r="CZ79" s="2191"/>
    </row>
    <row r="80" s="399" customFormat="true" ht="15" customHeight="true" x14ac:dyDescent="0.2">
      <c r="A80" s="1640"/>
      <c r="B80" s="1812"/>
      <c r="C80" s="1700"/>
      <c r="D80" s="1701"/>
      <c r="E80" s="1701"/>
      <c r="F80" s="1701"/>
      <c r="G80" s="1702"/>
      <c r="H80" s="1703"/>
      <c r="I80" s="1701"/>
      <c r="J80" s="1701"/>
      <c r="K80" s="1701"/>
      <c r="L80" s="1704"/>
      <c r="M80" s="1705"/>
      <c r="N80" s="1701"/>
      <c r="O80" s="1701"/>
      <c r="P80" s="1701"/>
      <c r="Q80" s="1702"/>
      <c r="R80" s="1703"/>
      <c r="S80" s="1701"/>
      <c r="T80" s="1701"/>
      <c r="U80" s="1701"/>
      <c r="V80" s="1701"/>
      <c r="W80" s="1701"/>
      <c r="X80" s="1701"/>
      <c r="Y80" s="1701"/>
      <c r="Z80" s="1701"/>
      <c r="AA80" s="1701"/>
      <c r="AB80" s="2286"/>
      <c r="AC80" s="667"/>
      <c r="AD80" s="667"/>
      <c r="AE80" s="667"/>
      <c r="AF80" s="667"/>
      <c r="AG80" s="667"/>
      <c r="AH80" s="667"/>
      <c r="AI80" s="667"/>
      <c r="AJ80" s="667"/>
      <c r="AK80" s="667"/>
      <c r="AL80" s="667"/>
      <c r="AM80" s="667"/>
      <c r="AN80" s="667"/>
      <c r="AO80" s="667"/>
      <c r="AP80" s="667"/>
      <c r="AQ80" s="667"/>
      <c r="AR80" s="667"/>
      <c r="AS80" s="667"/>
      <c r="AT80" s="667"/>
      <c r="AU80" s="667"/>
      <c r="AV80" s="667"/>
      <c r="AW80" s="667"/>
      <c r="AX80" s="667"/>
      <c r="AY80" s="667"/>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2191"/>
      <c r="CD80" s="2191"/>
      <c r="CE80" s="2191"/>
      <c r="CF80" s="2191"/>
      <c r="CG80" s="2191"/>
      <c r="CH80" s="2191"/>
      <c r="CI80" s="2191"/>
      <c r="CJ80" s="2191"/>
      <c r="CK80" s="2191"/>
      <c r="CL80" s="2191"/>
      <c r="CM80" s="2191"/>
      <c r="CN80" s="2191"/>
      <c r="CO80" s="2191"/>
      <c r="CP80" s="2191"/>
      <c r="CQ80" s="2191"/>
      <c r="CR80" s="2191"/>
      <c r="CS80" s="2191"/>
      <c r="CT80" s="2191"/>
      <c r="CU80" s="2191"/>
      <c r="CV80" s="2191"/>
      <c r="CW80" s="2191"/>
      <c r="CX80" s="2191"/>
      <c r="CY80" s="2191"/>
      <c r="CZ80" s="2191"/>
    </row>
    <row r="81" s="399" customFormat="true" ht="15" customHeight="true" x14ac:dyDescent="0.2">
      <c r="A81" s="1640"/>
      <c r="B81" s="1812"/>
      <c r="C81" s="1700"/>
      <c r="D81" s="1701"/>
      <c r="E81" s="1701"/>
      <c r="F81" s="1701"/>
      <c r="G81" s="1702"/>
      <c r="H81" s="1703"/>
      <c r="I81" s="1701"/>
      <c r="J81" s="1701"/>
      <c r="K81" s="1701"/>
      <c r="L81" s="1704"/>
      <c r="M81" s="1705"/>
      <c r="N81" s="1701"/>
      <c r="O81" s="1701"/>
      <c r="P81" s="1701"/>
      <c r="Q81" s="1702"/>
      <c r="R81" s="1703"/>
      <c r="S81" s="1701"/>
      <c r="T81" s="1701"/>
      <c r="U81" s="1701"/>
      <c r="V81" s="1701"/>
      <c r="W81" s="1701"/>
      <c r="X81" s="1701"/>
      <c r="Y81" s="1701"/>
      <c r="Z81" s="1701"/>
      <c r="AA81" s="1701"/>
      <c r="AB81" s="2286"/>
      <c r="AC81" s="667"/>
      <c r="AD81" s="667"/>
      <c r="AE81" s="667"/>
      <c r="AF81" s="667"/>
      <c r="AG81" s="667"/>
      <c r="AH81" s="667"/>
      <c r="AI81" s="667"/>
      <c r="AJ81" s="667"/>
      <c r="AK81" s="667"/>
      <c r="AL81" s="667"/>
      <c r="AM81" s="667"/>
      <c r="AN81" s="667"/>
      <c r="AO81" s="667"/>
      <c r="AP81" s="667"/>
      <c r="AQ81" s="667"/>
      <c r="AR81" s="667"/>
      <c r="AS81" s="667"/>
      <c r="AT81" s="667"/>
      <c r="AU81" s="667"/>
      <c r="AV81" s="667"/>
      <c r="AW81" s="667"/>
      <c r="AX81" s="667"/>
      <c r="AY81" s="667"/>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2191"/>
      <c r="CD81" s="2191"/>
      <c r="CE81" s="2191"/>
      <c r="CF81" s="2191"/>
      <c r="CG81" s="2191"/>
      <c r="CH81" s="2191"/>
      <c r="CI81" s="2191"/>
      <c r="CJ81" s="2191"/>
      <c r="CK81" s="2191"/>
      <c r="CL81" s="2191"/>
      <c r="CM81" s="2191"/>
      <c r="CN81" s="2191"/>
      <c r="CO81" s="2191"/>
      <c r="CP81" s="2191"/>
      <c r="CQ81" s="2191"/>
      <c r="CR81" s="2191"/>
      <c r="CS81" s="2191"/>
      <c r="CT81" s="2191"/>
      <c r="CU81" s="2191"/>
      <c r="CV81" s="2191"/>
      <c r="CW81" s="2191"/>
      <c r="CX81" s="2191"/>
      <c r="CY81" s="2191"/>
      <c r="CZ81" s="2191"/>
    </row>
    <row r="82" s="399" customFormat="true" ht="15" customHeight="true" x14ac:dyDescent="0.2">
      <c r="A82" s="1640"/>
      <c r="B82" s="1812"/>
      <c r="C82" s="1700"/>
      <c r="D82" s="1701"/>
      <c r="E82" s="1701"/>
      <c r="F82" s="1701"/>
      <c r="G82" s="1702"/>
      <c r="H82" s="1703"/>
      <c r="I82" s="1701"/>
      <c r="J82" s="1701"/>
      <c r="K82" s="1701"/>
      <c r="L82" s="1704"/>
      <c r="M82" s="1705"/>
      <c r="N82" s="1701"/>
      <c r="O82" s="1701"/>
      <c r="P82" s="1701"/>
      <c r="Q82" s="1702"/>
      <c r="R82" s="1703"/>
      <c r="S82" s="1701"/>
      <c r="T82" s="1701"/>
      <c r="U82" s="1701"/>
      <c r="V82" s="1701"/>
      <c r="W82" s="1701"/>
      <c r="X82" s="1701"/>
      <c r="Y82" s="1701"/>
      <c r="Z82" s="1701"/>
      <c r="AA82" s="1701"/>
      <c r="AB82" s="2286"/>
      <c r="AC82" s="667"/>
      <c r="AD82" s="667"/>
      <c r="AE82" s="667"/>
      <c r="AF82" s="667"/>
      <c r="AG82" s="667"/>
      <c r="AH82" s="667"/>
      <c r="AI82" s="667"/>
      <c r="AJ82" s="667"/>
      <c r="AK82" s="667"/>
      <c r="AL82" s="667"/>
      <c r="AM82" s="667"/>
      <c r="AN82" s="667"/>
      <c r="AO82" s="667"/>
      <c r="AP82" s="667"/>
      <c r="AQ82" s="667"/>
      <c r="AR82" s="667"/>
      <c r="AS82" s="667"/>
      <c r="AT82" s="667"/>
      <c r="AU82" s="667"/>
      <c r="AV82" s="667"/>
      <c r="AW82" s="667"/>
      <c r="AX82" s="667"/>
      <c r="AY82" s="667"/>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2191"/>
      <c r="CD82" s="2191"/>
      <c r="CE82" s="2191"/>
      <c r="CF82" s="2191"/>
      <c r="CG82" s="2191"/>
      <c r="CH82" s="2191"/>
      <c r="CI82" s="2191"/>
      <c r="CJ82" s="2191"/>
      <c r="CK82" s="2191"/>
      <c r="CL82" s="2191"/>
      <c r="CM82" s="2191"/>
      <c r="CN82" s="2191"/>
      <c r="CO82" s="2191"/>
      <c r="CP82" s="2191"/>
      <c r="CQ82" s="2191"/>
      <c r="CR82" s="2191"/>
      <c r="CS82" s="2191"/>
      <c r="CT82" s="2191"/>
      <c r="CU82" s="2191"/>
      <c r="CV82" s="2191"/>
      <c r="CW82" s="2191"/>
      <c r="CX82" s="2191"/>
      <c r="CY82" s="2191"/>
      <c r="CZ82" s="2191"/>
    </row>
    <row r="83" s="399" customFormat="true" ht="15" customHeight="true" x14ac:dyDescent="0.2">
      <c r="A83" s="1641"/>
      <c r="B83" s="1813"/>
      <c r="C83" s="1706"/>
      <c r="D83" s="1707"/>
      <c r="E83" s="1707"/>
      <c r="F83" s="1707"/>
      <c r="G83" s="1708"/>
      <c r="H83" s="1709"/>
      <c r="I83" s="1707"/>
      <c r="J83" s="1707"/>
      <c r="K83" s="1707"/>
      <c r="L83" s="1710"/>
      <c r="M83" s="1711"/>
      <c r="N83" s="1707"/>
      <c r="O83" s="1707"/>
      <c r="P83" s="1707"/>
      <c r="Q83" s="1708"/>
      <c r="R83" s="1709"/>
      <c r="S83" s="1707"/>
      <c r="T83" s="1707"/>
      <c r="U83" s="1707"/>
      <c r="V83" s="1707"/>
      <c r="W83" s="1707"/>
      <c r="X83" s="1707"/>
      <c r="Y83" s="1707"/>
      <c r="Z83" s="1707"/>
      <c r="AA83" s="1707"/>
      <c r="AB83" s="2287"/>
      <c r="AC83" s="667"/>
      <c r="AD83" s="667"/>
      <c r="AE83" s="667"/>
      <c r="AF83" s="667"/>
      <c r="AG83" s="667"/>
      <c r="AH83" s="667"/>
      <c r="AI83" s="667"/>
      <c r="AJ83" s="667"/>
      <c r="AK83" s="667"/>
      <c r="AL83" s="667"/>
      <c r="AM83" s="667"/>
      <c r="AN83" s="667"/>
      <c r="AO83" s="667"/>
      <c r="AP83" s="667"/>
      <c r="AQ83" s="667"/>
      <c r="AR83" s="667"/>
      <c r="AS83" s="667"/>
      <c r="AT83" s="667"/>
      <c r="AU83" s="667"/>
      <c r="AV83" s="667"/>
      <c r="AW83" s="667"/>
      <c r="AX83" s="667"/>
      <c r="AY83" s="667"/>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2191"/>
      <c r="CD83" s="2191"/>
      <c r="CE83" s="2191"/>
      <c r="CF83" s="2191"/>
      <c r="CG83" s="2191"/>
      <c r="CH83" s="2191"/>
      <c r="CI83" s="2191"/>
      <c r="CJ83" s="2191"/>
      <c r="CK83" s="2191"/>
      <c r="CL83" s="2191"/>
      <c r="CM83" s="2191"/>
      <c r="CN83" s="2191"/>
      <c r="CO83" s="2191"/>
      <c r="CP83" s="2191"/>
      <c r="CQ83" s="2191"/>
      <c r="CR83" s="2191"/>
      <c r="CS83" s="2191"/>
      <c r="CT83" s="2191"/>
      <c r="CU83" s="2191"/>
      <c r="CV83" s="2191"/>
      <c r="CW83" s="2191"/>
      <c r="CX83" s="2191"/>
      <c r="CY83" s="2191"/>
      <c r="CZ83" s="2191"/>
    </row>
    <row r="84" s="399" customFormat="true" ht="15" customHeight="true" x14ac:dyDescent="0.2">
      <c r="A84" s="870"/>
      <c r="B84" s="896"/>
      <c r="C84" s="967"/>
      <c r="D84" s="968"/>
      <c r="E84" s="968"/>
      <c r="F84" s="968"/>
      <c r="G84" s="969"/>
      <c r="H84" s="970"/>
      <c r="I84" s="968"/>
      <c r="J84" s="968"/>
      <c r="K84" s="968"/>
      <c r="L84" s="971"/>
      <c r="M84" s="972"/>
      <c r="N84" s="968"/>
      <c r="O84" s="968"/>
      <c r="P84" s="968"/>
      <c r="Q84" s="969"/>
      <c r="R84" s="970"/>
      <c r="S84" s="968"/>
      <c r="T84" s="968"/>
      <c r="U84" s="968"/>
      <c r="V84" s="968"/>
      <c r="W84" s="968"/>
      <c r="X84" s="968"/>
      <c r="Y84" s="968"/>
      <c r="Z84" s="968"/>
      <c r="AA84" s="968"/>
      <c r="AB84" s="2144"/>
      <c r="AC84" s="667"/>
      <c r="AD84" s="667"/>
      <c r="AE84" s="667"/>
      <c r="AF84" s="667"/>
      <c r="AG84" s="667"/>
      <c r="AH84" s="667"/>
      <c r="AI84" s="667"/>
      <c r="AJ84" s="667"/>
      <c r="AK84" s="667"/>
      <c r="AL84" s="667"/>
      <c r="AM84" s="667"/>
      <c r="AN84" s="667"/>
      <c r="AO84" s="667"/>
      <c r="AP84" s="667"/>
      <c r="AQ84" s="667"/>
      <c r="AR84" s="667"/>
      <c r="AS84" s="667"/>
      <c r="AT84" s="667"/>
      <c r="AU84" s="667"/>
      <c r="AV84" s="667"/>
      <c r="AW84" s="667"/>
      <c r="AX84" s="667"/>
      <c r="AY84" s="667"/>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2191"/>
      <c r="CD84" s="2191"/>
      <c r="CE84" s="2191"/>
      <c r="CF84" s="2191"/>
      <c r="CG84" s="2191"/>
      <c r="CH84" s="2191"/>
      <c r="CI84" s="2191"/>
      <c r="CJ84" s="2191"/>
      <c r="CK84" s="2191"/>
      <c r="CL84" s="2191"/>
      <c r="CM84" s="2191"/>
      <c r="CN84" s="2191"/>
      <c r="CO84" s="2191"/>
      <c r="CP84" s="2191"/>
      <c r="CQ84" s="2191"/>
      <c r="CR84" s="2191"/>
      <c r="CS84" s="2191"/>
      <c r="CT84" s="2191"/>
      <c r="CU84" s="2191"/>
      <c r="CV84" s="2191"/>
      <c r="CW84" s="2191"/>
      <c r="CX84" s="2191"/>
      <c r="CY84" s="2191"/>
      <c r="CZ84" s="2191"/>
    </row>
    <row r="85" s="399" customFormat="true" ht="15" customHeight="true" x14ac:dyDescent="0.2">
      <c r="A85" s="870"/>
      <c r="B85" s="896"/>
      <c r="C85" s="967"/>
      <c r="D85" s="968"/>
      <c r="E85" s="968"/>
      <c r="F85" s="968"/>
      <c r="G85" s="969"/>
      <c r="H85" s="970"/>
      <c r="I85" s="968"/>
      <c r="J85" s="968"/>
      <c r="K85" s="968"/>
      <c r="L85" s="971"/>
      <c r="M85" s="972"/>
      <c r="N85" s="968"/>
      <c r="O85" s="968"/>
      <c r="P85" s="968"/>
      <c r="Q85" s="969"/>
      <c r="R85" s="970"/>
      <c r="S85" s="968"/>
      <c r="T85" s="968"/>
      <c r="U85" s="968"/>
      <c r="V85" s="968"/>
      <c r="W85" s="968"/>
      <c r="X85" s="968"/>
      <c r="Y85" s="968"/>
      <c r="Z85" s="968"/>
      <c r="AA85" s="968"/>
      <c r="AB85" s="2144"/>
      <c r="AC85" s="667"/>
      <c r="AD85" s="667"/>
      <c r="AE85" s="667"/>
      <c r="AF85" s="667"/>
      <c r="AG85" s="667"/>
      <c r="AH85" s="667"/>
      <c r="AI85" s="667"/>
      <c r="AJ85" s="667"/>
      <c r="AK85" s="667"/>
      <c r="AL85" s="667"/>
      <c r="AM85" s="667"/>
      <c r="AN85" s="667"/>
      <c r="AO85" s="667"/>
      <c r="AP85" s="667"/>
      <c r="AQ85" s="667"/>
      <c r="AR85" s="667"/>
      <c r="AS85" s="667"/>
      <c r="AT85" s="667"/>
      <c r="AU85" s="667"/>
      <c r="AV85" s="667"/>
      <c r="AW85" s="667"/>
      <c r="AX85" s="667"/>
      <c r="AY85" s="667"/>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2191"/>
      <c r="CD85" s="2191"/>
      <c r="CE85" s="2191"/>
      <c r="CF85" s="2191"/>
      <c r="CG85" s="2191"/>
      <c r="CH85" s="2191"/>
      <c r="CI85" s="2191"/>
      <c r="CJ85" s="2191"/>
      <c r="CK85" s="2191"/>
      <c r="CL85" s="2191"/>
      <c r="CM85" s="2191"/>
      <c r="CN85" s="2191"/>
      <c r="CO85" s="2191"/>
      <c r="CP85" s="2191"/>
      <c r="CQ85" s="2191"/>
      <c r="CR85" s="2191"/>
      <c r="CS85" s="2191"/>
      <c r="CT85" s="2191"/>
      <c r="CU85" s="2191"/>
      <c r="CV85" s="2191"/>
      <c r="CW85" s="2191"/>
      <c r="CX85" s="2191"/>
      <c r="CY85" s="2191"/>
      <c r="CZ85" s="2191"/>
    </row>
    <row r="86" s="399" customFormat="true" ht="15" customHeight="true" x14ac:dyDescent="0.2">
      <c r="A86" s="870"/>
      <c r="B86" s="896"/>
      <c r="C86" s="967"/>
      <c r="D86" s="968"/>
      <c r="E86" s="968"/>
      <c r="F86" s="968"/>
      <c r="G86" s="969"/>
      <c r="H86" s="970"/>
      <c r="I86" s="968"/>
      <c r="J86" s="968"/>
      <c r="K86" s="968"/>
      <c r="L86" s="971"/>
      <c r="M86" s="972"/>
      <c r="N86" s="968"/>
      <c r="O86" s="968"/>
      <c r="P86" s="968"/>
      <c r="Q86" s="969"/>
      <c r="R86" s="970"/>
      <c r="S86" s="968"/>
      <c r="T86" s="968"/>
      <c r="U86" s="968"/>
      <c r="V86" s="968"/>
      <c r="W86" s="968"/>
      <c r="X86" s="968"/>
      <c r="Y86" s="968"/>
      <c r="Z86" s="968"/>
      <c r="AA86" s="968"/>
      <c r="AB86" s="2144"/>
      <c r="AC86" s="667"/>
      <c r="AD86" s="667"/>
      <c r="AE86" s="667"/>
      <c r="AF86" s="667"/>
      <c r="AG86" s="667"/>
      <c r="AH86" s="667"/>
      <c r="AI86" s="667"/>
      <c r="AJ86" s="667"/>
      <c r="AK86" s="667"/>
      <c r="AL86" s="667"/>
      <c r="AM86" s="667"/>
      <c r="AN86" s="667"/>
      <c r="AO86" s="667"/>
      <c r="AP86" s="667"/>
      <c r="AQ86" s="667"/>
      <c r="AR86" s="667"/>
      <c r="AS86" s="667"/>
      <c r="AT86" s="667"/>
      <c r="AU86" s="667"/>
      <c r="AV86" s="667"/>
      <c r="AW86" s="667"/>
      <c r="AX86" s="667"/>
      <c r="AY86" s="667"/>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2191"/>
      <c r="CD86" s="2191"/>
      <c r="CE86" s="2191"/>
      <c r="CF86" s="2191"/>
      <c r="CG86" s="2191"/>
      <c r="CH86" s="2191"/>
      <c r="CI86" s="2191"/>
      <c r="CJ86" s="2191"/>
      <c r="CK86" s="2191"/>
      <c r="CL86" s="2191"/>
      <c r="CM86" s="2191"/>
      <c r="CN86" s="2191"/>
      <c r="CO86" s="2191"/>
      <c r="CP86" s="2191"/>
      <c r="CQ86" s="2191"/>
      <c r="CR86" s="2191"/>
      <c r="CS86" s="2191"/>
      <c r="CT86" s="2191"/>
      <c r="CU86" s="2191"/>
      <c r="CV86" s="2191"/>
      <c r="CW86" s="2191"/>
      <c r="CX86" s="2191"/>
      <c r="CY86" s="2191"/>
      <c r="CZ86" s="2191"/>
    </row>
    <row r="87" s="399" customFormat="true" ht="15" customHeight="true" x14ac:dyDescent="0.2">
      <c r="A87" s="870"/>
      <c r="B87" s="896"/>
      <c r="C87" s="967"/>
      <c r="D87" s="968"/>
      <c r="E87" s="968"/>
      <c r="F87" s="968"/>
      <c r="G87" s="969"/>
      <c r="H87" s="970"/>
      <c r="I87" s="968"/>
      <c r="J87" s="968"/>
      <c r="K87" s="968"/>
      <c r="L87" s="971"/>
      <c r="M87" s="972"/>
      <c r="N87" s="968"/>
      <c r="O87" s="968"/>
      <c r="P87" s="968"/>
      <c r="Q87" s="969"/>
      <c r="R87" s="970"/>
      <c r="S87" s="968"/>
      <c r="T87" s="968"/>
      <c r="U87" s="968"/>
      <c r="V87" s="968"/>
      <c r="W87" s="968"/>
      <c r="X87" s="968"/>
      <c r="Y87" s="968"/>
      <c r="Z87" s="968"/>
      <c r="AA87" s="968"/>
      <c r="AB87" s="2144"/>
      <c r="AC87" s="667"/>
      <c r="AD87" s="667"/>
      <c r="AE87" s="667"/>
      <c r="AF87" s="667"/>
      <c r="AG87" s="667"/>
      <c r="AH87" s="667"/>
      <c r="AI87" s="667"/>
      <c r="AJ87" s="667"/>
      <c r="AK87" s="667"/>
      <c r="AL87" s="667"/>
      <c r="AM87" s="667"/>
      <c r="AN87" s="667"/>
      <c r="AO87" s="667"/>
      <c r="AP87" s="667"/>
      <c r="AQ87" s="667"/>
      <c r="AR87" s="667"/>
      <c r="AS87" s="667"/>
      <c r="AT87" s="667"/>
      <c r="AU87" s="667"/>
      <c r="AV87" s="667"/>
      <c r="AW87" s="667"/>
      <c r="AX87" s="667"/>
      <c r="AY87" s="667"/>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2191"/>
      <c r="CD87" s="2191"/>
      <c r="CE87" s="2191"/>
      <c r="CF87" s="2191"/>
      <c r="CG87" s="2191"/>
      <c r="CH87" s="2191"/>
      <c r="CI87" s="2191"/>
      <c r="CJ87" s="2191"/>
      <c r="CK87" s="2191"/>
      <c r="CL87" s="2191"/>
      <c r="CM87" s="2191"/>
      <c r="CN87" s="2191"/>
      <c r="CO87" s="2191"/>
      <c r="CP87" s="2191"/>
      <c r="CQ87" s="2191"/>
      <c r="CR87" s="2191"/>
      <c r="CS87" s="2191"/>
      <c r="CT87" s="2191"/>
      <c r="CU87" s="2191"/>
      <c r="CV87" s="2191"/>
      <c r="CW87" s="2191"/>
      <c r="CX87" s="2191"/>
      <c r="CY87" s="2191"/>
      <c r="CZ87" s="2191"/>
    </row>
    <row r="88" s="399" customFormat="true" ht="15" customHeight="true" x14ac:dyDescent="0.2">
      <c r="A88" s="870"/>
      <c r="B88" s="896"/>
      <c r="C88" s="967"/>
      <c r="D88" s="968"/>
      <c r="E88" s="968"/>
      <c r="F88" s="968"/>
      <c r="G88" s="969"/>
      <c r="H88" s="970"/>
      <c r="I88" s="968"/>
      <c r="J88" s="968"/>
      <c r="K88" s="968"/>
      <c r="L88" s="971"/>
      <c r="M88" s="972"/>
      <c r="N88" s="968"/>
      <c r="O88" s="968"/>
      <c r="P88" s="968"/>
      <c r="Q88" s="969"/>
      <c r="R88" s="970"/>
      <c r="S88" s="968"/>
      <c r="T88" s="968"/>
      <c r="U88" s="968"/>
      <c r="V88" s="968"/>
      <c r="W88" s="968"/>
      <c r="X88" s="968"/>
      <c r="Y88" s="968"/>
      <c r="Z88" s="968"/>
      <c r="AA88" s="968"/>
      <c r="AB88" s="2144"/>
      <c r="AC88" s="667"/>
      <c r="AD88" s="667"/>
      <c r="AE88" s="667"/>
      <c r="AF88" s="667"/>
      <c r="AG88" s="667"/>
      <c r="AH88" s="667"/>
      <c r="AI88" s="667"/>
      <c r="AJ88" s="667"/>
      <c r="AK88" s="667"/>
      <c r="AL88" s="667"/>
      <c r="AM88" s="667"/>
      <c r="AN88" s="667"/>
      <c r="AO88" s="667"/>
      <c r="AP88" s="667"/>
      <c r="AQ88" s="667"/>
      <c r="AR88" s="667"/>
      <c r="AS88" s="667"/>
      <c r="AT88" s="667"/>
      <c r="AU88" s="667"/>
      <c r="AV88" s="667"/>
      <c r="AW88" s="667"/>
      <c r="AX88" s="667"/>
      <c r="AY88" s="667"/>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2191"/>
      <c r="CD88" s="2191"/>
      <c r="CE88" s="2191"/>
      <c r="CF88" s="2191"/>
      <c r="CG88" s="2191"/>
      <c r="CH88" s="2191"/>
      <c r="CI88" s="2191"/>
      <c r="CJ88" s="2191"/>
      <c r="CK88" s="2191"/>
      <c r="CL88" s="2191"/>
      <c r="CM88" s="2191"/>
      <c r="CN88" s="2191"/>
      <c r="CO88" s="2191"/>
      <c r="CP88" s="2191"/>
      <c r="CQ88" s="2191"/>
      <c r="CR88" s="2191"/>
      <c r="CS88" s="2191"/>
      <c r="CT88" s="2191"/>
      <c r="CU88" s="2191"/>
      <c r="CV88" s="2191"/>
      <c r="CW88" s="2191"/>
      <c r="CX88" s="2191"/>
      <c r="CY88" s="2191"/>
      <c r="CZ88" s="2191"/>
    </row>
    <row r="89" s="399" customFormat="true" ht="15" customHeight="true" x14ac:dyDescent="0.2">
      <c r="A89" s="870"/>
      <c r="B89" s="896"/>
      <c r="C89" s="967"/>
      <c r="D89" s="968"/>
      <c r="E89" s="968"/>
      <c r="F89" s="968"/>
      <c r="G89" s="969"/>
      <c r="H89" s="970"/>
      <c r="I89" s="968"/>
      <c r="J89" s="968"/>
      <c r="K89" s="968"/>
      <c r="L89" s="971"/>
      <c r="M89" s="972"/>
      <c r="N89" s="968"/>
      <c r="O89" s="968"/>
      <c r="P89" s="968"/>
      <c r="Q89" s="969"/>
      <c r="R89" s="970"/>
      <c r="S89" s="968"/>
      <c r="T89" s="968"/>
      <c r="U89" s="968"/>
      <c r="V89" s="968"/>
      <c r="W89" s="968"/>
      <c r="X89" s="968"/>
      <c r="Y89" s="968"/>
      <c r="Z89" s="968"/>
      <c r="AA89" s="968"/>
      <c r="AB89" s="2144"/>
      <c r="AC89" s="667"/>
      <c r="AD89" s="667"/>
      <c r="AE89" s="667"/>
      <c r="AF89" s="667"/>
      <c r="AG89" s="667"/>
      <c r="AH89" s="667"/>
      <c r="AI89" s="667"/>
      <c r="AJ89" s="667"/>
      <c r="AK89" s="667"/>
      <c r="AL89" s="667"/>
      <c r="AM89" s="667"/>
      <c r="AN89" s="667"/>
      <c r="AO89" s="667"/>
      <c r="AP89" s="667"/>
      <c r="AQ89" s="667"/>
      <c r="AR89" s="667"/>
      <c r="AS89" s="667"/>
      <c r="AT89" s="667"/>
      <c r="AU89" s="667"/>
      <c r="AV89" s="667"/>
      <c r="AW89" s="667"/>
      <c r="AX89" s="667"/>
      <c r="AY89" s="667"/>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2191"/>
      <c r="CD89" s="2191"/>
      <c r="CE89" s="2191"/>
      <c r="CF89" s="2191"/>
      <c r="CG89" s="2191"/>
      <c r="CH89" s="2191"/>
      <c r="CI89" s="2191"/>
      <c r="CJ89" s="2191"/>
      <c r="CK89" s="2191"/>
      <c r="CL89" s="2191"/>
      <c r="CM89" s="2191"/>
      <c r="CN89" s="2191"/>
      <c r="CO89" s="2191"/>
      <c r="CP89" s="2191"/>
      <c r="CQ89" s="2191"/>
      <c r="CR89" s="2191"/>
      <c r="CS89" s="2191"/>
      <c r="CT89" s="2191"/>
      <c r="CU89" s="2191"/>
      <c r="CV89" s="2191"/>
      <c r="CW89" s="2191"/>
      <c r="CX89" s="2191"/>
      <c r="CY89" s="2191"/>
      <c r="CZ89" s="2191"/>
    </row>
    <row r="90" s="399" customFormat="true" ht="15" customHeight="true" x14ac:dyDescent="0.2">
      <c r="A90" s="871"/>
      <c r="B90" s="897"/>
      <c r="C90" s="973"/>
      <c r="D90" s="974"/>
      <c r="E90" s="974"/>
      <c r="F90" s="974"/>
      <c r="G90" s="975"/>
      <c r="H90" s="976"/>
      <c r="I90" s="974"/>
      <c r="J90" s="974"/>
      <c r="K90" s="974"/>
      <c r="L90" s="977"/>
      <c r="M90" s="978"/>
      <c r="N90" s="974"/>
      <c r="O90" s="974"/>
      <c r="P90" s="974"/>
      <c r="Q90" s="975"/>
      <c r="R90" s="976"/>
      <c r="S90" s="974"/>
      <c r="T90" s="974"/>
      <c r="U90" s="974"/>
      <c r="V90" s="974"/>
      <c r="W90" s="974"/>
      <c r="X90" s="974"/>
      <c r="Y90" s="974"/>
      <c r="Z90" s="974"/>
      <c r="AA90" s="974"/>
      <c r="AB90" s="2145"/>
      <c r="AC90" s="667"/>
      <c r="AD90" s="667"/>
      <c r="AE90" s="667"/>
      <c r="AF90" s="667"/>
      <c r="AG90" s="667"/>
      <c r="AH90" s="667"/>
      <c r="AI90" s="667"/>
      <c r="AJ90" s="667"/>
      <c r="AK90" s="667"/>
      <c r="AL90" s="667"/>
      <c r="AM90" s="667"/>
      <c r="AN90" s="667"/>
      <c r="AO90" s="667"/>
      <c r="AP90" s="667"/>
      <c r="AQ90" s="667"/>
      <c r="AR90" s="667"/>
      <c r="AS90" s="667"/>
      <c r="AT90" s="667"/>
      <c r="AU90" s="667"/>
      <c r="AV90" s="667"/>
      <c r="AW90" s="667"/>
      <c r="AX90" s="667"/>
      <c r="AY90" s="667"/>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2191"/>
      <c r="CD90" s="2191"/>
      <c r="CE90" s="2191"/>
      <c r="CF90" s="2191"/>
      <c r="CG90" s="2191"/>
      <c r="CH90" s="2191"/>
      <c r="CI90" s="2191"/>
      <c r="CJ90" s="2191"/>
      <c r="CK90" s="2191"/>
      <c r="CL90" s="2191"/>
      <c r="CM90" s="2191"/>
      <c r="CN90" s="2191"/>
      <c r="CO90" s="2191"/>
      <c r="CP90" s="2191"/>
      <c r="CQ90" s="2191"/>
      <c r="CR90" s="2191"/>
      <c r="CS90" s="2191"/>
      <c r="CT90" s="2191"/>
      <c r="CU90" s="2191"/>
      <c r="CV90" s="2191"/>
      <c r="CW90" s="2191"/>
      <c r="CX90" s="2191"/>
      <c r="CY90" s="2191"/>
      <c r="CZ90" s="2191"/>
    </row>
    <row r="91" s="399" customFormat="true" ht="15" customHeight="true" x14ac:dyDescent="0.2">
      <c r="A91" s="774"/>
      <c r="B91" s="898"/>
      <c r="C91" s="979"/>
      <c r="D91" s="941"/>
      <c r="E91" s="941"/>
      <c r="F91" s="941"/>
      <c r="G91" s="942"/>
      <c r="H91" s="980"/>
      <c r="I91" s="941"/>
      <c r="J91" s="941"/>
      <c r="K91" s="941"/>
      <c r="L91" s="981"/>
      <c r="M91" s="979"/>
      <c r="N91" s="941"/>
      <c r="O91" s="941"/>
      <c r="P91" s="941"/>
      <c r="Q91" s="942"/>
      <c r="R91" s="980"/>
      <c r="S91" s="941"/>
      <c r="T91" s="941"/>
      <c r="U91" s="941"/>
      <c r="V91" s="941"/>
      <c r="W91" s="941"/>
      <c r="X91" s="941"/>
      <c r="Y91" s="941"/>
      <c r="Z91" s="941"/>
      <c r="AA91" s="941"/>
      <c r="AB91" s="981"/>
      <c r="AC91" s="667"/>
      <c r="AD91" s="667"/>
      <c r="AE91" s="667"/>
      <c r="AF91" s="667"/>
      <c r="AG91" s="667"/>
      <c r="AH91" s="667"/>
      <c r="AI91" s="667"/>
      <c r="AJ91" s="667"/>
      <c r="AK91" s="667"/>
      <c r="AL91" s="667"/>
      <c r="AM91" s="667"/>
      <c r="AN91" s="667"/>
      <c r="AO91" s="667"/>
      <c r="AP91" s="667"/>
      <c r="AQ91" s="667"/>
      <c r="AR91" s="667"/>
      <c r="AS91" s="667"/>
      <c r="AT91" s="667"/>
      <c r="AU91" s="667"/>
      <c r="AV91" s="667"/>
      <c r="AW91" s="667"/>
      <c r="AX91" s="667"/>
      <c r="AY91" s="667"/>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2191"/>
      <c r="CD91" s="2191"/>
      <c r="CE91" s="2191"/>
      <c r="CF91" s="2191"/>
      <c r="CG91" s="2191"/>
      <c r="CH91" s="2191"/>
      <c r="CI91" s="2191"/>
      <c r="CJ91" s="2191"/>
      <c r="CK91" s="2191"/>
      <c r="CL91" s="2191"/>
      <c r="CM91" s="2191"/>
      <c r="CN91" s="2191"/>
      <c r="CO91" s="2191"/>
      <c r="CP91" s="2191"/>
      <c r="CQ91" s="2191"/>
      <c r="CR91" s="2191"/>
      <c r="CS91" s="2191"/>
      <c r="CT91" s="2191"/>
      <c r="CU91" s="2191"/>
      <c r="CV91" s="2191"/>
      <c r="CW91" s="2191"/>
      <c r="CX91" s="2191"/>
      <c r="CY91" s="2191"/>
      <c r="CZ91" s="2191"/>
    </row>
    <row r="92" s="399" customFormat="true" ht="15" customHeight="true" x14ac:dyDescent="0.2">
      <c r="A92" s="774"/>
      <c r="B92" s="898"/>
      <c r="C92" s="979"/>
      <c r="D92" s="941"/>
      <c r="E92" s="941"/>
      <c r="F92" s="941"/>
      <c r="G92" s="942"/>
      <c r="H92" s="980"/>
      <c r="I92" s="941"/>
      <c r="J92" s="941"/>
      <c r="K92" s="941"/>
      <c r="L92" s="981"/>
      <c r="M92" s="979"/>
      <c r="N92" s="941"/>
      <c r="O92" s="941"/>
      <c r="P92" s="941"/>
      <c r="Q92" s="942"/>
      <c r="R92" s="980"/>
      <c r="S92" s="941"/>
      <c r="T92" s="941"/>
      <c r="U92" s="941"/>
      <c r="V92" s="941"/>
      <c r="W92" s="941"/>
      <c r="X92" s="941"/>
      <c r="Y92" s="941"/>
      <c r="Z92" s="941"/>
      <c r="AA92" s="941"/>
      <c r="AB92" s="981"/>
      <c r="AC92" s="667"/>
      <c r="AD92" s="667"/>
      <c r="AE92" s="667"/>
      <c r="AF92" s="667"/>
      <c r="AG92" s="667"/>
      <c r="AH92" s="667"/>
      <c r="AI92" s="667"/>
      <c r="AJ92" s="667"/>
      <c r="AK92" s="667"/>
      <c r="AL92" s="667"/>
      <c r="AM92" s="667"/>
      <c r="AN92" s="667"/>
      <c r="AO92" s="667"/>
      <c r="AP92" s="667"/>
      <c r="AQ92" s="667"/>
      <c r="AR92" s="667"/>
      <c r="AS92" s="667"/>
      <c r="AT92" s="667"/>
      <c r="AU92" s="667"/>
      <c r="AV92" s="667"/>
      <c r="AW92" s="667"/>
      <c r="AX92" s="667"/>
      <c r="AY92" s="667"/>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2191"/>
      <c r="CD92" s="2191"/>
      <c r="CE92" s="2191"/>
      <c r="CF92" s="2191"/>
      <c r="CG92" s="2191"/>
      <c r="CH92" s="2191"/>
      <c r="CI92" s="2191"/>
      <c r="CJ92" s="2191"/>
      <c r="CK92" s="2191"/>
      <c r="CL92" s="2191"/>
      <c r="CM92" s="2191"/>
      <c r="CN92" s="2191"/>
      <c r="CO92" s="2191"/>
      <c r="CP92" s="2191"/>
      <c r="CQ92" s="2191"/>
      <c r="CR92" s="2191"/>
      <c r="CS92" s="2191"/>
      <c r="CT92" s="2191"/>
      <c r="CU92" s="2191"/>
      <c r="CV92" s="2191"/>
      <c r="CW92" s="2191"/>
      <c r="CX92" s="2191"/>
      <c r="CY92" s="2191"/>
      <c r="CZ92" s="2191"/>
    </row>
    <row r="93" s="399" customFormat="true" ht="15" customHeight="true" x14ac:dyDescent="0.2">
      <c r="A93" s="872"/>
      <c r="B93" s="899"/>
      <c r="C93" s="780"/>
      <c r="D93" s="781"/>
      <c r="E93" s="781"/>
      <c r="F93" s="781"/>
      <c r="G93" s="850"/>
      <c r="H93" s="836"/>
      <c r="I93" s="781"/>
      <c r="J93" s="781"/>
      <c r="K93" s="781"/>
      <c r="L93" s="805"/>
      <c r="M93" s="780"/>
      <c r="N93" s="781"/>
      <c r="O93" s="781"/>
      <c r="P93" s="781"/>
      <c r="Q93" s="850"/>
      <c r="R93" s="836"/>
      <c r="S93" s="781"/>
      <c r="T93" s="781"/>
      <c r="U93" s="781"/>
      <c r="V93" s="781"/>
      <c r="W93" s="781"/>
      <c r="X93" s="781"/>
      <c r="Y93" s="781"/>
      <c r="Z93" s="781"/>
      <c r="AA93" s="781"/>
      <c r="AB93" s="805"/>
      <c r="AC93" s="667"/>
      <c r="AD93" s="667"/>
      <c r="AE93" s="667"/>
      <c r="AF93" s="667"/>
      <c r="AG93" s="667"/>
      <c r="AH93" s="667"/>
      <c r="AI93" s="667"/>
      <c r="AJ93" s="667"/>
      <c r="AK93" s="667"/>
      <c r="AL93" s="667"/>
      <c r="AM93" s="667"/>
      <c r="AN93" s="667"/>
      <c r="AO93" s="667"/>
      <c r="AP93" s="667"/>
      <c r="AQ93" s="667"/>
      <c r="AR93" s="667"/>
      <c r="AS93" s="667"/>
      <c r="AT93" s="667"/>
      <c r="AU93" s="667"/>
      <c r="AV93" s="667"/>
      <c r="AW93" s="667"/>
      <c r="AX93" s="667"/>
      <c r="AY93" s="667"/>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2191"/>
      <c r="CD93" s="2191"/>
      <c r="CE93" s="2191"/>
      <c r="CF93" s="2191"/>
      <c r="CG93" s="2191"/>
      <c r="CH93" s="2191"/>
      <c r="CI93" s="2191"/>
      <c r="CJ93" s="2191"/>
      <c r="CK93" s="2191"/>
      <c r="CL93" s="2191"/>
      <c r="CM93" s="2191"/>
      <c r="CN93" s="2191"/>
      <c r="CO93" s="2191"/>
      <c r="CP93" s="2191"/>
      <c r="CQ93" s="2191"/>
      <c r="CR93" s="2191"/>
      <c r="CS93" s="2191"/>
      <c r="CT93" s="2191"/>
      <c r="CU93" s="2191"/>
      <c r="CV93" s="2191"/>
      <c r="CW93" s="2191"/>
      <c r="CX93" s="2191"/>
      <c r="CY93" s="2191"/>
      <c r="CZ93" s="2191"/>
    </row>
    <row r="94" s="399" customFormat="true" ht="15" customHeight="true" x14ac:dyDescent="0.2">
      <c r="A94" s="1117"/>
      <c r="B94" s="899"/>
      <c r="C94" s="780"/>
      <c r="D94" s="782"/>
      <c r="E94" s="782"/>
      <c r="F94" s="782"/>
      <c r="G94" s="851"/>
      <c r="H94" s="836"/>
      <c r="I94" s="782"/>
      <c r="J94" s="782"/>
      <c r="K94" s="782"/>
      <c r="L94" s="806"/>
      <c r="M94" s="780"/>
      <c r="N94" s="782"/>
      <c r="O94" s="782"/>
      <c r="P94" s="782"/>
      <c r="Q94" s="851"/>
      <c r="R94" s="836"/>
      <c r="S94" s="782"/>
      <c r="T94" s="782"/>
      <c r="U94" s="782"/>
      <c r="V94" s="782"/>
      <c r="W94" s="782"/>
      <c r="X94" s="782"/>
      <c r="Y94" s="782"/>
      <c r="Z94" s="782"/>
      <c r="AA94" s="782"/>
      <c r="AB94" s="806"/>
      <c r="AC94" s="667"/>
      <c r="AD94" s="667"/>
      <c r="AE94" s="667"/>
      <c r="AF94" s="667"/>
      <c r="AG94" s="667"/>
      <c r="AH94" s="667"/>
      <c r="AI94" s="667"/>
      <c r="AJ94" s="667"/>
      <c r="AK94" s="667"/>
      <c r="AL94" s="667"/>
      <c r="AM94" s="667"/>
      <c r="AN94" s="667"/>
      <c r="AO94" s="667"/>
      <c r="AP94" s="667"/>
      <c r="AQ94" s="667"/>
      <c r="AR94" s="667"/>
      <c r="AS94" s="667"/>
      <c r="AT94" s="667"/>
      <c r="AU94" s="667"/>
      <c r="AV94" s="667"/>
      <c r="AW94" s="667"/>
      <c r="AX94" s="667"/>
      <c r="AY94" s="667"/>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2191"/>
      <c r="CD94" s="2191"/>
      <c r="CE94" s="2191"/>
      <c r="CF94" s="2191"/>
      <c r="CG94" s="2191"/>
      <c r="CH94" s="2191"/>
      <c r="CI94" s="2191"/>
      <c r="CJ94" s="2191"/>
      <c r="CK94" s="2191"/>
      <c r="CL94" s="2191"/>
      <c r="CM94" s="2191"/>
      <c r="CN94" s="2191"/>
      <c r="CO94" s="2191"/>
      <c r="CP94" s="2191"/>
      <c r="CQ94" s="2191"/>
      <c r="CR94" s="2191"/>
      <c r="CS94" s="2191"/>
      <c r="CT94" s="2191"/>
      <c r="CU94" s="2191"/>
      <c r="CV94" s="2191"/>
      <c r="CW94" s="2191"/>
      <c r="CX94" s="2191"/>
      <c r="CY94" s="2191"/>
      <c r="CZ94" s="2191"/>
    </row>
    <row r="95" s="399" customFormat="true" ht="15" customHeight="true" x14ac:dyDescent="0.2">
      <c r="A95" s="872"/>
      <c r="B95" s="900"/>
      <c r="C95" s="982"/>
      <c r="D95" s="983"/>
      <c r="E95" s="983"/>
      <c r="F95" s="983"/>
      <c r="G95" s="984"/>
      <c r="H95" s="985"/>
      <c r="I95" s="983"/>
      <c r="J95" s="983"/>
      <c r="K95" s="983"/>
      <c r="L95" s="986"/>
      <c r="M95" s="982"/>
      <c r="N95" s="983"/>
      <c r="O95" s="983"/>
      <c r="P95" s="983"/>
      <c r="Q95" s="984"/>
      <c r="R95" s="985"/>
      <c r="S95" s="983"/>
      <c r="T95" s="983"/>
      <c r="U95" s="983"/>
      <c r="V95" s="983"/>
      <c r="W95" s="983"/>
      <c r="X95" s="983"/>
      <c r="Y95" s="983"/>
      <c r="Z95" s="983"/>
      <c r="AA95" s="983"/>
      <c r="AB95" s="986"/>
      <c r="AC95" s="667"/>
      <c r="AD95" s="667"/>
      <c r="AE95" s="667"/>
      <c r="AF95" s="667"/>
      <c r="AG95" s="667"/>
      <c r="AH95" s="667"/>
      <c r="AI95" s="667"/>
      <c r="AJ95" s="667"/>
      <c r="AK95" s="667"/>
      <c r="AL95" s="667"/>
      <c r="AM95" s="667"/>
      <c r="AN95" s="667"/>
      <c r="AO95" s="667"/>
      <c r="AP95" s="667"/>
      <c r="AQ95" s="667"/>
      <c r="AR95" s="667"/>
      <c r="AS95" s="667"/>
      <c r="AT95" s="667"/>
      <c r="AU95" s="667"/>
      <c r="AV95" s="667"/>
      <c r="AW95" s="667"/>
      <c r="AX95" s="667"/>
      <c r="AY95" s="667"/>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2191"/>
      <c r="CD95" s="2191"/>
      <c r="CE95" s="2191"/>
      <c r="CF95" s="2191"/>
      <c r="CG95" s="2191"/>
      <c r="CH95" s="2191"/>
      <c r="CI95" s="2191"/>
      <c r="CJ95" s="2191"/>
      <c r="CK95" s="2191"/>
      <c r="CL95" s="2191"/>
      <c r="CM95" s="2191"/>
      <c r="CN95" s="2191"/>
      <c r="CO95" s="2191"/>
      <c r="CP95" s="2191"/>
      <c r="CQ95" s="2191"/>
      <c r="CR95" s="2191"/>
      <c r="CS95" s="2191"/>
      <c r="CT95" s="2191"/>
      <c r="CU95" s="2191"/>
      <c r="CV95" s="2191"/>
      <c r="CW95" s="2191"/>
      <c r="CX95" s="2191"/>
      <c r="CY95" s="2191"/>
      <c r="CZ95" s="2191"/>
    </row>
    <row r="96" s="131" customFormat="true" ht="15" customHeight="true" x14ac:dyDescent="0.2">
      <c r="A96" s="1117"/>
      <c r="B96" s="900"/>
      <c r="C96" s="982"/>
      <c r="D96" s="983"/>
      <c r="E96" s="983"/>
      <c r="F96" s="983"/>
      <c r="G96" s="984"/>
      <c r="H96" s="985"/>
      <c r="I96" s="983"/>
      <c r="J96" s="983"/>
      <c r="K96" s="983"/>
      <c r="L96" s="986"/>
      <c r="M96" s="982"/>
      <c r="N96" s="983"/>
      <c r="O96" s="983"/>
      <c r="P96" s="983"/>
      <c r="Q96" s="984"/>
      <c r="R96" s="985"/>
      <c r="S96" s="983"/>
      <c r="T96" s="983"/>
      <c r="U96" s="983"/>
      <c r="V96" s="983"/>
      <c r="W96" s="983"/>
      <c r="X96" s="983"/>
      <c r="Y96" s="983"/>
      <c r="Z96" s="983"/>
      <c r="AA96" s="983"/>
      <c r="AB96" s="986"/>
      <c r="AC96" s="667"/>
      <c r="AD96" s="667"/>
      <c r="AE96" s="667"/>
      <c r="AF96" s="667"/>
      <c r="AG96" s="667"/>
      <c r="AH96" s="667"/>
      <c r="AI96" s="667"/>
      <c r="AJ96" s="667"/>
      <c r="AK96" s="667"/>
      <c r="AL96" s="667"/>
      <c r="AM96" s="667"/>
      <c r="AN96" s="667"/>
      <c r="AO96" s="667"/>
      <c r="AP96" s="667"/>
      <c r="AQ96" s="667"/>
      <c r="AR96" s="667"/>
      <c r="AS96" s="667"/>
      <c r="AT96" s="667"/>
      <c r="AU96" s="667"/>
      <c r="AV96" s="667"/>
      <c r="AW96" s="667"/>
      <c r="AX96" s="667"/>
      <c r="AY96" s="667"/>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2191"/>
      <c r="CD96" s="2191"/>
      <c r="CE96" s="2191"/>
      <c r="CF96" s="2191"/>
      <c r="CG96" s="2191"/>
      <c r="CH96" s="2191"/>
      <c r="CI96" s="2191"/>
      <c r="CJ96" s="2191"/>
      <c r="CK96" s="2191"/>
      <c r="CL96" s="2191"/>
      <c r="CM96" s="2191"/>
      <c r="CN96" s="2191"/>
      <c r="CO96" s="2191"/>
      <c r="CP96" s="2191"/>
      <c r="CQ96" s="2191"/>
      <c r="CR96" s="2191"/>
      <c r="CS96" s="2191"/>
      <c r="CT96" s="2191"/>
      <c r="CU96" s="2191"/>
      <c r="CV96" s="2191"/>
      <c r="CW96" s="2191"/>
      <c r="CX96" s="2191"/>
      <c r="CY96" s="2191"/>
      <c r="CZ96" s="2191"/>
    </row>
    <row r="97" s="131" customFormat="true" ht="15" customHeight="true" x14ac:dyDescent="0.2">
      <c r="A97" s="872"/>
      <c r="B97" s="900"/>
      <c r="C97" s="982"/>
      <c r="D97" s="983"/>
      <c r="E97" s="983"/>
      <c r="F97" s="983"/>
      <c r="G97" s="984"/>
      <c r="H97" s="985"/>
      <c r="I97" s="983"/>
      <c r="J97" s="983"/>
      <c r="K97" s="983"/>
      <c r="L97" s="986"/>
      <c r="M97" s="982"/>
      <c r="N97" s="983"/>
      <c r="O97" s="983"/>
      <c r="P97" s="983"/>
      <c r="Q97" s="984"/>
      <c r="R97" s="985"/>
      <c r="S97" s="983"/>
      <c r="T97" s="983"/>
      <c r="U97" s="983"/>
      <c r="V97" s="983"/>
      <c r="W97" s="983"/>
      <c r="X97" s="983"/>
      <c r="Y97" s="983"/>
      <c r="Z97" s="983"/>
      <c r="AA97" s="983"/>
      <c r="AB97" s="986"/>
      <c r="AC97" s="667"/>
      <c r="AD97" s="667"/>
      <c r="AE97" s="667"/>
      <c r="AF97" s="667"/>
      <c r="AG97" s="667"/>
      <c r="AH97" s="667"/>
      <c r="AI97" s="667"/>
      <c r="AJ97" s="667"/>
      <c r="AK97" s="667"/>
      <c r="AL97" s="667"/>
      <c r="AM97" s="667"/>
      <c r="AN97" s="667"/>
      <c r="AO97" s="667"/>
      <c r="AP97" s="667"/>
      <c r="AQ97" s="667"/>
      <c r="AR97" s="667"/>
      <c r="AS97" s="667"/>
      <c r="AT97" s="667"/>
      <c r="AU97" s="667"/>
      <c r="AV97" s="667"/>
      <c r="AW97" s="667"/>
      <c r="AX97" s="667"/>
      <c r="AY97" s="667"/>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2191"/>
      <c r="CD97" s="2191"/>
      <c r="CE97" s="2191"/>
      <c r="CF97" s="2191"/>
      <c r="CG97" s="2191"/>
      <c r="CH97" s="2191"/>
      <c r="CI97" s="2191"/>
      <c r="CJ97" s="2191"/>
      <c r="CK97" s="2191"/>
      <c r="CL97" s="2191"/>
      <c r="CM97" s="2191"/>
      <c r="CN97" s="2191"/>
      <c r="CO97" s="2191"/>
      <c r="CP97" s="2191"/>
      <c r="CQ97" s="2191"/>
      <c r="CR97" s="2191"/>
      <c r="CS97" s="2191"/>
      <c r="CT97" s="2191"/>
      <c r="CU97" s="2191"/>
      <c r="CV97" s="2191"/>
      <c r="CW97" s="2191"/>
      <c r="CX97" s="2191"/>
      <c r="CY97" s="2191"/>
      <c r="CZ97" s="2191"/>
    </row>
    <row r="98" s="131" customFormat="true" ht="15" customHeight="true" x14ac:dyDescent="0.2">
      <c r="A98" s="1117"/>
      <c r="B98" s="900"/>
      <c r="C98" s="982"/>
      <c r="D98" s="983"/>
      <c r="E98" s="983"/>
      <c r="F98" s="983"/>
      <c r="G98" s="984"/>
      <c r="H98" s="985"/>
      <c r="I98" s="983"/>
      <c r="J98" s="983"/>
      <c r="K98" s="983"/>
      <c r="L98" s="986"/>
      <c r="M98" s="982"/>
      <c r="N98" s="983"/>
      <c r="O98" s="983"/>
      <c r="P98" s="983"/>
      <c r="Q98" s="984"/>
      <c r="R98" s="985"/>
      <c r="S98" s="983"/>
      <c r="T98" s="983"/>
      <c r="U98" s="983"/>
      <c r="V98" s="983"/>
      <c r="W98" s="983"/>
      <c r="X98" s="983"/>
      <c r="Y98" s="983"/>
      <c r="Z98" s="983"/>
      <c r="AA98" s="983"/>
      <c r="AB98" s="986"/>
      <c r="AC98" s="667"/>
      <c r="AD98" s="667"/>
      <c r="AE98" s="667"/>
      <c r="AF98" s="667"/>
      <c r="AG98" s="667"/>
      <c r="AH98" s="667"/>
      <c r="AI98" s="667"/>
      <c r="AJ98" s="667"/>
      <c r="AK98" s="667"/>
      <c r="AL98" s="667"/>
      <c r="AM98" s="667"/>
      <c r="AN98" s="667"/>
      <c r="AO98" s="667"/>
      <c r="AP98" s="667"/>
      <c r="AQ98" s="667"/>
      <c r="AR98" s="667"/>
      <c r="AS98" s="667"/>
      <c r="AT98" s="667"/>
      <c r="AU98" s="667"/>
      <c r="AV98" s="667"/>
      <c r="AW98" s="667"/>
      <c r="AX98" s="667"/>
      <c r="AY98" s="667"/>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2191"/>
      <c r="CD98" s="2191"/>
      <c r="CE98" s="2191"/>
      <c r="CF98" s="2191"/>
      <c r="CG98" s="2191"/>
      <c r="CH98" s="2191"/>
      <c r="CI98" s="2191"/>
      <c r="CJ98" s="2191"/>
      <c r="CK98" s="2191"/>
      <c r="CL98" s="2191"/>
      <c r="CM98" s="2191"/>
      <c r="CN98" s="2191"/>
      <c r="CO98" s="2191"/>
      <c r="CP98" s="2191"/>
      <c r="CQ98" s="2191"/>
      <c r="CR98" s="2191"/>
      <c r="CS98" s="2191"/>
      <c r="CT98" s="2191"/>
      <c r="CU98" s="2191"/>
      <c r="CV98" s="2191"/>
      <c r="CW98" s="2191"/>
      <c r="CX98" s="2191"/>
      <c r="CY98" s="2191"/>
      <c r="CZ98" s="2191"/>
    </row>
    <row r="99" s="131" customFormat="true" ht="15" customHeight="true" x14ac:dyDescent="0.2">
      <c r="A99" s="1117"/>
      <c r="B99" s="900"/>
      <c r="C99" s="982"/>
      <c r="D99" s="983"/>
      <c r="E99" s="983"/>
      <c r="F99" s="983"/>
      <c r="G99" s="984"/>
      <c r="H99" s="985"/>
      <c r="I99" s="983"/>
      <c r="J99" s="983"/>
      <c r="K99" s="983"/>
      <c r="L99" s="986"/>
      <c r="M99" s="982"/>
      <c r="N99" s="983"/>
      <c r="O99" s="983"/>
      <c r="P99" s="983"/>
      <c r="Q99" s="984"/>
      <c r="R99" s="985"/>
      <c r="S99" s="983"/>
      <c r="T99" s="983"/>
      <c r="U99" s="983"/>
      <c r="V99" s="983"/>
      <c r="W99" s="983"/>
      <c r="X99" s="983"/>
      <c r="Y99" s="983"/>
      <c r="Z99" s="983"/>
      <c r="AA99" s="983"/>
      <c r="AB99" s="986"/>
      <c r="AC99" s="667"/>
      <c r="AD99" s="667"/>
      <c r="AE99" s="667"/>
      <c r="AF99" s="667"/>
      <c r="AG99" s="667"/>
      <c r="AH99" s="667"/>
      <c r="AI99" s="667"/>
      <c r="AJ99" s="667"/>
      <c r="AK99" s="667"/>
      <c r="AL99" s="667"/>
      <c r="AM99" s="667"/>
      <c r="AN99" s="667"/>
      <c r="AO99" s="667"/>
      <c r="AP99" s="667"/>
      <c r="AQ99" s="667"/>
      <c r="AR99" s="667"/>
      <c r="AS99" s="667"/>
      <c r="AT99" s="667"/>
      <c r="AU99" s="667"/>
      <c r="AV99" s="667"/>
      <c r="AW99" s="667"/>
      <c r="AX99" s="667"/>
      <c r="AY99" s="667"/>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2191"/>
      <c r="CD99" s="2191"/>
      <c r="CE99" s="2191"/>
      <c r="CF99" s="2191"/>
      <c r="CG99" s="2191"/>
      <c r="CH99" s="2191"/>
      <c r="CI99" s="2191"/>
      <c r="CJ99" s="2191"/>
      <c r="CK99" s="2191"/>
      <c r="CL99" s="2191"/>
      <c r="CM99" s="2191"/>
      <c r="CN99" s="2191"/>
      <c r="CO99" s="2191"/>
      <c r="CP99" s="2191"/>
      <c r="CQ99" s="2191"/>
      <c r="CR99" s="2191"/>
      <c r="CS99" s="2191"/>
      <c r="CT99" s="2191"/>
      <c r="CU99" s="2191"/>
      <c r="CV99" s="2191"/>
      <c r="CW99" s="2191"/>
      <c r="CX99" s="2191"/>
      <c r="CY99" s="2191"/>
      <c r="CZ99" s="2191"/>
    </row>
    <row r="100" s="131" customFormat="true" ht="15" customHeight="true" x14ac:dyDescent="0.2">
      <c r="A100" s="1117"/>
      <c r="B100" s="900"/>
      <c r="C100" s="982"/>
      <c r="D100" s="983"/>
      <c r="E100" s="983"/>
      <c r="F100" s="983"/>
      <c r="G100" s="984"/>
      <c r="H100" s="985"/>
      <c r="I100" s="983"/>
      <c r="J100" s="983"/>
      <c r="K100" s="983"/>
      <c r="L100" s="986"/>
      <c r="M100" s="982"/>
      <c r="N100" s="983"/>
      <c r="O100" s="983"/>
      <c r="P100" s="983"/>
      <c r="Q100" s="984"/>
      <c r="R100" s="985"/>
      <c r="S100" s="983"/>
      <c r="T100" s="983"/>
      <c r="U100" s="983"/>
      <c r="V100" s="983"/>
      <c r="W100" s="983"/>
      <c r="X100" s="983"/>
      <c r="Y100" s="983"/>
      <c r="Z100" s="983"/>
      <c r="AA100" s="983"/>
      <c r="AB100" s="986"/>
      <c r="AC100" s="667"/>
      <c r="AD100" s="667"/>
      <c r="AE100" s="667"/>
      <c r="AF100" s="667"/>
      <c r="AG100" s="667"/>
      <c r="AH100" s="667"/>
      <c r="AI100" s="667"/>
      <c r="AJ100" s="667"/>
      <c r="AK100" s="667"/>
      <c r="AL100" s="667"/>
      <c r="AM100" s="667"/>
      <c r="AN100" s="667"/>
      <c r="AO100" s="667"/>
      <c r="AP100" s="667"/>
      <c r="AQ100" s="667"/>
      <c r="AR100" s="667"/>
      <c r="AS100" s="667"/>
      <c r="AT100" s="667"/>
      <c r="AU100" s="667"/>
      <c r="AV100" s="667"/>
      <c r="AW100" s="667"/>
      <c r="AX100" s="667"/>
      <c r="AY100" s="667"/>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2191"/>
      <c r="CD100" s="2191"/>
      <c r="CE100" s="2191"/>
      <c r="CF100" s="2191"/>
      <c r="CG100" s="2191"/>
      <c r="CH100" s="2191"/>
      <c r="CI100" s="2191"/>
      <c r="CJ100" s="2191"/>
      <c r="CK100" s="2191"/>
      <c r="CL100" s="2191"/>
      <c r="CM100" s="2191"/>
      <c r="CN100" s="2191"/>
      <c r="CO100" s="2191"/>
      <c r="CP100" s="2191"/>
      <c r="CQ100" s="2191"/>
      <c r="CR100" s="2191"/>
      <c r="CS100" s="2191"/>
      <c r="CT100" s="2191"/>
      <c r="CU100" s="2191"/>
      <c r="CV100" s="2191"/>
      <c r="CW100" s="2191"/>
      <c r="CX100" s="2191"/>
      <c r="CY100" s="2191"/>
      <c r="CZ100" s="2191"/>
    </row>
    <row r="101" s="131" customFormat="true" ht="15" customHeight="true" x14ac:dyDescent="0.2">
      <c r="A101" s="872"/>
      <c r="B101" s="900"/>
      <c r="C101" s="982"/>
      <c r="D101" s="983"/>
      <c r="E101" s="983"/>
      <c r="F101" s="983"/>
      <c r="G101" s="984"/>
      <c r="H101" s="985"/>
      <c r="I101" s="983"/>
      <c r="J101" s="983"/>
      <c r="K101" s="983"/>
      <c r="L101" s="986"/>
      <c r="M101" s="982"/>
      <c r="N101" s="983"/>
      <c r="O101" s="983"/>
      <c r="P101" s="983"/>
      <c r="Q101" s="984"/>
      <c r="R101" s="985"/>
      <c r="S101" s="983"/>
      <c r="T101" s="983"/>
      <c r="U101" s="983"/>
      <c r="V101" s="983"/>
      <c r="W101" s="983"/>
      <c r="X101" s="983"/>
      <c r="Y101" s="983"/>
      <c r="Z101" s="983"/>
      <c r="AA101" s="983"/>
      <c r="AB101" s="986"/>
      <c r="AC101" s="667"/>
      <c r="AD101" s="667"/>
      <c r="AE101" s="667"/>
      <c r="AF101" s="667"/>
      <c r="AG101" s="667"/>
      <c r="AH101" s="667"/>
      <c r="AI101" s="667"/>
      <c r="AJ101" s="667"/>
      <c r="AK101" s="667"/>
      <c r="AL101" s="667"/>
      <c r="AM101" s="667"/>
      <c r="AN101" s="667"/>
      <c r="AO101" s="667"/>
      <c r="AP101" s="667"/>
      <c r="AQ101" s="667"/>
      <c r="AR101" s="667"/>
      <c r="AS101" s="667"/>
      <c r="AT101" s="667"/>
      <c r="AU101" s="667"/>
      <c r="AV101" s="667"/>
      <c r="AW101" s="667"/>
      <c r="AX101" s="667"/>
      <c r="AY101" s="667"/>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2191"/>
      <c r="CD101" s="2191"/>
      <c r="CE101" s="2191"/>
      <c r="CF101" s="2191"/>
      <c r="CG101" s="2191"/>
      <c r="CH101" s="2191"/>
      <c r="CI101" s="2191"/>
      <c r="CJ101" s="2191"/>
      <c r="CK101" s="2191"/>
      <c r="CL101" s="2191"/>
      <c r="CM101" s="2191"/>
      <c r="CN101" s="2191"/>
      <c r="CO101" s="2191"/>
      <c r="CP101" s="2191"/>
      <c r="CQ101" s="2191"/>
      <c r="CR101" s="2191"/>
      <c r="CS101" s="2191"/>
      <c r="CT101" s="2191"/>
      <c r="CU101" s="2191"/>
      <c r="CV101" s="2191"/>
      <c r="CW101" s="2191"/>
      <c r="CX101" s="2191"/>
      <c r="CY101" s="2191"/>
      <c r="CZ101" s="2191"/>
    </row>
    <row r="102" s="131" customFormat="true" ht="15" customHeight="true" x14ac:dyDescent="0.2">
      <c r="A102" s="1117"/>
      <c r="B102" s="900"/>
      <c r="C102" s="982"/>
      <c r="D102" s="983"/>
      <c r="E102" s="983"/>
      <c r="F102" s="983"/>
      <c r="G102" s="984"/>
      <c r="H102" s="985"/>
      <c r="I102" s="983"/>
      <c r="J102" s="983"/>
      <c r="K102" s="983"/>
      <c r="L102" s="986"/>
      <c r="M102" s="982"/>
      <c r="N102" s="983"/>
      <c r="O102" s="983"/>
      <c r="P102" s="983"/>
      <c r="Q102" s="984"/>
      <c r="R102" s="985"/>
      <c r="S102" s="983"/>
      <c r="T102" s="983"/>
      <c r="U102" s="983"/>
      <c r="V102" s="983"/>
      <c r="W102" s="983"/>
      <c r="X102" s="983"/>
      <c r="Y102" s="983"/>
      <c r="Z102" s="983"/>
      <c r="AA102" s="983"/>
      <c r="AB102" s="986"/>
      <c r="AC102" s="667"/>
      <c r="AD102" s="667"/>
      <c r="AE102" s="667"/>
      <c r="AF102" s="667"/>
      <c r="AG102" s="667"/>
      <c r="AH102" s="667"/>
      <c r="AI102" s="667"/>
      <c r="AJ102" s="667"/>
      <c r="AK102" s="667"/>
      <c r="AL102" s="667"/>
      <c r="AM102" s="667"/>
      <c r="AN102" s="667"/>
      <c r="AO102" s="667"/>
      <c r="AP102" s="667"/>
      <c r="AQ102" s="667"/>
      <c r="AR102" s="667"/>
      <c r="AS102" s="667"/>
      <c r="AT102" s="667"/>
      <c r="AU102" s="667"/>
      <c r="AV102" s="667"/>
      <c r="AW102" s="667"/>
      <c r="AX102" s="667"/>
      <c r="AY102" s="667"/>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2191"/>
      <c r="CD102" s="2191"/>
      <c r="CE102" s="2191"/>
      <c r="CF102" s="2191"/>
      <c r="CG102" s="2191"/>
      <c r="CH102" s="2191"/>
      <c r="CI102" s="2191"/>
      <c r="CJ102" s="2191"/>
      <c r="CK102" s="2191"/>
      <c r="CL102" s="2191"/>
      <c r="CM102" s="2191"/>
      <c r="CN102" s="2191"/>
      <c r="CO102" s="2191"/>
      <c r="CP102" s="2191"/>
      <c r="CQ102" s="2191"/>
      <c r="CR102" s="2191"/>
      <c r="CS102" s="2191"/>
      <c r="CT102" s="2191"/>
      <c r="CU102" s="2191"/>
      <c r="CV102" s="2191"/>
      <c r="CW102" s="2191"/>
      <c r="CX102" s="2191"/>
      <c r="CY102" s="2191"/>
      <c r="CZ102" s="2191"/>
    </row>
    <row r="103" s="131" customFormat="true" ht="15" customHeight="true" x14ac:dyDescent="0.2">
      <c r="A103" s="1117"/>
      <c r="B103" s="900"/>
      <c r="C103" s="982"/>
      <c r="D103" s="983"/>
      <c r="E103" s="983"/>
      <c r="F103" s="983"/>
      <c r="G103" s="984"/>
      <c r="H103" s="985"/>
      <c r="I103" s="983"/>
      <c r="J103" s="983"/>
      <c r="K103" s="983"/>
      <c r="L103" s="986"/>
      <c r="M103" s="982"/>
      <c r="N103" s="983"/>
      <c r="O103" s="983"/>
      <c r="P103" s="983"/>
      <c r="Q103" s="984"/>
      <c r="R103" s="985"/>
      <c r="S103" s="983"/>
      <c r="T103" s="983"/>
      <c r="U103" s="983"/>
      <c r="V103" s="983"/>
      <c r="W103" s="983"/>
      <c r="X103" s="983"/>
      <c r="Y103" s="983"/>
      <c r="Z103" s="983"/>
      <c r="AA103" s="983"/>
      <c r="AB103" s="986"/>
      <c r="AC103" s="667"/>
      <c r="AD103" s="667"/>
      <c r="AE103" s="667"/>
      <c r="AF103" s="667"/>
      <c r="AG103" s="667"/>
      <c r="AH103" s="667"/>
      <c r="AI103" s="667"/>
      <c r="AJ103" s="667"/>
      <c r="AK103" s="667"/>
      <c r="AL103" s="667"/>
      <c r="AM103" s="667"/>
      <c r="AN103" s="667"/>
      <c r="AO103" s="667"/>
      <c r="AP103" s="667"/>
      <c r="AQ103" s="667"/>
      <c r="AR103" s="667"/>
      <c r="AS103" s="667"/>
      <c r="AT103" s="667"/>
      <c r="AU103" s="667"/>
      <c r="AV103" s="667"/>
      <c r="AW103" s="667"/>
      <c r="AX103" s="667"/>
      <c r="AY103" s="667"/>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2191"/>
      <c r="CD103" s="2191"/>
      <c r="CE103" s="2191"/>
      <c r="CF103" s="2191"/>
      <c r="CG103" s="2191"/>
      <c r="CH103" s="2191"/>
      <c r="CI103" s="2191"/>
      <c r="CJ103" s="2191"/>
      <c r="CK103" s="2191"/>
      <c r="CL103" s="2191"/>
      <c r="CM103" s="2191"/>
      <c r="CN103" s="2191"/>
      <c r="CO103" s="2191"/>
      <c r="CP103" s="2191"/>
      <c r="CQ103" s="2191"/>
      <c r="CR103" s="2191"/>
      <c r="CS103" s="2191"/>
      <c r="CT103" s="2191"/>
      <c r="CU103" s="2191"/>
      <c r="CV103" s="2191"/>
      <c r="CW103" s="2191"/>
      <c r="CX103" s="2191"/>
      <c r="CY103" s="2191"/>
      <c r="CZ103" s="2191"/>
    </row>
    <row r="104" s="131" customFormat="true" ht="15" customHeight="true" x14ac:dyDescent="0.2">
      <c r="A104" s="1117"/>
      <c r="B104" s="900"/>
      <c r="C104" s="982"/>
      <c r="D104" s="983"/>
      <c r="E104" s="983"/>
      <c r="F104" s="983"/>
      <c r="G104" s="984"/>
      <c r="H104" s="985"/>
      <c r="I104" s="983"/>
      <c r="J104" s="983"/>
      <c r="K104" s="983"/>
      <c r="L104" s="986"/>
      <c r="M104" s="982"/>
      <c r="N104" s="983"/>
      <c r="O104" s="983"/>
      <c r="P104" s="983"/>
      <c r="Q104" s="984"/>
      <c r="R104" s="985"/>
      <c r="S104" s="983"/>
      <c r="T104" s="983"/>
      <c r="U104" s="983"/>
      <c r="V104" s="983"/>
      <c r="W104" s="983"/>
      <c r="X104" s="983"/>
      <c r="Y104" s="983"/>
      <c r="Z104" s="983"/>
      <c r="AA104" s="983"/>
      <c r="AB104" s="986"/>
      <c r="AC104" s="667"/>
      <c r="AD104" s="667"/>
      <c r="AE104" s="667"/>
      <c r="AF104" s="667"/>
      <c r="AG104" s="667"/>
      <c r="AH104" s="667"/>
      <c r="AI104" s="667"/>
      <c r="AJ104" s="667"/>
      <c r="AK104" s="667"/>
      <c r="AL104" s="667"/>
      <c r="AM104" s="667"/>
      <c r="AN104" s="667"/>
      <c r="AO104" s="667"/>
      <c r="AP104" s="667"/>
      <c r="AQ104" s="667"/>
      <c r="AR104" s="667"/>
      <c r="AS104" s="667"/>
      <c r="AT104" s="667"/>
      <c r="AU104" s="667"/>
      <c r="AV104" s="667"/>
      <c r="AW104" s="667"/>
      <c r="AX104" s="667"/>
      <c r="AY104" s="667"/>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2191"/>
      <c r="CD104" s="2191"/>
      <c r="CE104" s="2191"/>
      <c r="CF104" s="2191"/>
      <c r="CG104" s="2191"/>
      <c r="CH104" s="2191"/>
      <c r="CI104" s="2191"/>
      <c r="CJ104" s="2191"/>
      <c r="CK104" s="2191"/>
      <c r="CL104" s="2191"/>
      <c r="CM104" s="2191"/>
      <c r="CN104" s="2191"/>
      <c r="CO104" s="2191"/>
      <c r="CP104" s="2191"/>
      <c r="CQ104" s="2191"/>
      <c r="CR104" s="2191"/>
      <c r="CS104" s="2191"/>
      <c r="CT104" s="2191"/>
      <c r="CU104" s="2191"/>
      <c r="CV104" s="2191"/>
      <c r="CW104" s="2191"/>
      <c r="CX104" s="2191"/>
      <c r="CY104" s="2191"/>
      <c r="CZ104" s="2191"/>
    </row>
    <row r="105" s="131" customFormat="true" ht="15" customHeight="true" x14ac:dyDescent="0.2">
      <c r="A105" s="894"/>
      <c r="B105" s="901"/>
      <c r="C105" s="987"/>
      <c r="D105" s="988"/>
      <c r="E105" s="988"/>
      <c r="F105" s="988"/>
      <c r="G105" s="989"/>
      <c r="H105" s="990"/>
      <c r="I105" s="988"/>
      <c r="J105" s="988"/>
      <c r="K105" s="988"/>
      <c r="L105" s="991"/>
      <c r="M105" s="987"/>
      <c r="N105" s="988"/>
      <c r="O105" s="988"/>
      <c r="P105" s="988"/>
      <c r="Q105" s="989"/>
      <c r="R105" s="990"/>
      <c r="S105" s="988"/>
      <c r="T105" s="988"/>
      <c r="U105" s="988"/>
      <c r="V105" s="988"/>
      <c r="W105" s="988"/>
      <c r="X105" s="988"/>
      <c r="Y105" s="988"/>
      <c r="Z105" s="988"/>
      <c r="AA105" s="988"/>
      <c r="AB105" s="991"/>
      <c r="AC105" s="667"/>
      <c r="AD105" s="667"/>
      <c r="AE105" s="667"/>
      <c r="AF105" s="667"/>
      <c r="AG105" s="667"/>
      <c r="AH105" s="667"/>
      <c r="AI105" s="667"/>
      <c r="AJ105" s="667"/>
      <c r="AK105" s="667"/>
      <c r="AL105" s="667"/>
      <c r="AM105" s="667"/>
      <c r="AN105" s="667"/>
      <c r="AO105" s="667"/>
      <c r="AP105" s="667"/>
      <c r="AQ105" s="667"/>
      <c r="AR105" s="667"/>
      <c r="AS105" s="667"/>
      <c r="AT105" s="667"/>
      <c r="AU105" s="667"/>
      <c r="AV105" s="667"/>
      <c r="AW105" s="667"/>
      <c r="AX105" s="667"/>
      <c r="AY105" s="667"/>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2191"/>
      <c r="CD105" s="2191"/>
      <c r="CE105" s="2191"/>
      <c r="CF105" s="2191"/>
      <c r="CG105" s="2191"/>
      <c r="CH105" s="2191"/>
      <c r="CI105" s="2191"/>
      <c r="CJ105" s="2191"/>
      <c r="CK105" s="2191"/>
      <c r="CL105" s="2191"/>
      <c r="CM105" s="2191"/>
      <c r="CN105" s="2191"/>
      <c r="CO105" s="2191"/>
      <c r="CP105" s="2191"/>
      <c r="CQ105" s="2191"/>
      <c r="CR105" s="2191"/>
      <c r="CS105" s="2191"/>
      <c r="CT105" s="2191"/>
      <c r="CU105" s="2191"/>
      <c r="CV105" s="2191"/>
      <c r="CW105" s="2191"/>
      <c r="CX105" s="2191"/>
      <c r="CY105" s="2191"/>
      <c r="CZ105" s="2191"/>
    </row>
    <row r="106" s="131" customFormat="true" ht="250.15" customHeight="true" x14ac:dyDescent="0.2">
      <c r="A106" s="400"/>
      <c r="B106" s="709"/>
      <c r="C106" s="710"/>
      <c r="D106" s="710"/>
      <c r="E106" s="710"/>
      <c r="F106" s="710"/>
      <c r="G106" s="710"/>
      <c r="H106" s="710"/>
      <c r="I106" s="710"/>
      <c r="J106" s="710"/>
      <c r="K106" s="710"/>
      <c r="L106" s="710"/>
      <c r="M106" s="710"/>
      <c r="N106" s="710"/>
      <c r="O106" s="710"/>
      <c r="P106" s="710"/>
      <c r="Q106" s="710"/>
      <c r="R106" s="710"/>
      <c r="S106" s="710"/>
      <c r="T106" s="710"/>
      <c r="U106" s="710"/>
      <c r="V106" s="710"/>
      <c r="W106" s="710"/>
      <c r="X106" s="710"/>
      <c r="Y106" s="710"/>
      <c r="Z106" s="710"/>
      <c r="AA106" s="710"/>
      <c r="AB106" s="710"/>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400"/>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485" t="str">
        <f>A1026</f>
        <v>Armenia</v>
      </c>
      <c r="B108" s="2486"/>
      <c r="C108" s="113"/>
      <c r="D108" s="113"/>
      <c r="E108" s="113"/>
      <c r="F108" s="113"/>
      <c r="G108" s="113"/>
      <c r="H108" s="113"/>
      <c r="I108" s="113"/>
      <c r="J108" s="113"/>
      <c r="K108" s="113"/>
      <c r="L108" s="113"/>
      <c r="M108" s="113"/>
      <c r="N108" s="113"/>
      <c r="O108" s="113"/>
      <c r="P108" s="113"/>
      <c r="Q108" s="113"/>
      <c r="R108" s="113"/>
      <c r="S108" s="113"/>
      <c r="T108" s="113"/>
      <c r="U108" s="113"/>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2010</v>
      </c>
      <c r="B109" s="139"/>
      <c r="C109" s="113"/>
      <c r="D109" s="113"/>
      <c r="E109" s="113"/>
      <c r="F109" s="113"/>
      <c r="G109" s="113"/>
      <c r="H109" s="113"/>
      <c r="I109" s="113"/>
      <c r="J109" s="113"/>
      <c r="K109" s="113"/>
      <c r="L109" s="113"/>
      <c r="M109" s="113"/>
      <c r="N109" s="113"/>
      <c r="O109" s="113"/>
      <c r="P109" s="113"/>
      <c r="Q109" s="113"/>
      <c r="R109" s="113"/>
      <c r="S109" s="113"/>
      <c r="T109" s="113"/>
      <c r="U109" s="113"/>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5" t="s">
        <v>97</v>
      </c>
      <c r="B112" s="222"/>
      <c r="C112" s="113"/>
      <c r="D112" s="113"/>
      <c r="E112" s="113"/>
      <c r="F112" s="113"/>
      <c r="G112" s="113"/>
      <c r="H112" s="113"/>
      <c r="I112" s="113"/>
      <c r="J112" s="113"/>
      <c r="K112" s="113"/>
      <c r="L112" s="113"/>
      <c r="M112" s="113"/>
      <c r="N112" s="113"/>
      <c r="O112" s="113"/>
      <c r="P112" s="113"/>
      <c r="Q112" s="113"/>
      <c r="R112" s="113"/>
      <c r="S112" s="113"/>
      <c r="T112" s="113"/>
      <c r="U112" s="113"/>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DHS10</v>
      </c>
      <c r="C115" s="113"/>
      <c r="D115" s="113"/>
      <c r="E115" s="113"/>
      <c r="F115" s="113"/>
      <c r="G115" s="113"/>
      <c r="H115" s="113"/>
      <c r="I115" s="113"/>
      <c r="J115" s="113"/>
      <c r="K115" s="113"/>
      <c r="L115" s="113"/>
      <c r="M115" s="113"/>
      <c r="N115" s="113"/>
      <c r="O115" s="113"/>
      <c r="P115" s="113"/>
      <c r="Q115" s="113"/>
      <c r="R115" s="113"/>
      <c r="S115" s="113"/>
      <c r="T115" s="113"/>
      <c r="U115" s="113"/>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703" t="s">
        <v>306</v>
      </c>
      <c r="B116" s="704" t="s">
        <v>149</v>
      </c>
      <c r="C116" s="113"/>
      <c r="D116" s="113"/>
      <c r="E116" s="113"/>
      <c r="F116" s="113"/>
      <c r="G116" s="113"/>
      <c r="H116" s="113"/>
      <c r="I116" s="113"/>
      <c r="J116" s="113"/>
      <c r="K116" s="113"/>
      <c r="L116" s="113"/>
      <c r="M116" s="113"/>
      <c r="N116" s="113"/>
      <c r="O116" s="113"/>
      <c r="P116" s="113"/>
      <c r="Q116" s="113"/>
      <c r="R116" s="113"/>
      <c r="S116" s="113"/>
      <c r="T116" s="113"/>
      <c r="U116" s="113"/>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703" t="str">
        <f>B1029</f>
        <v/>
      </c>
      <c r="B117" s="705"/>
      <c r="C117" s="113"/>
      <c r="D117" s="113"/>
      <c r="E117" s="113"/>
      <c r="F117" s="113"/>
      <c r="G117" s="113"/>
      <c r="H117" s="113"/>
      <c r="I117" s="113"/>
      <c r="J117" s="113"/>
      <c r="K117" s="113"/>
      <c r="L117" s="113"/>
      <c r="M117" s="113"/>
      <c r="N117" s="113"/>
      <c r="O117" s="113"/>
      <c r="P117" s="113"/>
      <c r="Q117" s="113"/>
      <c r="R117" s="113"/>
      <c r="S117" s="113"/>
      <c r="T117" s="113"/>
      <c r="U117" s="113"/>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706"/>
      <c r="B118" s="704"/>
      <c r="C118" s="113"/>
      <c r="D118" s="113"/>
      <c r="E118" s="113"/>
      <c r="F118" s="113"/>
      <c r="G118" s="113"/>
      <c r="H118" s="113"/>
      <c r="I118" s="113"/>
      <c r="J118" s="113"/>
      <c r="K118" s="113"/>
      <c r="L118" s="113"/>
      <c r="M118" s="113"/>
      <c r="N118" s="113"/>
      <c r="O118" s="113"/>
      <c r="P118" s="113"/>
      <c r="Q118" s="113"/>
      <c r="R118" s="113"/>
      <c r="S118" s="113"/>
      <c r="T118" s="113"/>
      <c r="U118" s="113"/>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07"/>
      <c r="B119" s="708"/>
      <c r="C119" s="113"/>
      <c r="D119" s="113"/>
      <c r="E119" s="113"/>
      <c r="F119" s="113"/>
      <c r="G119" s="113"/>
      <c r="H119" s="113"/>
      <c r="I119" s="113"/>
      <c r="J119" s="113"/>
      <c r="K119" s="113"/>
      <c r="L119" s="113"/>
      <c r="M119" s="113"/>
      <c r="N119" s="113"/>
      <c r="O119" s="113"/>
      <c r="P119" s="113"/>
      <c r="Q119" s="113"/>
      <c r="R119" s="113"/>
      <c r="S119" s="113"/>
      <c r="T119" s="113"/>
      <c r="U119" s="113"/>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399" customFormat="true" ht="15" customHeight="true" x14ac:dyDescent="0.2">
      <c r="A120" s="116" t="s">
        <v>98</v>
      </c>
      <c r="B120" s="207"/>
      <c r="C120" s="2523" t="s">
        <v>114</v>
      </c>
      <c r="D120" s="2524"/>
      <c r="E120" s="2524"/>
      <c r="F120" s="2524"/>
      <c r="G120" s="2525"/>
      <c r="H120" s="2779" t="s">
        <v>38</v>
      </c>
      <c r="I120" s="2780"/>
      <c r="J120" s="2780"/>
      <c r="K120" s="2780"/>
      <c r="L120" s="2781"/>
      <c r="M120" s="2786" t="s">
        <v>37</v>
      </c>
      <c r="N120" s="2787"/>
      <c r="O120" s="2787"/>
      <c r="P120" s="2787"/>
      <c r="Q120" s="2788"/>
      <c r="R120" s="2264" t="s">
        <v>137</v>
      </c>
      <c r="S120" s="2273"/>
      <c r="T120" s="2273"/>
      <c r="U120" s="2273"/>
      <c r="V120" s="2273"/>
      <c r="W120" s="2273"/>
      <c r="X120" s="2273"/>
      <c r="Y120" s="2273"/>
      <c r="Z120" s="2273"/>
      <c r="AA120" s="2273"/>
      <c r="AB120" s="2274"/>
      <c r="AC120" s="667"/>
      <c r="AD120" s="667"/>
      <c r="AE120" s="667"/>
      <c r="AF120" s="667"/>
      <c r="AG120" s="667"/>
      <c r="AH120" s="667"/>
      <c r="AI120" s="667"/>
      <c r="AJ120" s="667"/>
      <c r="AK120" s="667"/>
      <c r="AL120" s="667"/>
      <c r="AM120" s="667"/>
      <c r="AN120" s="667"/>
      <c r="AO120" s="667"/>
      <c r="AP120" s="667"/>
      <c r="AQ120" s="667"/>
      <c r="AR120" s="667"/>
      <c r="AS120" s="667"/>
      <c r="AT120" s="667"/>
      <c r="AU120" s="667"/>
      <c r="AV120" s="667"/>
      <c r="AW120" s="667"/>
      <c r="AX120" s="667"/>
      <c r="AY120" s="667"/>
      <c r="AZ120" s="216"/>
      <c r="BA120" s="217" t="s">
        <v>128</v>
      </c>
      <c r="BB120" s="116" t="s">
        <v>98</v>
      </c>
      <c r="BC120" s="2566" t="s">
        <v>114</v>
      </c>
      <c r="BD120" s="2567"/>
      <c r="BE120" s="2567"/>
      <c r="BF120" s="2567"/>
      <c r="BG120" s="2568"/>
      <c r="BH120" s="2569" t="s">
        <v>38</v>
      </c>
      <c r="BI120" s="2567"/>
      <c r="BJ120" s="2567"/>
      <c r="BK120" s="2567"/>
      <c r="BL120" s="2568"/>
      <c r="BM120" s="2569" t="s">
        <v>37</v>
      </c>
      <c r="BN120" s="2567"/>
      <c r="BO120" s="2567"/>
      <c r="BP120" s="2567"/>
      <c r="BQ120" s="2589"/>
      <c r="BR120" s="2109" t="s">
        <v>137</v>
      </c>
      <c r="BS120" s="2110"/>
      <c r="BT120" s="2110"/>
      <c r="BU120" s="2110"/>
      <c r="BV120" s="2110"/>
      <c r="BW120" s="2110"/>
      <c r="BX120" s="2110"/>
      <c r="BY120" s="2111"/>
      <c r="BZ120" s="313"/>
      <c r="CA120" s="313"/>
      <c r="CB120" s="313"/>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399" customFormat="true" ht="12.75" x14ac:dyDescent="0.2">
      <c r="A121" s="187" t="s">
        <v>87</v>
      </c>
      <c r="B121" s="245"/>
      <c r="C121" s="279" t="s">
        <v>0</v>
      </c>
      <c r="D121" s="280" t="s">
        <v>1</v>
      </c>
      <c r="E121" s="280" t="s">
        <v>2</v>
      </c>
      <c r="F121" s="280" t="s">
        <v>3</v>
      </c>
      <c r="G121" s="281" t="s">
        <v>4</v>
      </c>
      <c r="H121" s="1623" t="s">
        <v>0</v>
      </c>
      <c r="I121" s="1589" t="s">
        <v>1</v>
      </c>
      <c r="J121" s="1589" t="s">
        <v>2</v>
      </c>
      <c r="K121" s="1589" t="s">
        <v>3</v>
      </c>
      <c r="L121" s="1590" t="s">
        <v>4</v>
      </c>
      <c r="M121" s="1613" t="s">
        <v>0</v>
      </c>
      <c r="N121" s="1589" t="s">
        <v>1</v>
      </c>
      <c r="O121" s="1589" t="s">
        <v>2</v>
      </c>
      <c r="P121" s="1589" t="s">
        <v>3</v>
      </c>
      <c r="Q121" s="1635" t="s">
        <v>4</v>
      </c>
      <c r="R121" s="1623" t="s">
        <v>150</v>
      </c>
      <c r="S121" s="1589" t="s">
        <v>151</v>
      </c>
      <c r="T121" s="1589" t="s">
        <v>152</v>
      </c>
      <c r="U121" s="1589" t="s">
        <v>153</v>
      </c>
      <c r="V121" s="1589" t="s">
        <v>154</v>
      </c>
      <c r="W121" s="1589" t="s">
        <v>155</v>
      </c>
      <c r="X121" s="1589" t="s">
        <v>156</v>
      </c>
      <c r="Y121" s="1589" t="s">
        <v>157</v>
      </c>
      <c r="Z121" s="1589" t="s">
        <v>158</v>
      </c>
      <c r="AA121" s="1589" t="s">
        <v>159</v>
      </c>
      <c r="AB121" s="1591" t="s">
        <v>160</v>
      </c>
      <c r="AC121" s="667"/>
      <c r="AD121" s="667"/>
      <c r="AE121" s="667"/>
      <c r="AF121" s="667"/>
      <c r="AG121" s="667"/>
      <c r="AH121" s="667"/>
      <c r="AI121" s="667"/>
      <c r="AJ121" s="667"/>
      <c r="AK121" s="667"/>
      <c r="AL121" s="667"/>
      <c r="AM121" s="667"/>
      <c r="AN121" s="667"/>
      <c r="AO121" s="667"/>
      <c r="AP121" s="667"/>
      <c r="AQ121" s="667"/>
      <c r="AR121" s="667"/>
      <c r="AS121" s="667"/>
      <c r="AT121" s="667"/>
      <c r="AU121" s="667"/>
      <c r="AV121" s="667"/>
      <c r="AW121" s="667"/>
      <c r="AX121" s="667"/>
      <c r="AY121" s="667"/>
      <c r="AZ121" s="216"/>
      <c r="BA121" s="198" t="s">
        <v>116</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150</v>
      </c>
      <c r="BS121" s="172" t="s">
        <v>151</v>
      </c>
      <c r="BT121" s="172" t="s">
        <v>152</v>
      </c>
      <c r="BU121" s="172" t="s">
        <v>153</v>
      </c>
      <c r="BV121" s="172" t="s">
        <v>154</v>
      </c>
      <c r="BW121" s="172" t="s">
        <v>155</v>
      </c>
      <c r="BX121" s="172" t="s">
        <v>156</v>
      </c>
      <c r="BY121" s="173" t="s">
        <v>157</v>
      </c>
      <c r="BZ121" s="173" t="s">
        <v>158</v>
      </c>
      <c r="CA121" s="173" t="s">
        <v>159</v>
      </c>
      <c r="CB121" s="173" t="s">
        <v>160</v>
      </c>
      <c r="CC121" s="2192"/>
      <c r="CD121" s="2192"/>
      <c r="CE121" s="2192"/>
      <c r="CF121" s="2192"/>
      <c r="CG121" s="2192"/>
      <c r="CH121" s="2192"/>
      <c r="CI121" s="2192"/>
      <c r="CJ121" s="2192"/>
      <c r="CK121" s="2192"/>
      <c r="CL121" s="2192"/>
      <c r="CM121" s="2192"/>
      <c r="CN121" s="2192"/>
      <c r="CO121" s="2192"/>
      <c r="CP121" s="2192"/>
      <c r="CQ121" s="2192"/>
      <c r="CR121" s="2192"/>
      <c r="CS121" s="2192"/>
      <c r="CT121" s="2192"/>
      <c r="CU121" s="2192"/>
      <c r="CV121" s="2192"/>
      <c r="CW121" s="2192"/>
      <c r="CX121" s="2192"/>
      <c r="CY121" s="2192"/>
      <c r="CZ121" s="2192"/>
    </row>
    <row r="122" s="399" customFormat="true" ht="15" customHeight="true" x14ac:dyDescent="0.2">
      <c r="A122" s="2789" t="s">
        <v>18</v>
      </c>
      <c r="B122" s="1814" t="s">
        <v>14</v>
      </c>
      <c r="C122" s="1712">
        <f>C153+C154+C155+C157+(C158+C159)*'DHS05'!C130/100</f>
        <v>83.813495450681529</v>
      </c>
      <c r="D122" s="1713">
        <f>D153+D154+D155+D157+(D158+D159)*'DHS05'!D130/100</f>
        <v>86.147112061354719</v>
      </c>
      <c r="E122" s="1713">
        <f>E153+E154+E155+E157+(E158+E159)*'DHS05'!E130/100</f>
        <v>96.278035702495998</v>
      </c>
      <c r="F122" s="1713">
        <f>F153+F154+F155+F157+(F158+F159)*'DHS05'!F130/100</f>
        <v>99.814393148539907</v>
      </c>
      <c r="G122" s="1714">
        <f>G153+G154+G155+G157+(G158+G159)*'DHS05'!G130/100</f>
        <v>99.999999999999986</v>
      </c>
      <c r="H122" s="1715">
        <f>H153+H154+H155+H157+(H158+H159)*'DHS05'!H130/100</f>
        <v>96.780651397220325</v>
      </c>
      <c r="I122" s="1713">
        <f>I153+I154+I155+I157+(I158+I159)*'DHS05'!I130/100</f>
        <v>99.518337115685085</v>
      </c>
      <c r="J122" s="1713">
        <f>J153+J154+J155+J157+(J158+J159)*'DHS05'!J130/100</f>
        <v>99.963126643083953</v>
      </c>
      <c r="K122" s="1713">
        <f>K153+K154+K155+K157+(K158+K159)*'DHS05'!K130/100</f>
        <v>100</v>
      </c>
      <c r="L122" s="1716">
        <f>L153+L154+L155+L157+(L158+L159)*'DHS05'!L130/100</f>
        <v>100</v>
      </c>
      <c r="M122" s="1712">
        <f>M153+M154+M155+M157+(M158+M159)*'DHS05'!M130/100</f>
        <v>77.619700871265195</v>
      </c>
      <c r="N122" s="1713">
        <f>N153+N154+N155+N157+(N158+N159)*'DHS05'!N130/100</f>
        <v>84.41159261213781</v>
      </c>
      <c r="O122" s="1713">
        <f>O153+O154+O155+O157+(O158+O159)*'DHS05'!O130/100</f>
        <v>83.582978869511578</v>
      </c>
      <c r="P122" s="1713">
        <f>P153+P154+P155+P157+(P158+P159)*'DHS05'!P130/100</f>
        <v>82.03053906889221</v>
      </c>
      <c r="Q122" s="1714">
        <f>Q153+Q154+Q155+Q157+(Q158+Q159)*'DHS05'!Q130/100</f>
        <v>87.682438635654776</v>
      </c>
      <c r="R122" s="1715">
        <f>R153+R154+R155+R157+(R158+R159)*'DHS05'!R130/100</f>
        <v>97.920568135734925</v>
      </c>
      <c r="S122" s="1713">
        <f>S153+S154+S155+S157+(S158+S159)*'DHS05'!S130/100</f>
        <v>57.28288172774068</v>
      </c>
      <c r="T122" s="1713">
        <f>T153+T154+T155+T157+(T158+T159)*'DHS05'!T130/100</f>
        <v>85.143451401590568</v>
      </c>
      <c r="U122" s="1713">
        <f>U153+U154+U155+U157+(U158+U159)*'DHS05'!U130/100</f>
        <v>99.280777437353095</v>
      </c>
      <c r="V122" s="1713">
        <f>V153+V154+V155+V157+(V158+V159)*'DHS05'!V130/100</f>
        <v>95.901240049481558</v>
      </c>
      <c r="W122" s="1713">
        <f>W153+W154+W155+W157+(W158+W159)*'DHS05'!W130/100</f>
        <v>98.28368000820079</v>
      </c>
      <c r="X122" s="1713">
        <f>X153+X154+X155+X157+(X158+X159)*'DHS05'!X130/100</f>
        <v>86.004629604297378</v>
      </c>
      <c r="Y122" s="1713">
        <f>Y153+Y154+Y155+Y157+(Y158+Y159)*'DHS05'!Y130/100</f>
        <v>99.999999999999972</v>
      </c>
      <c r="Z122" s="1713">
        <f>Z153+Z154+Z155+Z157+(Z158+Z159)*'DHS05'!Z130/100</f>
        <v>99.561302043130894</v>
      </c>
      <c r="AA122" s="1713">
        <f>AA153+AA154+AA155+AA157+(AA158+AA159)*'DHS05'!AA130/100</f>
        <v>99.690568825959161</v>
      </c>
      <c r="AB122" s="1716">
        <f>AB153+AB154+AB155+AB157+(AB158+AB159)*'DHS05'!AB130/100</f>
        <v>99.730914063187512</v>
      </c>
      <c r="AC122" s="667"/>
      <c r="AD122" s="667"/>
      <c r="AE122" s="667"/>
      <c r="AF122" s="667"/>
      <c r="AG122" s="667"/>
      <c r="AH122" s="667"/>
      <c r="AI122" s="667"/>
      <c r="AJ122" s="667"/>
      <c r="AK122" s="667"/>
      <c r="AL122" s="667"/>
      <c r="AM122" s="667"/>
      <c r="AN122" s="667"/>
      <c r="AO122" s="667"/>
      <c r="AP122" s="667"/>
      <c r="AQ122" s="667"/>
      <c r="AR122" s="667"/>
      <c r="AS122" s="667"/>
      <c r="AT122" s="667"/>
      <c r="AU122" s="667"/>
      <c r="AV122" s="667"/>
      <c r="AW122" s="667"/>
      <c r="AX122" s="667"/>
      <c r="AY122" s="667"/>
      <c r="AZ122" s="216"/>
      <c r="BA122" s="2590" t="s">
        <v>18</v>
      </c>
      <c r="BB122" s="155" t="s">
        <v>14</v>
      </c>
      <c r="BC122" s="368">
        <v>1953.0736070000016</v>
      </c>
      <c r="BD122" s="372">
        <v>3159.8054850000094</v>
      </c>
      <c r="BE122" s="372">
        <v>4457.236386000005</v>
      </c>
      <c r="BF122" s="372">
        <v>4762.2606180000021</v>
      </c>
      <c r="BG122" s="376">
        <v>4781.7318240000104</v>
      </c>
      <c r="BH122" s="380">
        <v>2707.0365990000041</v>
      </c>
      <c r="BI122" s="372">
        <v>2930.9718500000045</v>
      </c>
      <c r="BJ122" s="372">
        <v>2963.2450230000031</v>
      </c>
      <c r="BK122" s="372">
        <v>2953.144108999998</v>
      </c>
      <c r="BL122" s="376">
        <v>2961.4603809999967</v>
      </c>
      <c r="BM122" s="380">
        <v>557.96028599999943</v>
      </c>
      <c r="BN122" s="372">
        <v>668.42705699999976</v>
      </c>
      <c r="BO122" s="372">
        <v>968.15709899999945</v>
      </c>
      <c r="BP122" s="372">
        <v>1139.0926509999997</v>
      </c>
      <c r="BQ122" s="376">
        <v>1264.6128649999998</v>
      </c>
      <c r="BR122" s="380">
        <v>392.22534400000001</v>
      </c>
      <c r="BS122" s="372">
        <v>825.9410410000005</v>
      </c>
      <c r="BT122" s="372">
        <v>1030.7306439999998</v>
      </c>
      <c r="BU122" s="372">
        <v>1638.8363040000022</v>
      </c>
      <c r="BV122" s="372">
        <v>1926.3909199999996</v>
      </c>
      <c r="BW122" s="372">
        <v>1756.4494589999999</v>
      </c>
      <c r="BX122" s="372">
        <v>1345.6782779999985</v>
      </c>
      <c r="BY122" s="384">
        <v>758.56251899999882</v>
      </c>
      <c r="BZ122" s="384">
        <v>756.99484799999982</v>
      </c>
      <c r="CA122" s="384">
        <v>336.73346600000025</v>
      </c>
      <c r="CB122" s="384">
        <v>8345.5650970000097</v>
      </c>
      <c r="CC122" s="2259"/>
      <c r="CD122" s="2259"/>
      <c r="CE122" s="2259"/>
      <c r="CF122" s="2259"/>
      <c r="CG122" s="2259"/>
      <c r="CH122" s="2259"/>
      <c r="CI122" s="2259"/>
      <c r="CJ122" s="2259"/>
      <c r="CK122" s="2259"/>
      <c r="CL122" s="2259"/>
      <c r="CM122" s="2259"/>
      <c r="CN122" s="2259"/>
      <c r="CO122" s="2259"/>
      <c r="CP122" s="2259"/>
      <c r="CQ122" s="2259"/>
      <c r="CR122" s="2259"/>
      <c r="CS122" s="2259"/>
      <c r="CT122" s="2259"/>
      <c r="CU122" s="2259"/>
      <c r="CV122" s="2259"/>
      <c r="CW122" s="2259"/>
      <c r="CX122" s="2259"/>
      <c r="CY122" s="2259"/>
      <c r="CZ122" s="2193"/>
    </row>
    <row r="123" s="399" customFormat="true" ht="15" customHeight="true" x14ac:dyDescent="0.2">
      <c r="A123" s="2790"/>
      <c r="B123" s="1815" t="s">
        <v>51</v>
      </c>
      <c r="C123" s="1717">
        <f>100-C122</f>
        <v>16.186504549318471</v>
      </c>
      <c r="D123" s="1718">
        <f t="shared" ref="D123:AB123" si="4">100-D122</f>
        <v>13.852887938645281</v>
      </c>
      <c r="E123" s="1718">
        <f t="shared" si="4"/>
        <v>3.7219642975040017</v>
      </c>
      <c r="F123" s="1718">
        <f t="shared" si="4"/>
        <v>0.18560685146009348</v>
      </c>
      <c r="G123" s="1719">
        <f t="shared" si="4"/>
        <v>0</v>
      </c>
      <c r="H123" s="1720">
        <f t="shared" si="4"/>
        <v>3.2193486027796752</v>
      </c>
      <c r="I123" s="1718">
        <f t="shared" si="4"/>
        <v>0.48166288431491466</v>
      </c>
      <c r="J123" s="1718">
        <f t="shared" si="4"/>
        <v>3.6873356916046873E-2</v>
      </c>
      <c r="K123" s="1718">
        <f t="shared" si="4"/>
        <v>0</v>
      </c>
      <c r="L123" s="1721">
        <f t="shared" si="4"/>
        <v>0</v>
      </c>
      <c r="M123" s="1717">
        <f t="shared" si="4"/>
        <v>22.380299128734805</v>
      </c>
      <c r="N123" s="1718">
        <f t="shared" si="4"/>
        <v>15.58840738786219</v>
      </c>
      <c r="O123" s="1718">
        <f t="shared" si="4"/>
        <v>16.417021130488422</v>
      </c>
      <c r="P123" s="1718">
        <f t="shared" si="4"/>
        <v>17.96946093110779</v>
      </c>
      <c r="Q123" s="1719">
        <f t="shared" si="4"/>
        <v>12.317561364345224</v>
      </c>
      <c r="R123" s="1720">
        <f t="shared" si="4"/>
        <v>2.0794318642650751</v>
      </c>
      <c r="S123" s="1718">
        <f t="shared" si="4"/>
        <v>42.71711827225932</v>
      </c>
      <c r="T123" s="1718">
        <f t="shared" si="4"/>
        <v>14.856548598409432</v>
      </c>
      <c r="U123" s="1718">
        <f t="shared" si="4"/>
        <v>0.71922256264690532</v>
      </c>
      <c r="V123" s="1718">
        <f t="shared" si="4"/>
        <v>4.098759950518442</v>
      </c>
      <c r="W123" s="1718">
        <f t="shared" si="4"/>
        <v>1.7163199917992102</v>
      </c>
      <c r="X123" s="1718">
        <f t="shared" si="4"/>
        <v>13.995370395702622</v>
      </c>
      <c r="Y123" s="1718">
        <f t="shared" si="4"/>
        <v>0</v>
      </c>
      <c r="Z123" s="1718">
        <f t="shared" si="4"/>
        <v>0.43869795686910606</v>
      </c>
      <c r="AA123" s="1718">
        <f t="shared" si="4"/>
        <v>0.30943117404083864</v>
      </c>
      <c r="AB123" s="1721">
        <f t="shared" si="4"/>
        <v>0.2690859368124876</v>
      </c>
      <c r="AC123" s="667"/>
      <c r="AD123" s="667"/>
      <c r="AE123" s="667"/>
      <c r="AF123" s="667"/>
      <c r="AG123" s="667"/>
      <c r="AH123" s="667"/>
      <c r="AI123" s="667"/>
      <c r="AJ123" s="667"/>
      <c r="AK123" s="667"/>
      <c r="AL123" s="667"/>
      <c r="AM123" s="667"/>
      <c r="AN123" s="667"/>
      <c r="AO123" s="667"/>
      <c r="AP123" s="667"/>
      <c r="AQ123" s="667"/>
      <c r="AR123" s="667"/>
      <c r="AS123" s="667"/>
      <c r="AT123" s="667"/>
      <c r="AU123" s="667"/>
      <c r="AV123" s="667"/>
      <c r="AW123" s="667"/>
      <c r="AX123" s="667"/>
      <c r="AY123" s="667"/>
      <c r="AZ123" s="216"/>
      <c r="BA123" s="2591"/>
      <c r="BB123" s="156" t="s">
        <v>51</v>
      </c>
      <c r="BC123" s="369">
        <v>2826.7096719999995</v>
      </c>
      <c r="BD123" s="373">
        <v>1623.4889100000007</v>
      </c>
      <c r="BE123" s="373">
        <v>329.81175599999989</v>
      </c>
      <c r="BF123" s="373">
        <v>8.6256900000000005</v>
      </c>
      <c r="BG123" s="377">
        <v>0</v>
      </c>
      <c r="BH123" s="381">
        <v>247.75111799999996</v>
      </c>
      <c r="BI123" s="373">
        <v>24.294798999999994</v>
      </c>
      <c r="BJ123" s="373">
        <v>2.0746190000000002</v>
      </c>
      <c r="BK123" s="373">
        <v>0</v>
      </c>
      <c r="BL123" s="377">
        <v>0</v>
      </c>
      <c r="BM123" s="381">
        <v>1262.6420859999987</v>
      </c>
      <c r="BN123" s="373">
        <v>1154.4296459999994</v>
      </c>
      <c r="BO123" s="373">
        <v>853.75298399999974</v>
      </c>
      <c r="BP123" s="373">
        <v>681.24965099999952</v>
      </c>
      <c r="BQ123" s="377">
        <v>562.44112500000006</v>
      </c>
      <c r="BR123" s="381">
        <v>561.80816100000004</v>
      </c>
      <c r="BS123" s="373">
        <v>1078.2300350000005</v>
      </c>
      <c r="BT123" s="373">
        <v>1075.9317679999997</v>
      </c>
      <c r="BU123" s="373">
        <v>0</v>
      </c>
      <c r="BV123" s="373">
        <v>164.99426699999998</v>
      </c>
      <c r="BW123" s="373">
        <v>319.72103700000014</v>
      </c>
      <c r="BX123" s="373">
        <v>778.41890800000112</v>
      </c>
      <c r="BY123" s="385">
        <v>209.03149300000018</v>
      </c>
      <c r="BZ123" s="385">
        <v>363.77604300000019</v>
      </c>
      <c r="CA123" s="385">
        <v>212.05289200000001</v>
      </c>
      <c r="CB123" s="385">
        <v>24.671424000000002</v>
      </c>
      <c r="CC123" s="2260"/>
      <c r="CD123" s="2260"/>
      <c r="CE123" s="2260"/>
      <c r="CF123" s="2260"/>
      <c r="CG123" s="2260"/>
      <c r="CH123" s="2260"/>
      <c r="CI123" s="2260"/>
      <c r="CJ123" s="2260"/>
      <c r="CK123" s="2260"/>
      <c r="CL123" s="2260"/>
      <c r="CM123" s="2260"/>
      <c r="CN123" s="2260"/>
      <c r="CO123" s="2260"/>
      <c r="CP123" s="2260"/>
      <c r="CQ123" s="2260"/>
      <c r="CR123" s="2260"/>
      <c r="CS123" s="2260"/>
      <c r="CT123" s="2260"/>
      <c r="CU123" s="2260"/>
      <c r="CV123" s="2260"/>
      <c r="CW123" s="2260"/>
      <c r="CX123" s="2260"/>
      <c r="CY123" s="2260"/>
      <c r="CZ123" s="2194"/>
    </row>
    <row r="124" s="399" customFormat="true" ht="15" customHeight="true" x14ac:dyDescent="0.2">
      <c r="A124" s="2790" t="s">
        <v>50</v>
      </c>
      <c r="B124" s="1815" t="s">
        <v>15</v>
      </c>
      <c r="C124" s="1462">
        <f>C122*C129/100</f>
        <v>80.179405999008239</v>
      </c>
      <c r="D124" s="1463">
        <f>D122*D129/100</f>
        <v>85.493898832997843</v>
      </c>
      <c r="E124" s="1463">
        <f t="shared" ref="E124:AB124" si="5">E122*E129/100</f>
        <v>95.737152736360301</v>
      </c>
      <c r="F124" s="1463">
        <f t="shared" si="5"/>
        <v>98.910531371267041</v>
      </c>
      <c r="G124" s="1464">
        <f t="shared" si="5"/>
        <v>98.954417743355791</v>
      </c>
      <c r="H124" s="1465">
        <f t="shared" si="5"/>
        <v>95.086285736418745</v>
      </c>
      <c r="I124" s="1463">
        <f t="shared" si="5"/>
        <v>99.157385774249093</v>
      </c>
      <c r="J124" s="1463">
        <f t="shared" si="5"/>
        <v>99.351111969070203</v>
      </c>
      <c r="K124" s="1463">
        <f t="shared" si="5"/>
        <v>98.656129982063788</v>
      </c>
      <c r="L124" s="1466">
        <f t="shared" si="5"/>
        <v>98.807645896690303</v>
      </c>
      <c r="M124" s="1462">
        <f t="shared" si="5"/>
        <v>72.635293319604301</v>
      </c>
      <c r="N124" s="1463">
        <f t="shared" si="5"/>
        <v>81.583634585748726</v>
      </c>
      <c r="O124" s="1463">
        <f t="shared" si="5"/>
        <v>82.81572236153697</v>
      </c>
      <c r="P124" s="1463">
        <f t="shared" si="5"/>
        <v>81.600497800611421</v>
      </c>
      <c r="Q124" s="1464">
        <f t="shared" si="5"/>
        <v>87.506887782120543</v>
      </c>
      <c r="R124" s="1465">
        <f t="shared" si="5"/>
        <v>97.658570398264274</v>
      </c>
      <c r="S124" s="1463">
        <f t="shared" si="5"/>
        <v>51.655098489297316</v>
      </c>
      <c r="T124" s="1463">
        <f t="shared" si="5"/>
        <v>84.916670296470699</v>
      </c>
      <c r="U124" s="1463">
        <f t="shared" si="5"/>
        <v>99.131416124212848</v>
      </c>
      <c r="V124" s="1463">
        <f t="shared" si="5"/>
        <v>95.65900155148492</v>
      </c>
      <c r="W124" s="1463">
        <f t="shared" si="5"/>
        <v>98.28368000820079</v>
      </c>
      <c r="X124" s="1463">
        <f t="shared" si="5"/>
        <v>85.16213684875629</v>
      </c>
      <c r="Y124" s="1463">
        <f t="shared" si="5"/>
        <v>98.821721641113612</v>
      </c>
      <c r="Z124" s="1463">
        <f t="shared" si="5"/>
        <v>99.500789534512677</v>
      </c>
      <c r="AA124" s="1463">
        <f t="shared" si="5"/>
        <v>99.63997178682861</v>
      </c>
      <c r="AB124" s="1466">
        <f t="shared" si="5"/>
        <v>98.39664394892894</v>
      </c>
      <c r="AC124" s="667"/>
      <c r="AD124" s="667"/>
      <c r="AE124" s="667"/>
      <c r="AF124" s="667"/>
      <c r="AG124" s="667"/>
      <c r="AH124" s="667"/>
      <c r="AI124" s="667"/>
      <c r="AJ124" s="667"/>
      <c r="AK124" s="667"/>
      <c r="AL124" s="667"/>
      <c r="AM124" s="667"/>
      <c r="AN124" s="667"/>
      <c r="AO124" s="667"/>
      <c r="AP124" s="667"/>
      <c r="AQ124" s="667"/>
      <c r="AR124" s="667"/>
      <c r="AS124" s="667"/>
      <c r="AT124" s="667"/>
      <c r="AU124" s="667"/>
      <c r="AV124" s="667"/>
      <c r="AW124" s="667"/>
      <c r="AX124" s="667"/>
      <c r="AY124" s="667"/>
      <c r="AZ124" s="216"/>
      <c r="BA124" s="2591" t="s">
        <v>50</v>
      </c>
      <c r="BB124" s="156" t="s">
        <v>15</v>
      </c>
      <c r="BC124" s="369">
        <v>1866.7764320000008</v>
      </c>
      <c r="BD124" s="373">
        <v>3135.8461590000084</v>
      </c>
      <c r="BE124" s="373">
        <v>4431.0949780000064</v>
      </c>
      <c r="BF124" s="373">
        <v>4717.1920500000024</v>
      </c>
      <c r="BG124" s="377">
        <v>4725.0859630000068</v>
      </c>
      <c r="BH124" s="381">
        <v>2657.9867720000025</v>
      </c>
      <c r="BI124" s="373">
        <v>2919.2380800000051</v>
      </c>
      <c r="BJ124" s="373">
        <v>2945.1028390000024</v>
      </c>
      <c r="BK124" s="373">
        <v>2911.5220179999978</v>
      </c>
      <c r="BL124" s="377">
        <v>2919.5102269999966</v>
      </c>
      <c r="BM124" s="381">
        <v>522.13044599999978</v>
      </c>
      <c r="BN124" s="373">
        <v>646.0334069999999</v>
      </c>
      <c r="BO124" s="373">
        <v>959.2698249999994</v>
      </c>
      <c r="BP124" s="373">
        <v>1133.1210109999995</v>
      </c>
      <c r="BQ124" s="377">
        <v>1262.0809569999999</v>
      </c>
      <c r="BR124" s="381">
        <v>391.1758999999999</v>
      </c>
      <c r="BS124" s="373">
        <v>744.79608100000019</v>
      </c>
      <c r="BT124" s="373">
        <v>1024.3720839999999</v>
      </c>
      <c r="BU124" s="373">
        <v>1636.370784000002</v>
      </c>
      <c r="BV124" s="373">
        <v>1914.8228139999999</v>
      </c>
      <c r="BW124" s="373">
        <v>1756.4494589999999</v>
      </c>
      <c r="BX124" s="373">
        <v>1331.3743319999985</v>
      </c>
      <c r="BY124" s="385">
        <v>749.62454099999877</v>
      </c>
      <c r="BZ124" s="385">
        <v>756.5347529999998</v>
      </c>
      <c r="CA124" s="385">
        <v>336.56256000000025</v>
      </c>
      <c r="CB124" s="385">
        <v>8233.9122739999966</v>
      </c>
      <c r="CC124" s="2260"/>
      <c r="CD124" s="2260"/>
      <c r="CE124" s="2260"/>
      <c r="CF124" s="2260"/>
      <c r="CG124" s="2260"/>
      <c r="CH124" s="2260"/>
      <c r="CI124" s="2260"/>
      <c r="CJ124" s="2260"/>
      <c r="CK124" s="2260"/>
      <c r="CL124" s="2260"/>
      <c r="CM124" s="2260"/>
      <c r="CN124" s="2260"/>
      <c r="CO124" s="2260"/>
      <c r="CP124" s="2260"/>
      <c r="CQ124" s="2260"/>
      <c r="CR124" s="2260"/>
      <c r="CS124" s="2260"/>
      <c r="CT124" s="2260"/>
      <c r="CU124" s="2260"/>
      <c r="CV124" s="2260"/>
      <c r="CW124" s="2260"/>
      <c r="CX124" s="2260"/>
      <c r="CY124" s="2260"/>
      <c r="CZ124" s="2194"/>
    </row>
    <row r="125" s="399" customFormat="true" ht="15" customHeight="true" x14ac:dyDescent="0.2">
      <c r="A125" s="2790"/>
      <c r="B125" s="1815" t="s">
        <v>16</v>
      </c>
      <c r="C125" s="1462">
        <f>C122*C128/100</f>
        <v>3.6340894516732636</v>
      </c>
      <c r="D125" s="1463">
        <f>D122*D128/100</f>
        <v>0.65321322835684714</v>
      </c>
      <c r="E125" s="1463">
        <f t="shared" ref="E125:AB125" si="6">E122*E128/100</f>
        <v>0.54088296613573739</v>
      </c>
      <c r="F125" s="1463">
        <f t="shared" si="6"/>
        <v>0.90386177727285866</v>
      </c>
      <c r="G125" s="1464">
        <f t="shared" si="6"/>
        <v>1.0455822566441058</v>
      </c>
      <c r="H125" s="1465">
        <f t="shared" si="6"/>
        <v>1.6943656608015021</v>
      </c>
      <c r="I125" s="1463">
        <f t="shared" si="6"/>
        <v>0.36095134143600249</v>
      </c>
      <c r="J125" s="1463">
        <f t="shared" si="6"/>
        <v>0.61201467401372212</v>
      </c>
      <c r="K125" s="1463">
        <f t="shared" si="6"/>
        <v>1.3438700179361935</v>
      </c>
      <c r="L125" s="1466">
        <f t="shared" si="6"/>
        <v>1.1923541033097023</v>
      </c>
      <c r="M125" s="1462">
        <f t="shared" si="6"/>
        <v>4.9844075516609356</v>
      </c>
      <c r="N125" s="1463">
        <f t="shared" si="6"/>
        <v>2.8279580263891084</v>
      </c>
      <c r="O125" s="1463">
        <f t="shared" si="6"/>
        <v>0.76725650797460088</v>
      </c>
      <c r="P125" s="1463">
        <f t="shared" si="6"/>
        <v>0.43004126828078326</v>
      </c>
      <c r="Q125" s="1464">
        <f t="shared" si="6"/>
        <v>0.1755508535342343</v>
      </c>
      <c r="R125" s="1465">
        <f t="shared" si="6"/>
        <v>0.2619977374706266</v>
      </c>
      <c r="S125" s="1463">
        <f t="shared" si="6"/>
        <v>5.6277832384433415</v>
      </c>
      <c r="T125" s="1463">
        <f t="shared" si="6"/>
        <v>0.22678110511986665</v>
      </c>
      <c r="U125" s="1463">
        <f t="shared" si="6"/>
        <v>0.14936131314024301</v>
      </c>
      <c r="V125" s="1463">
        <f t="shared" si="6"/>
        <v>0.24223849799663072</v>
      </c>
      <c r="W125" s="1463">
        <f t="shared" si="6"/>
        <v>0</v>
      </c>
      <c r="X125" s="1463">
        <f t="shared" si="6"/>
        <v>0.8424927555410836</v>
      </c>
      <c r="Y125" s="1463">
        <f t="shared" si="6"/>
        <v>1.1782783588863313</v>
      </c>
      <c r="Z125" s="1463">
        <f t="shared" si="6"/>
        <v>6.0512508618201746E-2</v>
      </c>
      <c r="AA125" s="1463">
        <f t="shared" si="6"/>
        <v>5.0597039130554862E-2</v>
      </c>
      <c r="AB125" s="1466">
        <f t="shared" si="6"/>
        <v>1.3342701142584199</v>
      </c>
      <c r="AC125" s="667"/>
      <c r="AD125" s="667"/>
      <c r="AE125" s="667"/>
      <c r="AF125" s="667"/>
      <c r="AG125" s="667"/>
      <c r="AH125" s="667"/>
      <c r="AI125" s="667"/>
      <c r="AJ125" s="667"/>
      <c r="AK125" s="667"/>
      <c r="AL125" s="667"/>
      <c r="AM125" s="667"/>
      <c r="AN125" s="667"/>
      <c r="AO125" s="667"/>
      <c r="AP125" s="667"/>
      <c r="AQ125" s="667"/>
      <c r="AR125" s="667"/>
      <c r="AS125" s="667"/>
      <c r="AT125" s="667"/>
      <c r="AU125" s="667"/>
      <c r="AV125" s="667"/>
      <c r="AW125" s="667"/>
      <c r="AX125" s="667"/>
      <c r="AY125" s="667"/>
      <c r="AZ125" s="216"/>
      <c r="BA125" s="2591"/>
      <c r="BB125" s="156" t="s">
        <v>16</v>
      </c>
      <c r="BC125" s="369">
        <v>84.610661000000022</v>
      </c>
      <c r="BD125" s="373">
        <v>23.959325999999997</v>
      </c>
      <c r="BE125" s="373">
        <v>25.034208000000007</v>
      </c>
      <c r="BF125" s="373">
        <v>43.106528000000004</v>
      </c>
      <c r="BG125" s="377">
        <v>49.926684999999999</v>
      </c>
      <c r="BH125" s="381">
        <v>47.363312999999991</v>
      </c>
      <c r="BI125" s="373">
        <v>10.626569999999999</v>
      </c>
      <c r="BJ125" s="373">
        <v>18.142184</v>
      </c>
      <c r="BK125" s="373">
        <v>39.660051000000003</v>
      </c>
      <c r="BL125" s="377">
        <v>35.230978</v>
      </c>
      <c r="BM125" s="381">
        <v>35.829840000000004</v>
      </c>
      <c r="BN125" s="373">
        <v>22.393649999999997</v>
      </c>
      <c r="BO125" s="373">
        <v>8.8872739999999997</v>
      </c>
      <c r="BP125" s="373">
        <v>5.9716399999999998</v>
      </c>
      <c r="BQ125" s="377">
        <v>2.531908</v>
      </c>
      <c r="BR125" s="381">
        <v>1.049444</v>
      </c>
      <c r="BS125" s="373">
        <v>81.144959999999983</v>
      </c>
      <c r="BT125" s="373">
        <v>2.7357200000000002</v>
      </c>
      <c r="BU125" s="373">
        <v>2.4655200000000002</v>
      </c>
      <c r="BV125" s="373">
        <v>4.8489299999999993</v>
      </c>
      <c r="BW125" s="373">
        <v>0</v>
      </c>
      <c r="BX125" s="373">
        <v>13.171032</v>
      </c>
      <c r="BY125" s="385">
        <v>8.9379780000000011</v>
      </c>
      <c r="BZ125" s="385">
        <v>0.46009499999999998</v>
      </c>
      <c r="CA125" s="385">
        <v>0.170906</v>
      </c>
      <c r="CB125" s="385">
        <v>111.65282299999998</v>
      </c>
      <c r="CC125" s="2260"/>
      <c r="CD125" s="2260"/>
      <c r="CE125" s="2260"/>
      <c r="CF125" s="2260"/>
      <c r="CG125" s="2260"/>
      <c r="CH125" s="2260"/>
      <c r="CI125" s="2260"/>
      <c r="CJ125" s="2260"/>
      <c r="CK125" s="2260"/>
      <c r="CL125" s="2260"/>
      <c r="CM125" s="2260"/>
      <c r="CN125" s="2260"/>
      <c r="CO125" s="2260"/>
      <c r="CP125" s="2260"/>
      <c r="CQ125" s="2260"/>
      <c r="CR125" s="2260"/>
      <c r="CS125" s="2260"/>
      <c r="CT125" s="2260"/>
      <c r="CU125" s="2260"/>
      <c r="CV125" s="2260"/>
      <c r="CW125" s="2260"/>
      <c r="CX125" s="2260"/>
      <c r="CY125" s="2260"/>
      <c r="CZ125" s="2194"/>
    </row>
    <row r="126" s="399" customFormat="true" ht="15" customHeight="true" x14ac:dyDescent="0.2">
      <c r="A126" s="2790"/>
      <c r="B126" s="1815" t="s">
        <v>22</v>
      </c>
      <c r="C126" s="1462">
        <f>100-C124-C125-C127</f>
        <v>16.04174783257168</v>
      </c>
      <c r="D126" s="1463">
        <f>100-D124-D125-D127</f>
        <v>13.85288793864531</v>
      </c>
      <c r="E126" s="1463">
        <f t="shared" ref="E126:AB126" si="7">100-E124-E125-E127</f>
        <v>3.7219642975039617</v>
      </c>
      <c r="F126" s="1463">
        <f t="shared" si="7"/>
        <v>0.18560685146010047</v>
      </c>
      <c r="G126" s="1464">
        <f t="shared" si="7"/>
        <v>1.0369483049998962E-13</v>
      </c>
      <c r="H126" s="1465">
        <f t="shared" si="7"/>
        <v>3.0668163090871419</v>
      </c>
      <c r="I126" s="1463">
        <f t="shared" si="7"/>
        <v>0.48166288431490456</v>
      </c>
      <c r="J126" s="1463">
        <f t="shared" si="7"/>
        <v>3.687335691607474E-2</v>
      </c>
      <c r="K126" s="1463">
        <f t="shared" si="7"/>
        <v>1.7985612998927536E-14</v>
      </c>
      <c r="L126" s="1466">
        <f t="shared" si="7"/>
        <v>-5.5511151231257827E-15</v>
      </c>
      <c r="M126" s="1462">
        <f t="shared" si="7"/>
        <v>22.247805453174507</v>
      </c>
      <c r="N126" s="1463">
        <f t="shared" si="7"/>
        <v>15.588407387862166</v>
      </c>
      <c r="O126" s="1463">
        <f t="shared" si="7"/>
        <v>16.417021130488429</v>
      </c>
      <c r="P126" s="1463">
        <f t="shared" si="7"/>
        <v>17.969460931107797</v>
      </c>
      <c r="Q126" s="1464">
        <f t="shared" si="7"/>
        <v>12.317561364345222</v>
      </c>
      <c r="R126" s="1465">
        <f t="shared" si="7"/>
        <v>2.0794318642650991</v>
      </c>
      <c r="S126" s="1463">
        <f t="shared" si="7"/>
        <v>42.717118272259341</v>
      </c>
      <c r="T126" s="1463">
        <f t="shared" si="7"/>
        <v>14.856548598409434</v>
      </c>
      <c r="U126" s="1463">
        <f t="shared" si="7"/>
        <v>0.7192225626469092</v>
      </c>
      <c r="V126" s="1463">
        <f t="shared" si="7"/>
        <v>4.0987599505184491</v>
      </c>
      <c r="W126" s="1463">
        <f t="shared" si="7"/>
        <v>1.7163199917992102</v>
      </c>
      <c r="X126" s="1463">
        <f t="shared" si="7"/>
        <v>13.669570470983027</v>
      </c>
      <c r="Y126" s="1463">
        <f t="shared" si="7"/>
        <v>5.6621374255882984E-14</v>
      </c>
      <c r="Z126" s="1463">
        <f t="shared" si="7"/>
        <v>0.43869795686912133</v>
      </c>
      <c r="AA126" s="1463">
        <f t="shared" si="7"/>
        <v>0.30943117404083481</v>
      </c>
      <c r="AB126" s="1466">
        <f t="shared" si="7"/>
        <v>0.26908593681264015</v>
      </c>
      <c r="AC126" s="667"/>
      <c r="AD126" s="667"/>
      <c r="AE126" s="667"/>
      <c r="AF126" s="667"/>
      <c r="AG126" s="667"/>
      <c r="AH126" s="667"/>
      <c r="AI126" s="667"/>
      <c r="AJ126" s="667"/>
      <c r="AK126" s="667"/>
      <c r="AL126" s="667"/>
      <c r="AM126" s="667"/>
      <c r="AN126" s="667"/>
      <c r="AO126" s="667"/>
      <c r="AP126" s="667"/>
      <c r="AQ126" s="667"/>
      <c r="AR126" s="667"/>
      <c r="AS126" s="667"/>
      <c r="AT126" s="667"/>
      <c r="AU126" s="667"/>
      <c r="AV126" s="667"/>
      <c r="AW126" s="667"/>
      <c r="AX126" s="667"/>
      <c r="AY126" s="667"/>
      <c r="AZ126" s="216"/>
      <c r="BA126" s="2591"/>
      <c r="BB126" s="156" t="s">
        <v>22</v>
      </c>
      <c r="BC126" s="369">
        <v>2819.793056</v>
      </c>
      <c r="BD126" s="373">
        <v>1623.4889100000007</v>
      </c>
      <c r="BE126" s="373">
        <v>329.81175599999989</v>
      </c>
      <c r="BF126" s="373">
        <v>8.6256900000000005</v>
      </c>
      <c r="BG126" s="377">
        <v>0</v>
      </c>
      <c r="BH126" s="381">
        <v>243.24668499999999</v>
      </c>
      <c r="BI126" s="373">
        <v>24.294798999999994</v>
      </c>
      <c r="BJ126" s="373">
        <v>2.0746190000000002</v>
      </c>
      <c r="BK126" s="373">
        <v>0</v>
      </c>
      <c r="BL126" s="377">
        <v>0</v>
      </c>
      <c r="BM126" s="381">
        <v>1260.2299029999988</v>
      </c>
      <c r="BN126" s="373">
        <v>1154.4296459999994</v>
      </c>
      <c r="BO126" s="373">
        <v>853.75298399999974</v>
      </c>
      <c r="BP126" s="373">
        <v>681.24965099999952</v>
      </c>
      <c r="BQ126" s="377">
        <v>562.44112500000006</v>
      </c>
      <c r="BR126" s="381">
        <v>561.80816100000004</v>
      </c>
      <c r="BS126" s="373">
        <v>1078.2300350000005</v>
      </c>
      <c r="BT126" s="373">
        <v>1075.9317679999997</v>
      </c>
      <c r="BU126" s="373">
        <v>0</v>
      </c>
      <c r="BV126" s="373">
        <v>164.99426699999998</v>
      </c>
      <c r="BW126" s="373">
        <v>319.72103700000014</v>
      </c>
      <c r="BX126" s="373">
        <v>771.50229200000103</v>
      </c>
      <c r="BY126" s="385">
        <v>209.03149300000018</v>
      </c>
      <c r="BZ126" s="385">
        <v>363.77604300000019</v>
      </c>
      <c r="CA126" s="385">
        <v>212.05289200000001</v>
      </c>
      <c r="CB126" s="385">
        <v>24.671424000000002</v>
      </c>
      <c r="CC126" s="2260"/>
      <c r="CD126" s="2260"/>
      <c r="CE126" s="2260"/>
      <c r="CF126" s="2260"/>
      <c r="CG126" s="2260"/>
      <c r="CH126" s="2260"/>
      <c r="CI126" s="2260"/>
      <c r="CJ126" s="2260"/>
      <c r="CK126" s="2260"/>
      <c r="CL126" s="2260"/>
      <c r="CM126" s="2260"/>
      <c r="CN126" s="2260"/>
      <c r="CO126" s="2260"/>
      <c r="CP126" s="2260"/>
      <c r="CQ126" s="2260"/>
      <c r="CR126" s="2260"/>
      <c r="CS126" s="2260"/>
      <c r="CT126" s="2260"/>
      <c r="CU126" s="2260"/>
      <c r="CV126" s="2260"/>
      <c r="CW126" s="2260"/>
      <c r="CX126" s="2260"/>
      <c r="CY126" s="2260"/>
      <c r="CZ126" s="2194"/>
    </row>
    <row r="127" s="399" customFormat="true" ht="15" customHeight="true" x14ac:dyDescent="0.2">
      <c r="A127" s="2790"/>
      <c r="B127" s="1815" t="s">
        <v>19</v>
      </c>
      <c r="C127" s="1717">
        <v>0.14475671674681981</v>
      </c>
      <c r="D127" s="1722">
        <v>0</v>
      </c>
      <c r="E127" s="1722">
        <v>0</v>
      </c>
      <c r="F127" s="1722">
        <v>0</v>
      </c>
      <c r="G127" s="1723">
        <v>0</v>
      </c>
      <c r="H127" s="1724">
        <v>0.15253229369261123</v>
      </c>
      <c r="I127" s="1722">
        <v>0</v>
      </c>
      <c r="J127" s="1722">
        <v>0</v>
      </c>
      <c r="K127" s="1722">
        <v>0</v>
      </c>
      <c r="L127" s="1725">
        <v>0</v>
      </c>
      <c r="M127" s="1726">
        <v>0.13249367556025574</v>
      </c>
      <c r="N127" s="1722">
        <v>0</v>
      </c>
      <c r="O127" s="1722">
        <v>0</v>
      </c>
      <c r="P127" s="1722">
        <v>0</v>
      </c>
      <c r="Q127" s="1723">
        <v>0</v>
      </c>
      <c r="R127" s="1724">
        <v>0</v>
      </c>
      <c r="S127" s="1722">
        <v>0</v>
      </c>
      <c r="T127" s="1722">
        <v>0</v>
      </c>
      <c r="U127" s="1722">
        <v>0</v>
      </c>
      <c r="V127" s="1722">
        <v>0</v>
      </c>
      <c r="W127" s="1722">
        <v>0</v>
      </c>
      <c r="X127" s="1722">
        <v>0.32579992471959945</v>
      </c>
      <c r="Y127" s="1722">
        <v>0</v>
      </c>
      <c r="Z127" s="1722">
        <v>0</v>
      </c>
      <c r="AA127" s="1722">
        <v>0</v>
      </c>
      <c r="AB127" s="2288">
        <v>0</v>
      </c>
      <c r="AC127" s="667"/>
      <c r="AD127" s="667"/>
      <c r="AE127" s="667"/>
      <c r="AF127" s="667"/>
      <c r="AG127" s="667"/>
      <c r="AH127" s="667"/>
      <c r="AI127" s="667"/>
      <c r="AJ127" s="667"/>
      <c r="AK127" s="667"/>
      <c r="AL127" s="667"/>
      <c r="AM127" s="667"/>
      <c r="AN127" s="667"/>
      <c r="AO127" s="667"/>
      <c r="AP127" s="667"/>
      <c r="AQ127" s="667"/>
      <c r="AR127" s="667"/>
      <c r="AS127" s="667"/>
      <c r="AT127" s="667"/>
      <c r="AU127" s="667"/>
      <c r="AV127" s="667"/>
      <c r="AW127" s="667"/>
      <c r="AX127" s="667"/>
      <c r="AY127" s="667"/>
      <c r="AZ127" s="216"/>
      <c r="BA127" s="2591"/>
      <c r="BB127" s="156" t="s">
        <v>19</v>
      </c>
      <c r="BC127" s="369">
        <v>6.9166160000000003</v>
      </c>
      <c r="BD127" s="373">
        <v>0</v>
      </c>
      <c r="BE127" s="373">
        <v>0</v>
      </c>
      <c r="BF127" s="373">
        <v>0</v>
      </c>
      <c r="BG127" s="377">
        <v>0</v>
      </c>
      <c r="BH127" s="381">
        <v>4.5044330000000006</v>
      </c>
      <c r="BI127" s="373">
        <v>0</v>
      </c>
      <c r="BJ127" s="373">
        <v>0</v>
      </c>
      <c r="BK127" s="373">
        <v>0</v>
      </c>
      <c r="BL127" s="377">
        <v>0</v>
      </c>
      <c r="BM127" s="381">
        <v>2.4121829999999997</v>
      </c>
      <c r="BN127" s="373">
        <v>0</v>
      </c>
      <c r="BO127" s="373">
        <v>0</v>
      </c>
      <c r="BP127" s="373">
        <v>0</v>
      </c>
      <c r="BQ127" s="377">
        <v>0</v>
      </c>
      <c r="BR127" s="381">
        <v>0</v>
      </c>
      <c r="BS127" s="373">
        <v>0</v>
      </c>
      <c r="BT127" s="373">
        <v>0</v>
      </c>
      <c r="BU127" s="373">
        <v>0</v>
      </c>
      <c r="BV127" s="373">
        <v>0</v>
      </c>
      <c r="BW127" s="373">
        <v>0</v>
      </c>
      <c r="BX127" s="373">
        <v>6.9166160000000003</v>
      </c>
      <c r="BY127" s="385">
        <v>0</v>
      </c>
      <c r="BZ127" s="385">
        <v>0</v>
      </c>
      <c r="CA127" s="385">
        <v>0</v>
      </c>
      <c r="CB127" s="385">
        <v>0</v>
      </c>
      <c r="CC127" s="2260"/>
      <c r="CD127" s="2260"/>
      <c r="CE127" s="2260"/>
      <c r="CF127" s="2260"/>
      <c r="CG127" s="2260"/>
      <c r="CH127" s="2260"/>
      <c r="CI127" s="2260"/>
      <c r="CJ127" s="2260"/>
      <c r="CK127" s="2260"/>
      <c r="CL127" s="2260"/>
      <c r="CM127" s="2260"/>
      <c r="CN127" s="2260"/>
      <c r="CO127" s="2260"/>
      <c r="CP127" s="2260"/>
      <c r="CQ127" s="2260"/>
      <c r="CR127" s="2260"/>
      <c r="CS127" s="2260"/>
      <c r="CT127" s="2260"/>
      <c r="CU127" s="2260"/>
      <c r="CV127" s="2260"/>
      <c r="CW127" s="2260"/>
      <c r="CX127" s="2260"/>
      <c r="CY127" s="2260"/>
      <c r="CZ127" s="2194"/>
    </row>
    <row r="128" s="399" customFormat="true" ht="15" customHeight="true" x14ac:dyDescent="0.2">
      <c r="A128" s="2790" t="s">
        <v>179</v>
      </c>
      <c r="B128" s="1815" t="s">
        <v>49</v>
      </c>
      <c r="C128" s="1717">
        <v>4.3359239847139834</v>
      </c>
      <c r="D128" s="1722">
        <v>0.7582531935506126</v>
      </c>
      <c r="E128" s="1722">
        <v>0.56179268946355854</v>
      </c>
      <c r="F128" s="1722">
        <v>0.90554252624445319</v>
      </c>
      <c r="G128" s="1723">
        <v>1.045582256644106</v>
      </c>
      <c r="H128" s="1724">
        <v>1.7507276881690494</v>
      </c>
      <c r="I128" s="1722">
        <v>0.36269832464786322</v>
      </c>
      <c r="J128" s="1722">
        <v>0.61224042761177977</v>
      </c>
      <c r="K128" s="1722">
        <v>1.3438700179361935</v>
      </c>
      <c r="L128" s="1725">
        <v>1.1923541033097023</v>
      </c>
      <c r="M128" s="1726">
        <v>6.4215753162045015</v>
      </c>
      <c r="N128" s="1722">
        <v>3.350201007796727</v>
      </c>
      <c r="O128" s="1722">
        <v>0.91795784064172881</v>
      </c>
      <c r="P128" s="1722">
        <v>0.5242453276085618</v>
      </c>
      <c r="Q128" s="1723">
        <v>0.20021210206492721</v>
      </c>
      <c r="R128" s="1724">
        <v>0.26756149648504102</v>
      </c>
      <c r="S128" s="1722">
        <v>9.8245463019678105</v>
      </c>
      <c r="T128" s="1722">
        <v>0.26635178793753966</v>
      </c>
      <c r="U128" s="1722">
        <v>0.15044333555354267</v>
      </c>
      <c r="V128" s="1722">
        <v>0.25259162224768361</v>
      </c>
      <c r="W128" s="1722">
        <v>0</v>
      </c>
      <c r="X128" s="1722">
        <v>0.97959000511640715</v>
      </c>
      <c r="Y128" s="1722">
        <v>1.1782783588863315</v>
      </c>
      <c r="Z128" s="1722">
        <v>6.0779145487658608E-2</v>
      </c>
      <c r="AA128" s="1722">
        <v>5.0754088101240248E-2</v>
      </c>
      <c r="AB128" s="2288">
        <v>1.33787013464356</v>
      </c>
      <c r="AC128" s="667"/>
      <c r="AD128" s="667"/>
      <c r="AE128" s="667"/>
      <c r="AF128" s="667"/>
      <c r="AG128" s="667"/>
      <c r="AH128" s="667"/>
      <c r="AI128" s="667"/>
      <c r="AJ128" s="667"/>
      <c r="AK128" s="667"/>
      <c r="AL128" s="667"/>
      <c r="AM128" s="667"/>
      <c r="AN128" s="667"/>
      <c r="AO128" s="667"/>
      <c r="AP128" s="667"/>
      <c r="AQ128" s="667"/>
      <c r="AR128" s="667"/>
      <c r="AS128" s="667"/>
      <c r="AT128" s="667"/>
      <c r="AU128" s="667"/>
      <c r="AV128" s="667"/>
      <c r="AW128" s="667"/>
      <c r="AX128" s="667"/>
      <c r="AY128" s="667"/>
      <c r="AZ128" s="216"/>
      <c r="BA128" s="2591" t="s">
        <v>108</v>
      </c>
      <c r="BB128" s="156" t="s">
        <v>49</v>
      </c>
      <c r="BC128" s="1216" t="s">
        <v>35</v>
      </c>
      <c r="BD128" s="1236" t="s">
        <v>35</v>
      </c>
      <c r="BE128" s="1236" t="s">
        <v>35</v>
      </c>
      <c r="BF128" s="1236" t="s">
        <v>35</v>
      </c>
      <c r="BG128" s="1257" t="s">
        <v>35</v>
      </c>
      <c r="BH128" s="1278" t="s">
        <v>35</v>
      </c>
      <c r="BI128" s="1236" t="s">
        <v>35</v>
      </c>
      <c r="BJ128" s="1236" t="s">
        <v>35</v>
      </c>
      <c r="BK128" s="1236" t="s">
        <v>35</v>
      </c>
      <c r="BL128" s="1257" t="s">
        <v>35</v>
      </c>
      <c r="BM128" s="1278" t="s">
        <v>35</v>
      </c>
      <c r="BN128" s="1236" t="s">
        <v>35</v>
      </c>
      <c r="BO128" s="1236" t="s">
        <v>35</v>
      </c>
      <c r="BP128" s="1236" t="s">
        <v>35</v>
      </c>
      <c r="BQ128" s="1257" t="s">
        <v>35</v>
      </c>
      <c r="BR128" s="1278" t="s">
        <v>35</v>
      </c>
      <c r="BS128" s="1236" t="s">
        <v>35</v>
      </c>
      <c r="BT128" s="1236" t="s">
        <v>35</v>
      </c>
      <c r="BU128" s="1236" t="s">
        <v>35</v>
      </c>
      <c r="BV128" s="1236" t="s">
        <v>35</v>
      </c>
      <c r="BW128" s="1236" t="s">
        <v>35</v>
      </c>
      <c r="BX128" s="1236" t="s">
        <v>35</v>
      </c>
      <c r="BY128" s="1297" t="s">
        <v>35</v>
      </c>
      <c r="BZ128" s="1297" t="s">
        <v>35</v>
      </c>
      <c r="CA128" s="1297" t="s">
        <v>35</v>
      </c>
      <c r="CB128" s="1297" t="s">
        <v>35</v>
      </c>
      <c r="CC128" s="2194"/>
      <c r="CD128" s="2194"/>
      <c r="CE128" s="2194"/>
      <c r="CF128" s="2194"/>
      <c r="CG128" s="2194"/>
      <c r="CH128" s="2194"/>
      <c r="CI128" s="2194"/>
      <c r="CJ128" s="2194"/>
      <c r="CK128" s="2194"/>
      <c r="CL128" s="2194"/>
      <c r="CM128" s="2194"/>
      <c r="CN128" s="2194"/>
      <c r="CO128" s="2194"/>
      <c r="CP128" s="2194"/>
      <c r="CQ128" s="2194"/>
      <c r="CR128" s="2194"/>
      <c r="CS128" s="2194"/>
      <c r="CT128" s="2194"/>
      <c r="CU128" s="2194"/>
      <c r="CV128" s="2194"/>
      <c r="CW128" s="2194"/>
      <c r="CX128" s="2194"/>
      <c r="CY128" s="2194"/>
      <c r="CZ128" s="2194"/>
    </row>
    <row r="129" s="399" customFormat="true" ht="15" customHeight="true" x14ac:dyDescent="0.2">
      <c r="A129" s="2791"/>
      <c r="B129" s="1816" t="s">
        <v>48</v>
      </c>
      <c r="C129" s="1727">
        <v>95.664076015285985</v>
      </c>
      <c r="D129" s="1728">
        <v>99.241746806449356</v>
      </c>
      <c r="E129" s="1728">
        <v>99.43820731053647</v>
      </c>
      <c r="F129" s="1728">
        <v>99.09445747375554</v>
      </c>
      <c r="G129" s="1729">
        <v>98.954417743355805</v>
      </c>
      <c r="H129" s="1730">
        <v>98.249272311830865</v>
      </c>
      <c r="I129" s="1728">
        <v>99.637301675352148</v>
      </c>
      <c r="J129" s="1728">
        <v>99.387759572388205</v>
      </c>
      <c r="K129" s="1728">
        <v>98.656129982063803</v>
      </c>
      <c r="L129" s="1731">
        <v>98.807645896690303</v>
      </c>
      <c r="M129" s="1732">
        <v>93.578424683795561</v>
      </c>
      <c r="N129" s="1728">
        <v>96.649798992203301</v>
      </c>
      <c r="O129" s="1728">
        <v>99.082042159358267</v>
      </c>
      <c r="P129" s="1728">
        <v>99.475754672391432</v>
      </c>
      <c r="Q129" s="1729">
        <v>99.799787897935076</v>
      </c>
      <c r="R129" s="1730">
        <v>99.732438503514928</v>
      </c>
      <c r="S129" s="1728">
        <v>90.175453698032143</v>
      </c>
      <c r="T129" s="1728">
        <v>99.733648212062448</v>
      </c>
      <c r="U129" s="1728">
        <v>99.849556664446453</v>
      </c>
      <c r="V129" s="1728">
        <v>99.747408377752322</v>
      </c>
      <c r="W129" s="1728">
        <v>100</v>
      </c>
      <c r="X129" s="1728">
        <v>99.020409994883593</v>
      </c>
      <c r="Y129" s="1728">
        <v>98.821721641113655</v>
      </c>
      <c r="Z129" s="1728">
        <v>99.939220854512328</v>
      </c>
      <c r="AA129" s="1728">
        <v>99.949245911898757</v>
      </c>
      <c r="AB129" s="2289">
        <v>98.662129865356292</v>
      </c>
      <c r="AC129" s="667"/>
      <c r="AD129" s="667"/>
      <c r="AE129" s="667"/>
      <c r="AF129" s="667"/>
      <c r="AG129" s="667"/>
      <c r="AH129" s="667"/>
      <c r="AI129" s="667"/>
      <c r="AJ129" s="667"/>
      <c r="AK129" s="667"/>
      <c r="AL129" s="667"/>
      <c r="AM129" s="667"/>
      <c r="AN129" s="667"/>
      <c r="AO129" s="667"/>
      <c r="AP129" s="667"/>
      <c r="AQ129" s="667"/>
      <c r="AR129" s="667"/>
      <c r="AS129" s="667"/>
      <c r="AT129" s="667"/>
      <c r="AU129" s="667"/>
      <c r="AV129" s="667"/>
      <c r="AW129" s="667"/>
      <c r="AX129" s="667"/>
      <c r="AY129" s="667"/>
      <c r="AZ129" s="216"/>
      <c r="BA129" s="2592"/>
      <c r="BB129" s="157" t="s">
        <v>48</v>
      </c>
      <c r="BC129" s="1217" t="s">
        <v>35</v>
      </c>
      <c r="BD129" s="1237" t="s">
        <v>35</v>
      </c>
      <c r="BE129" s="1237" t="s">
        <v>35</v>
      </c>
      <c r="BF129" s="1237" t="s">
        <v>35</v>
      </c>
      <c r="BG129" s="1258" t="s">
        <v>35</v>
      </c>
      <c r="BH129" s="1279" t="s">
        <v>35</v>
      </c>
      <c r="BI129" s="1237" t="s">
        <v>35</v>
      </c>
      <c r="BJ129" s="1237" t="s">
        <v>35</v>
      </c>
      <c r="BK129" s="1237" t="s">
        <v>35</v>
      </c>
      <c r="BL129" s="1258" t="s">
        <v>35</v>
      </c>
      <c r="BM129" s="1279" t="s">
        <v>35</v>
      </c>
      <c r="BN129" s="1237" t="s">
        <v>35</v>
      </c>
      <c r="BO129" s="1237" t="s">
        <v>35</v>
      </c>
      <c r="BP129" s="1237" t="s">
        <v>35</v>
      </c>
      <c r="BQ129" s="1258" t="s">
        <v>35</v>
      </c>
      <c r="BR129" s="1279" t="s">
        <v>35</v>
      </c>
      <c r="BS129" s="1237" t="s">
        <v>35</v>
      </c>
      <c r="BT129" s="1237" t="s">
        <v>35</v>
      </c>
      <c r="BU129" s="1237" t="s">
        <v>35</v>
      </c>
      <c r="BV129" s="1237" t="s">
        <v>35</v>
      </c>
      <c r="BW129" s="1237" t="s">
        <v>35</v>
      </c>
      <c r="BX129" s="1237" t="s">
        <v>35</v>
      </c>
      <c r="BY129" s="1298" t="s">
        <v>35</v>
      </c>
      <c r="BZ129" s="1298" t="s">
        <v>35</v>
      </c>
      <c r="CA129" s="1298" t="s">
        <v>35</v>
      </c>
      <c r="CB129" s="1298" t="s">
        <v>35</v>
      </c>
      <c r="CC129" s="2195"/>
      <c r="CD129" s="2195"/>
      <c r="CE129" s="2195"/>
      <c r="CF129" s="2195"/>
      <c r="CG129" s="2195"/>
      <c r="CH129" s="2195"/>
      <c r="CI129" s="2195"/>
      <c r="CJ129" s="2195"/>
      <c r="CK129" s="2195"/>
      <c r="CL129" s="2195"/>
      <c r="CM129" s="2195"/>
      <c r="CN129" s="2195"/>
      <c r="CO129" s="2195"/>
      <c r="CP129" s="2195"/>
      <c r="CQ129" s="2195"/>
      <c r="CR129" s="2195"/>
      <c r="CS129" s="2195"/>
      <c r="CT129" s="2195"/>
      <c r="CU129" s="2195"/>
      <c r="CV129" s="2195"/>
      <c r="CW129" s="2195"/>
      <c r="CX129" s="2195"/>
      <c r="CY129" s="2195"/>
      <c r="CZ129" s="2195"/>
    </row>
    <row r="130" s="131" customFormat="true" ht="15" hidden="true" customHeight="true" x14ac:dyDescent="0.2">
      <c r="A130" s="2517" t="s">
        <v>47</v>
      </c>
      <c r="B130" s="248" t="s">
        <v>42</v>
      </c>
      <c r="C130" s="254"/>
      <c r="D130" s="255"/>
      <c r="E130" s="255"/>
      <c r="F130" s="255"/>
      <c r="G130" s="256"/>
      <c r="H130" s="257"/>
      <c r="I130" s="255"/>
      <c r="J130" s="255"/>
      <c r="K130" s="255"/>
      <c r="L130" s="258"/>
      <c r="M130" s="254"/>
      <c r="N130" s="255"/>
      <c r="O130" s="255"/>
      <c r="P130" s="255"/>
      <c r="Q130" s="256"/>
      <c r="R130" s="257"/>
      <c r="S130" s="255"/>
      <c r="T130" s="255"/>
      <c r="U130" s="255"/>
      <c r="V130" s="255"/>
      <c r="W130" s="255"/>
      <c r="X130" s="255"/>
      <c r="Y130" s="255"/>
      <c r="Z130" s="255"/>
      <c r="AA130" s="255"/>
      <c r="AB130" s="258"/>
      <c r="AC130" s="667"/>
      <c r="AD130" s="667"/>
      <c r="AE130" s="667"/>
      <c r="AF130" s="667"/>
      <c r="AG130" s="667"/>
      <c r="AH130" s="667"/>
      <c r="AI130" s="667"/>
      <c r="AJ130" s="667"/>
      <c r="AK130" s="667"/>
      <c r="AL130" s="667"/>
      <c r="AM130" s="667"/>
      <c r="AN130" s="667"/>
      <c r="AO130" s="667"/>
      <c r="AP130" s="667"/>
      <c r="AQ130" s="667"/>
      <c r="AR130" s="667"/>
      <c r="AS130" s="667"/>
      <c r="AT130" s="667"/>
      <c r="AU130" s="667"/>
      <c r="AV130" s="667"/>
      <c r="AW130" s="667"/>
      <c r="AX130" s="667"/>
      <c r="AY130" s="667"/>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518"/>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667"/>
      <c r="AD131" s="667"/>
      <c r="AE131" s="667"/>
      <c r="AF131" s="667"/>
      <c r="AG131" s="667"/>
      <c r="AH131" s="667"/>
      <c r="AI131" s="667"/>
      <c r="AJ131" s="667"/>
      <c r="AK131" s="667"/>
      <c r="AL131" s="667"/>
      <c r="AM131" s="667"/>
      <c r="AN131" s="667"/>
      <c r="AO131" s="667"/>
      <c r="AP131" s="667"/>
      <c r="AQ131" s="667"/>
      <c r="AR131" s="667"/>
      <c r="AS131" s="667"/>
      <c r="AT131" s="667"/>
      <c r="AU131" s="667"/>
      <c r="AV131" s="667"/>
      <c r="AW131" s="667"/>
      <c r="AX131" s="667"/>
      <c r="AY131" s="667"/>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519"/>
      <c r="B132" s="241" t="s">
        <v>46</v>
      </c>
      <c r="C132" s="264"/>
      <c r="D132" s="265"/>
      <c r="E132" s="265"/>
      <c r="F132" s="265"/>
      <c r="G132" s="266"/>
      <c r="H132" s="267"/>
      <c r="I132" s="265"/>
      <c r="J132" s="265"/>
      <c r="K132" s="265"/>
      <c r="L132" s="268"/>
      <c r="M132" s="264"/>
      <c r="N132" s="265"/>
      <c r="O132" s="265"/>
      <c r="P132" s="265"/>
      <c r="Q132" s="266"/>
      <c r="R132" s="2096"/>
      <c r="S132" s="2097"/>
      <c r="T132" s="2097"/>
      <c r="U132" s="2097"/>
      <c r="V132" s="2097"/>
      <c r="W132" s="2097"/>
      <c r="X132" s="2097"/>
      <c r="Y132" s="2097"/>
      <c r="Z132" s="2097"/>
      <c r="AA132" s="2097"/>
      <c r="AB132" s="2098"/>
      <c r="AC132" s="667"/>
      <c r="AD132" s="667"/>
      <c r="AE132" s="667"/>
      <c r="AF132" s="667"/>
      <c r="AG132" s="667"/>
      <c r="AH132" s="667"/>
      <c r="AI132" s="667"/>
      <c r="AJ132" s="667"/>
      <c r="AK132" s="667"/>
      <c r="AL132" s="667"/>
      <c r="AM132" s="667"/>
      <c r="AN132" s="667"/>
      <c r="AO132" s="667"/>
      <c r="AP132" s="667"/>
      <c r="AQ132" s="667"/>
      <c r="AR132" s="667"/>
      <c r="AS132" s="667"/>
      <c r="AT132" s="667"/>
      <c r="AU132" s="667"/>
      <c r="AV132" s="667"/>
      <c r="AW132" s="667"/>
      <c r="AX132" s="667"/>
      <c r="AY132" s="667"/>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399" customFormat="true" ht="15" customHeight="true" x14ac:dyDescent="0.2">
      <c r="A133" s="130"/>
      <c r="B133" s="188"/>
      <c r="C133" s="2520" t="s">
        <v>114</v>
      </c>
      <c r="D133" s="2521"/>
      <c r="E133" s="2521"/>
      <c r="F133" s="2521"/>
      <c r="G133" s="2522"/>
      <c r="H133" s="2765" t="s">
        <v>38</v>
      </c>
      <c r="I133" s="2766"/>
      <c r="J133" s="2766"/>
      <c r="K133" s="2766"/>
      <c r="L133" s="2767"/>
      <c r="M133" s="2784" t="s">
        <v>37</v>
      </c>
      <c r="N133" s="2766"/>
      <c r="O133" s="2766"/>
      <c r="P133" s="2766"/>
      <c r="Q133" s="2767"/>
      <c r="R133" s="2265" t="s">
        <v>137</v>
      </c>
      <c r="S133" s="2275"/>
      <c r="T133" s="2275"/>
      <c r="U133" s="2275"/>
      <c r="V133" s="2275"/>
      <c r="W133" s="2275"/>
      <c r="X133" s="2275"/>
      <c r="Y133" s="2275"/>
      <c r="Z133" s="2275"/>
      <c r="AA133" s="2275"/>
      <c r="AB133" s="2276"/>
      <c r="AC133" s="667"/>
      <c r="AD133" s="667"/>
      <c r="AE133" s="667"/>
      <c r="AF133" s="667"/>
      <c r="AG133" s="667"/>
      <c r="AH133" s="667"/>
      <c r="AI133" s="667"/>
      <c r="AJ133" s="667"/>
      <c r="AK133" s="667"/>
      <c r="AL133" s="667"/>
      <c r="AM133" s="667"/>
      <c r="AN133" s="667"/>
      <c r="AO133" s="667"/>
      <c r="AP133" s="667"/>
      <c r="AQ133" s="667"/>
      <c r="AR133" s="667"/>
      <c r="AS133" s="667"/>
      <c r="AT133" s="667"/>
      <c r="AU133" s="667"/>
      <c r="AV133" s="667"/>
      <c r="AW133" s="667"/>
      <c r="AX133" s="667"/>
      <c r="AY133" s="667"/>
      <c r="AZ133" s="216"/>
      <c r="BA133" s="217" t="s">
        <v>128</v>
      </c>
      <c r="BB133" s="116" t="s">
        <v>98</v>
      </c>
      <c r="BC133" s="2593" t="s">
        <v>114</v>
      </c>
      <c r="BD133" s="2594"/>
      <c r="BE133" s="2594"/>
      <c r="BF133" s="2594"/>
      <c r="BG133" s="2595"/>
      <c r="BH133" s="2596" t="s">
        <v>38</v>
      </c>
      <c r="BI133" s="2594"/>
      <c r="BJ133" s="2594"/>
      <c r="BK133" s="2594"/>
      <c r="BL133" s="2595"/>
      <c r="BM133" s="2596" t="s">
        <v>37</v>
      </c>
      <c r="BN133" s="2594"/>
      <c r="BO133" s="2594"/>
      <c r="BP133" s="2594"/>
      <c r="BQ133" s="2597"/>
      <c r="BR133" s="2112" t="s">
        <v>137</v>
      </c>
      <c r="BS133" s="2113"/>
      <c r="BT133" s="2113"/>
      <c r="BU133" s="2113"/>
      <c r="BV133" s="2113"/>
      <c r="BW133" s="2113"/>
      <c r="BX133" s="2113"/>
      <c r="BY133" s="2114"/>
      <c r="BZ133" s="313"/>
      <c r="CA133" s="313"/>
      <c r="CB133" s="313"/>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399" customFormat="true" ht="12.75" x14ac:dyDescent="0.2">
      <c r="A134" s="189" t="s">
        <v>69</v>
      </c>
      <c r="B134" s="246"/>
      <c r="C134" s="282" t="s">
        <v>0</v>
      </c>
      <c r="D134" s="283" t="s">
        <v>1</v>
      </c>
      <c r="E134" s="283" t="s">
        <v>2</v>
      </c>
      <c r="F134" s="283" t="s">
        <v>3</v>
      </c>
      <c r="G134" s="284" t="s">
        <v>4</v>
      </c>
      <c r="H134" s="1624" t="s">
        <v>0</v>
      </c>
      <c r="I134" s="1592" t="s">
        <v>1</v>
      </c>
      <c r="J134" s="1592" t="s">
        <v>2</v>
      </c>
      <c r="K134" s="1592" t="s">
        <v>3</v>
      </c>
      <c r="L134" s="1593" t="s">
        <v>4</v>
      </c>
      <c r="M134" s="1614" t="s">
        <v>0</v>
      </c>
      <c r="N134" s="1592" t="s">
        <v>1</v>
      </c>
      <c r="O134" s="1592" t="s">
        <v>2</v>
      </c>
      <c r="P134" s="1592" t="s">
        <v>3</v>
      </c>
      <c r="Q134" s="1636" t="s">
        <v>4</v>
      </c>
      <c r="R134" s="1624" t="s">
        <v>150</v>
      </c>
      <c r="S134" s="1592" t="s">
        <v>151</v>
      </c>
      <c r="T134" s="1592" t="s">
        <v>152</v>
      </c>
      <c r="U134" s="1592" t="s">
        <v>153</v>
      </c>
      <c r="V134" s="1592" t="s">
        <v>154</v>
      </c>
      <c r="W134" s="1592" t="s">
        <v>155</v>
      </c>
      <c r="X134" s="1592" t="s">
        <v>156</v>
      </c>
      <c r="Y134" s="1592" t="s">
        <v>157</v>
      </c>
      <c r="Z134" s="1592" t="s">
        <v>158</v>
      </c>
      <c r="AA134" s="1592" t="s">
        <v>159</v>
      </c>
      <c r="AB134" s="1594" t="s">
        <v>160</v>
      </c>
      <c r="AC134" s="667"/>
      <c r="AD134" s="667"/>
      <c r="AE134" s="667"/>
      <c r="AF134" s="667"/>
      <c r="AG134" s="667"/>
      <c r="AH134" s="667"/>
      <c r="AI134" s="667"/>
      <c r="AJ134" s="667"/>
      <c r="AK134" s="667"/>
      <c r="AL134" s="667"/>
      <c r="AM134" s="667"/>
      <c r="AN134" s="667"/>
      <c r="AO134" s="667"/>
      <c r="AP134" s="667"/>
      <c r="AQ134" s="667"/>
      <c r="AR134" s="667"/>
      <c r="AS134" s="667"/>
      <c r="AT134" s="667"/>
      <c r="AU134" s="667"/>
      <c r="AV134" s="667"/>
      <c r="AW134" s="667"/>
      <c r="AX134" s="667"/>
      <c r="AY134" s="667"/>
      <c r="AZ134" s="216"/>
      <c r="BA134" s="200" t="s">
        <v>116</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150</v>
      </c>
      <c r="BS134" s="174" t="s">
        <v>151</v>
      </c>
      <c r="BT134" s="174" t="s">
        <v>152</v>
      </c>
      <c r="BU134" s="174" t="s">
        <v>153</v>
      </c>
      <c r="BV134" s="174" t="s">
        <v>154</v>
      </c>
      <c r="BW134" s="174" t="s">
        <v>155</v>
      </c>
      <c r="BX134" s="174" t="s">
        <v>156</v>
      </c>
      <c r="BY134" s="175" t="s">
        <v>157</v>
      </c>
      <c r="BZ134" s="175" t="s">
        <v>158</v>
      </c>
      <c r="CA134" s="175" t="s">
        <v>159</v>
      </c>
      <c r="CB134" s="175" t="s">
        <v>160</v>
      </c>
      <c r="CC134" s="2196"/>
      <c r="CD134" s="2196"/>
      <c r="CE134" s="2196"/>
      <c r="CF134" s="2196"/>
      <c r="CG134" s="2196"/>
      <c r="CH134" s="2196"/>
      <c r="CI134" s="2196"/>
      <c r="CJ134" s="2196"/>
      <c r="CK134" s="2196"/>
      <c r="CL134" s="2196"/>
      <c r="CM134" s="2196"/>
      <c r="CN134" s="2196"/>
      <c r="CO134" s="2196"/>
      <c r="CP134" s="2196"/>
      <c r="CQ134" s="2196"/>
      <c r="CR134" s="2196"/>
      <c r="CS134" s="2196"/>
      <c r="CT134" s="2196"/>
      <c r="CU134" s="2196"/>
      <c r="CV134" s="2196"/>
      <c r="CW134" s="2196"/>
      <c r="CX134" s="2196"/>
      <c r="CY134" s="2196"/>
      <c r="CZ134" s="2196"/>
    </row>
    <row r="135" s="399" customFormat="true" ht="15" customHeight="true" x14ac:dyDescent="0.2">
      <c r="A135" s="2785" t="s">
        <v>45</v>
      </c>
      <c r="B135" s="1817" t="s">
        <v>44</v>
      </c>
      <c r="C135" s="1733">
        <v>20.823540794682984</v>
      </c>
      <c r="D135" s="1734">
        <v>39.906685379752744</v>
      </c>
      <c r="E135" s="1734">
        <v>84.35280210724892</v>
      </c>
      <c r="F135" s="1734">
        <v>98.966751462567032</v>
      </c>
      <c r="G135" s="1735">
        <v>99.857194103489306</v>
      </c>
      <c r="H135" s="1736">
        <v>84.396065837578377</v>
      </c>
      <c r="I135" s="1734">
        <v>96.03565992802568</v>
      </c>
      <c r="J135" s="1734">
        <v>98.932625827188943</v>
      </c>
      <c r="K135" s="1734">
        <v>99.768768649684617</v>
      </c>
      <c r="L135" s="1737">
        <v>100</v>
      </c>
      <c r="M135" s="1738">
        <v>9.3529413461623232</v>
      </c>
      <c r="N135" s="1734">
        <v>16.222146343886251</v>
      </c>
      <c r="O135" s="1734">
        <v>29.767813574365061</v>
      </c>
      <c r="P135" s="1734">
        <v>32.858815473486722</v>
      </c>
      <c r="Q135" s="1735">
        <v>36.065002654902386</v>
      </c>
      <c r="R135" s="1736">
        <v>16.784028669936486</v>
      </c>
      <c r="S135" s="1734">
        <v>32.962409728357862</v>
      </c>
      <c r="T135" s="1734">
        <v>40.408152637604438</v>
      </c>
      <c r="U135" s="1734">
        <v>39.134749726657233</v>
      </c>
      <c r="V135" s="1734">
        <v>79.688060112477046</v>
      </c>
      <c r="W135" s="1734">
        <v>72.991151060071658</v>
      </c>
      <c r="X135" s="1734">
        <v>57.816544746366247</v>
      </c>
      <c r="Y135" s="1734">
        <v>76.895098643913414</v>
      </c>
      <c r="Z135" s="1734">
        <v>43.953178830373432</v>
      </c>
      <c r="AA135" s="1734">
        <v>36.717068502639442</v>
      </c>
      <c r="AB135" s="2290">
        <v>99.280881037841766</v>
      </c>
      <c r="AC135" s="667"/>
      <c r="AD135" s="667"/>
      <c r="AE135" s="667"/>
      <c r="AF135" s="667"/>
      <c r="AG135" s="667"/>
      <c r="AH135" s="667"/>
      <c r="AI135" s="667"/>
      <c r="AJ135" s="667"/>
      <c r="AK135" s="667"/>
      <c r="AL135" s="667"/>
      <c r="AM135" s="667"/>
      <c r="AN135" s="667"/>
      <c r="AO135" s="667"/>
      <c r="AP135" s="667"/>
      <c r="AQ135" s="667"/>
      <c r="AR135" s="667"/>
      <c r="AS135" s="667"/>
      <c r="AT135" s="667"/>
      <c r="AU135" s="667"/>
      <c r="AV135" s="667"/>
      <c r="AW135" s="667"/>
      <c r="AX135" s="667"/>
      <c r="AY135" s="667"/>
      <c r="AZ135" s="216"/>
      <c r="BA135" s="2598" t="s">
        <v>45</v>
      </c>
      <c r="BB135" s="158" t="s">
        <v>44</v>
      </c>
      <c r="BC135" s="1218" t="s">
        <v>35</v>
      </c>
      <c r="BD135" s="1238" t="s">
        <v>35</v>
      </c>
      <c r="BE135" s="1238" t="s">
        <v>35</v>
      </c>
      <c r="BF135" s="1238" t="s">
        <v>35</v>
      </c>
      <c r="BG135" s="1259" t="s">
        <v>35</v>
      </c>
      <c r="BH135" s="1280" t="s">
        <v>35</v>
      </c>
      <c r="BI135" s="1238" t="s">
        <v>35</v>
      </c>
      <c r="BJ135" s="1238" t="s">
        <v>35</v>
      </c>
      <c r="BK135" s="1238" t="s">
        <v>35</v>
      </c>
      <c r="BL135" s="1259" t="s">
        <v>35</v>
      </c>
      <c r="BM135" s="1280" t="s">
        <v>35</v>
      </c>
      <c r="BN135" s="1238" t="s">
        <v>35</v>
      </c>
      <c r="BO135" s="1238" t="s">
        <v>35</v>
      </c>
      <c r="BP135" s="1238" t="s">
        <v>35</v>
      </c>
      <c r="BQ135" s="1259" t="s">
        <v>35</v>
      </c>
      <c r="BR135" s="1280" t="s">
        <v>35</v>
      </c>
      <c r="BS135" s="1238" t="s">
        <v>35</v>
      </c>
      <c r="BT135" s="1238" t="s">
        <v>35</v>
      </c>
      <c r="BU135" s="1238" t="s">
        <v>35</v>
      </c>
      <c r="BV135" s="1238" t="s">
        <v>35</v>
      </c>
      <c r="BW135" s="1238" t="s">
        <v>35</v>
      </c>
      <c r="BX135" s="1238" t="s">
        <v>35</v>
      </c>
      <c r="BY135" s="1299" t="s">
        <v>35</v>
      </c>
      <c r="BZ135" s="1299" t="s">
        <v>35</v>
      </c>
      <c r="CA135" s="1299" t="s">
        <v>35</v>
      </c>
      <c r="CB135" s="1299" t="s">
        <v>35</v>
      </c>
      <c r="CC135" s="2197"/>
      <c r="CD135" s="2197"/>
      <c r="CE135" s="2197"/>
      <c r="CF135" s="2197"/>
      <c r="CG135" s="2197"/>
      <c r="CH135" s="2197"/>
      <c r="CI135" s="2197"/>
      <c r="CJ135" s="2197"/>
      <c r="CK135" s="2197"/>
      <c r="CL135" s="2197"/>
      <c r="CM135" s="2197"/>
      <c r="CN135" s="2197"/>
      <c r="CO135" s="2197"/>
      <c r="CP135" s="2197"/>
      <c r="CQ135" s="2197"/>
      <c r="CR135" s="2197"/>
      <c r="CS135" s="2197"/>
      <c r="CT135" s="2197"/>
      <c r="CU135" s="2197"/>
      <c r="CV135" s="2197"/>
      <c r="CW135" s="2197"/>
      <c r="CX135" s="2197"/>
      <c r="CY135" s="2197"/>
      <c r="CZ135" s="2197"/>
    </row>
    <row r="136" s="399" customFormat="true" ht="15" customHeight="true" x14ac:dyDescent="0.2">
      <c r="A136" s="2763"/>
      <c r="B136" s="1818" t="s">
        <v>43</v>
      </c>
      <c r="C136" s="1739">
        <v>0.53529565058759332</v>
      </c>
      <c r="D136" s="1740">
        <v>1.0036495150744318</v>
      </c>
      <c r="E136" s="1740">
        <v>1.1833414730676388</v>
      </c>
      <c r="F136" s="1740">
        <v>9.9756768297317319E-2</v>
      </c>
      <c r="G136" s="1741">
        <v>0</v>
      </c>
      <c r="H136" s="1742">
        <v>0.3088483124352987</v>
      </c>
      <c r="I136" s="1740">
        <v>5.712723082268293E-2</v>
      </c>
      <c r="J136" s="1740">
        <v>0.16049811064516581</v>
      </c>
      <c r="K136" s="1740">
        <v>0</v>
      </c>
      <c r="L136" s="1743">
        <v>0</v>
      </c>
      <c r="M136" s="1744">
        <v>0.52108357903424729</v>
      </c>
      <c r="N136" s="1740">
        <v>0.40688201040671695</v>
      </c>
      <c r="O136" s="1740">
        <v>1.4076970229929824</v>
      </c>
      <c r="P136" s="1740">
        <v>0.54927658325659257</v>
      </c>
      <c r="Q136" s="1741">
        <v>3.6603795709397735</v>
      </c>
      <c r="R136" s="1742">
        <v>0.77742301094551225</v>
      </c>
      <c r="S136" s="1740">
        <v>2.3570466207417609E-2</v>
      </c>
      <c r="T136" s="1740">
        <v>5.2720346823181421</v>
      </c>
      <c r="U136" s="1740">
        <v>0.29822941974563394</v>
      </c>
      <c r="V136" s="1740">
        <v>0</v>
      </c>
      <c r="W136" s="1740">
        <v>0</v>
      </c>
      <c r="X136" s="1740">
        <v>0.43368382862685029</v>
      </c>
      <c r="Y136" s="1740">
        <v>0</v>
      </c>
      <c r="Z136" s="1740">
        <v>0</v>
      </c>
      <c r="AA136" s="1740">
        <v>0.35913101178072637</v>
      </c>
      <c r="AB136" s="2291">
        <v>0</v>
      </c>
      <c r="AC136" s="667"/>
      <c r="AD136" s="667"/>
      <c r="AE136" s="667"/>
      <c r="AF136" s="667"/>
      <c r="AG136" s="667"/>
      <c r="AH136" s="667"/>
      <c r="AI136" s="667"/>
      <c r="AJ136" s="667"/>
      <c r="AK136" s="667"/>
      <c r="AL136" s="667"/>
      <c r="AM136" s="667"/>
      <c r="AN136" s="667"/>
      <c r="AO136" s="667"/>
      <c r="AP136" s="667"/>
      <c r="AQ136" s="667"/>
      <c r="AR136" s="667"/>
      <c r="AS136" s="667"/>
      <c r="AT136" s="667"/>
      <c r="AU136" s="667"/>
      <c r="AV136" s="667"/>
      <c r="AW136" s="667"/>
      <c r="AX136" s="667"/>
      <c r="AY136" s="667"/>
      <c r="AZ136" s="216"/>
      <c r="BA136" s="2559"/>
      <c r="BB136" s="159" t="s">
        <v>43</v>
      </c>
      <c r="BC136" s="1219" t="s">
        <v>35</v>
      </c>
      <c r="BD136" s="1239" t="s">
        <v>35</v>
      </c>
      <c r="BE136" s="1239" t="s">
        <v>35</v>
      </c>
      <c r="BF136" s="1239" t="s">
        <v>35</v>
      </c>
      <c r="BG136" s="1260" t="s">
        <v>35</v>
      </c>
      <c r="BH136" s="1281" t="s">
        <v>35</v>
      </c>
      <c r="BI136" s="1239" t="s">
        <v>35</v>
      </c>
      <c r="BJ136" s="1239" t="s">
        <v>35</v>
      </c>
      <c r="BK136" s="1239" t="s">
        <v>35</v>
      </c>
      <c r="BL136" s="1260" t="s">
        <v>35</v>
      </c>
      <c r="BM136" s="1281" t="s">
        <v>35</v>
      </c>
      <c r="BN136" s="1239" t="s">
        <v>35</v>
      </c>
      <c r="BO136" s="1239" t="s">
        <v>35</v>
      </c>
      <c r="BP136" s="1239" t="s">
        <v>35</v>
      </c>
      <c r="BQ136" s="1260" t="s">
        <v>35</v>
      </c>
      <c r="BR136" s="1281" t="s">
        <v>35</v>
      </c>
      <c r="BS136" s="1239" t="s">
        <v>35</v>
      </c>
      <c r="BT136" s="1239" t="s">
        <v>35</v>
      </c>
      <c r="BU136" s="1239" t="s">
        <v>35</v>
      </c>
      <c r="BV136" s="1239" t="s">
        <v>35</v>
      </c>
      <c r="BW136" s="1239" t="s">
        <v>35</v>
      </c>
      <c r="BX136" s="1239" t="s">
        <v>35</v>
      </c>
      <c r="BY136" s="1300" t="s">
        <v>35</v>
      </c>
      <c r="BZ136" s="1300" t="s">
        <v>35</v>
      </c>
      <c r="CA136" s="1300" t="s">
        <v>35</v>
      </c>
      <c r="CB136" s="1300" t="s">
        <v>35</v>
      </c>
      <c r="CC136" s="2198"/>
      <c r="CD136" s="2198"/>
      <c r="CE136" s="2198"/>
      <c r="CF136" s="2198"/>
      <c r="CG136" s="2198"/>
      <c r="CH136" s="2198"/>
      <c r="CI136" s="2198"/>
      <c r="CJ136" s="2198"/>
      <c r="CK136" s="2198"/>
      <c r="CL136" s="2198"/>
      <c r="CM136" s="2198"/>
      <c r="CN136" s="2198"/>
      <c r="CO136" s="2198"/>
      <c r="CP136" s="2198"/>
      <c r="CQ136" s="2198"/>
      <c r="CR136" s="2198"/>
      <c r="CS136" s="2198"/>
      <c r="CT136" s="2198"/>
      <c r="CU136" s="2198"/>
      <c r="CV136" s="2198"/>
      <c r="CW136" s="2198"/>
      <c r="CX136" s="2198"/>
      <c r="CY136" s="2198"/>
      <c r="CZ136" s="2198"/>
    </row>
    <row r="137" s="399" customFormat="true" ht="15" customHeight="true" x14ac:dyDescent="0.2">
      <c r="A137" s="2763"/>
      <c r="B137" s="1818" t="s">
        <v>42</v>
      </c>
      <c r="C137" s="1739">
        <v>19.502296643772173</v>
      </c>
      <c r="D137" s="1740">
        <v>25.148854108947233</v>
      </c>
      <c r="E137" s="1740">
        <v>7.5741877508780391</v>
      </c>
      <c r="F137" s="1740">
        <v>0.75269328761376109</v>
      </c>
      <c r="G137" s="1741">
        <v>0.14280589651068615</v>
      </c>
      <c r="H137" s="1742">
        <v>6.9103509137133647</v>
      </c>
      <c r="I137" s="1740">
        <v>3.0851280046371143</v>
      </c>
      <c r="J137" s="1740">
        <v>0.83691331782572032</v>
      </c>
      <c r="K137" s="1740">
        <v>0.231231350315387</v>
      </c>
      <c r="L137" s="1743">
        <v>0</v>
      </c>
      <c r="M137" s="1744">
        <v>20.772990292467881</v>
      </c>
      <c r="N137" s="1740">
        <v>20.040176410948519</v>
      </c>
      <c r="O137" s="1740">
        <v>21.96416451799173</v>
      </c>
      <c r="P137" s="1740">
        <v>29.167647118712093</v>
      </c>
      <c r="Q137" s="1741">
        <v>29.490572634911562</v>
      </c>
      <c r="R137" s="1742">
        <v>23.550872146780648</v>
      </c>
      <c r="S137" s="1740">
        <v>10.389378848016912</v>
      </c>
      <c r="T137" s="1740">
        <v>3.2469990260594237</v>
      </c>
      <c r="U137" s="1740">
        <v>60.567020853597107</v>
      </c>
      <c r="V137" s="1740">
        <v>12.422706090439576</v>
      </c>
      <c r="W137" s="1740">
        <v>11.609292997100752</v>
      </c>
      <c r="X137" s="1740">
        <v>5.1027237696269827</v>
      </c>
      <c r="Y137" s="1740">
        <v>1.5016782679304155</v>
      </c>
      <c r="Z137" s="1740">
        <v>23.589157795141187</v>
      </c>
      <c r="AA137" s="1740">
        <v>24.283464604635814</v>
      </c>
      <c r="AB137" s="2291">
        <v>0.42436714793999974</v>
      </c>
      <c r="AC137" s="667"/>
      <c r="AD137" s="667"/>
      <c r="AE137" s="667"/>
      <c r="AF137" s="667"/>
      <c r="AG137" s="667"/>
      <c r="AH137" s="667"/>
      <c r="AI137" s="667"/>
      <c r="AJ137" s="667"/>
      <c r="AK137" s="667"/>
      <c r="AL137" s="667"/>
      <c r="AM137" s="667"/>
      <c r="AN137" s="667"/>
      <c r="AO137" s="667"/>
      <c r="AP137" s="667"/>
      <c r="AQ137" s="667"/>
      <c r="AR137" s="667"/>
      <c r="AS137" s="667"/>
      <c r="AT137" s="667"/>
      <c r="AU137" s="667"/>
      <c r="AV137" s="667"/>
      <c r="AW137" s="667"/>
      <c r="AX137" s="667"/>
      <c r="AY137" s="667"/>
      <c r="AZ137" s="216"/>
      <c r="BA137" s="2559"/>
      <c r="BB137" s="159" t="s">
        <v>42</v>
      </c>
      <c r="BC137" s="1219" t="s">
        <v>35</v>
      </c>
      <c r="BD137" s="1239" t="s">
        <v>35</v>
      </c>
      <c r="BE137" s="1239" t="s">
        <v>35</v>
      </c>
      <c r="BF137" s="1239" t="s">
        <v>35</v>
      </c>
      <c r="BG137" s="1260" t="s">
        <v>35</v>
      </c>
      <c r="BH137" s="1281" t="s">
        <v>35</v>
      </c>
      <c r="BI137" s="1239" t="s">
        <v>35</v>
      </c>
      <c r="BJ137" s="1239" t="s">
        <v>35</v>
      </c>
      <c r="BK137" s="1239" t="s">
        <v>35</v>
      </c>
      <c r="BL137" s="1260" t="s">
        <v>35</v>
      </c>
      <c r="BM137" s="1281" t="s">
        <v>35</v>
      </c>
      <c r="BN137" s="1239" t="s">
        <v>35</v>
      </c>
      <c r="BO137" s="1239" t="s">
        <v>35</v>
      </c>
      <c r="BP137" s="1239" t="s">
        <v>35</v>
      </c>
      <c r="BQ137" s="1260" t="s">
        <v>35</v>
      </c>
      <c r="BR137" s="1281" t="s">
        <v>35</v>
      </c>
      <c r="BS137" s="1239" t="s">
        <v>35</v>
      </c>
      <c r="BT137" s="1239" t="s">
        <v>35</v>
      </c>
      <c r="BU137" s="1239" t="s">
        <v>35</v>
      </c>
      <c r="BV137" s="1239" t="s">
        <v>35</v>
      </c>
      <c r="BW137" s="1239" t="s">
        <v>35</v>
      </c>
      <c r="BX137" s="1239" t="s">
        <v>35</v>
      </c>
      <c r="BY137" s="1300" t="s">
        <v>35</v>
      </c>
      <c r="BZ137" s="1300" t="s">
        <v>35</v>
      </c>
      <c r="CA137" s="1300" t="s">
        <v>35</v>
      </c>
      <c r="CB137" s="1300" t="s">
        <v>35</v>
      </c>
      <c r="CC137" s="2198"/>
      <c r="CD137" s="2198"/>
      <c r="CE137" s="2198"/>
      <c r="CF137" s="2198"/>
      <c r="CG137" s="2198"/>
      <c r="CH137" s="2198"/>
      <c r="CI137" s="2198"/>
      <c r="CJ137" s="2198"/>
      <c r="CK137" s="2198"/>
      <c r="CL137" s="2198"/>
      <c r="CM137" s="2198"/>
      <c r="CN137" s="2198"/>
      <c r="CO137" s="2198"/>
      <c r="CP137" s="2198"/>
      <c r="CQ137" s="2198"/>
      <c r="CR137" s="2198"/>
      <c r="CS137" s="2198"/>
      <c r="CT137" s="2198"/>
      <c r="CU137" s="2198"/>
      <c r="CV137" s="2198"/>
      <c r="CW137" s="2198"/>
      <c r="CX137" s="2198"/>
      <c r="CY137" s="2198"/>
      <c r="CZ137" s="2198"/>
    </row>
    <row r="138" s="399" customFormat="true" ht="15" customHeight="true" x14ac:dyDescent="0.2">
      <c r="A138" s="2763"/>
      <c r="B138" s="1818" t="s">
        <v>41</v>
      </c>
      <c r="C138" s="1739">
        <v>58.994161270632887</v>
      </c>
      <c r="D138" s="1740">
        <v>33.940810996225537</v>
      </c>
      <c r="E138" s="1740">
        <v>6.8896686688052728</v>
      </c>
      <c r="F138" s="1740">
        <v>0.18079848152189493</v>
      </c>
      <c r="G138" s="1741">
        <v>0</v>
      </c>
      <c r="H138" s="1742">
        <v>8.2322897039442271</v>
      </c>
      <c r="I138" s="1740">
        <v>0.82208483651452569</v>
      </c>
      <c r="J138" s="1740">
        <v>6.9962744340125949E-2</v>
      </c>
      <c r="K138" s="1740">
        <v>0</v>
      </c>
      <c r="L138" s="1743">
        <v>0</v>
      </c>
      <c r="M138" s="1744">
        <v>69.220491106775242</v>
      </c>
      <c r="N138" s="1740">
        <v>63.330795234758455</v>
      </c>
      <c r="O138" s="1740">
        <v>46.860324884650133</v>
      </c>
      <c r="P138" s="1740">
        <v>37.424260824544625</v>
      </c>
      <c r="Q138" s="1741">
        <v>30.784045139246281</v>
      </c>
      <c r="R138" s="1742">
        <v>58.8876761723374</v>
      </c>
      <c r="S138" s="1740">
        <v>56.624640957417903</v>
      </c>
      <c r="T138" s="1740">
        <v>51.072813654017899</v>
      </c>
      <c r="U138" s="1740">
        <v>0</v>
      </c>
      <c r="V138" s="1740">
        <v>7.8892337970834099</v>
      </c>
      <c r="W138" s="1740">
        <v>15.399555942827547</v>
      </c>
      <c r="X138" s="1740">
        <v>36.321421500155409</v>
      </c>
      <c r="Y138" s="1740">
        <v>21.603223088156149</v>
      </c>
      <c r="Z138" s="1740">
        <v>32.457663374485321</v>
      </c>
      <c r="AA138" s="1740">
        <v>38.640335880944029</v>
      </c>
      <c r="AB138" s="2291">
        <v>0.29475181421817759</v>
      </c>
      <c r="AC138" s="667"/>
      <c r="AD138" s="667"/>
      <c r="AE138" s="667"/>
      <c r="AF138" s="667"/>
      <c r="AG138" s="667"/>
      <c r="AH138" s="667"/>
      <c r="AI138" s="667"/>
      <c r="AJ138" s="667"/>
      <c r="AK138" s="667"/>
      <c r="AL138" s="667"/>
      <c r="AM138" s="667"/>
      <c r="AN138" s="667"/>
      <c r="AO138" s="667"/>
      <c r="AP138" s="667"/>
      <c r="AQ138" s="667"/>
      <c r="AR138" s="667"/>
      <c r="AS138" s="667"/>
      <c r="AT138" s="667"/>
      <c r="AU138" s="667"/>
      <c r="AV138" s="667"/>
      <c r="AW138" s="667"/>
      <c r="AX138" s="667"/>
      <c r="AY138" s="667"/>
      <c r="AZ138" s="216"/>
      <c r="BA138" s="2559"/>
      <c r="BB138" s="159" t="s">
        <v>41</v>
      </c>
      <c r="BC138" s="1219" t="s">
        <v>35</v>
      </c>
      <c r="BD138" s="1239" t="s">
        <v>35</v>
      </c>
      <c r="BE138" s="1239" t="s">
        <v>35</v>
      </c>
      <c r="BF138" s="1239" t="s">
        <v>35</v>
      </c>
      <c r="BG138" s="1260" t="s">
        <v>35</v>
      </c>
      <c r="BH138" s="1281" t="s">
        <v>35</v>
      </c>
      <c r="BI138" s="1239" t="s">
        <v>35</v>
      </c>
      <c r="BJ138" s="1239" t="s">
        <v>35</v>
      </c>
      <c r="BK138" s="1239" t="s">
        <v>35</v>
      </c>
      <c r="BL138" s="1260" t="s">
        <v>35</v>
      </c>
      <c r="BM138" s="1281" t="s">
        <v>35</v>
      </c>
      <c r="BN138" s="1239" t="s">
        <v>35</v>
      </c>
      <c r="BO138" s="1239" t="s">
        <v>35</v>
      </c>
      <c r="BP138" s="1239" t="s">
        <v>35</v>
      </c>
      <c r="BQ138" s="1260" t="s">
        <v>35</v>
      </c>
      <c r="BR138" s="1281" t="s">
        <v>35</v>
      </c>
      <c r="BS138" s="1239" t="s">
        <v>35</v>
      </c>
      <c r="BT138" s="1239" t="s">
        <v>35</v>
      </c>
      <c r="BU138" s="1239" t="s">
        <v>35</v>
      </c>
      <c r="BV138" s="1239" t="s">
        <v>35</v>
      </c>
      <c r="BW138" s="1239" t="s">
        <v>35</v>
      </c>
      <c r="BX138" s="1239" t="s">
        <v>35</v>
      </c>
      <c r="BY138" s="1300" t="s">
        <v>35</v>
      </c>
      <c r="BZ138" s="1300" t="s">
        <v>35</v>
      </c>
      <c r="CA138" s="1300" t="s">
        <v>35</v>
      </c>
      <c r="CB138" s="1300" t="s">
        <v>35</v>
      </c>
      <c r="CC138" s="2198"/>
      <c r="CD138" s="2198"/>
      <c r="CE138" s="2198"/>
      <c r="CF138" s="2198"/>
      <c r="CG138" s="2198"/>
      <c r="CH138" s="2198"/>
      <c r="CI138" s="2198"/>
      <c r="CJ138" s="2198"/>
      <c r="CK138" s="2198"/>
      <c r="CL138" s="2198"/>
      <c r="CM138" s="2198"/>
      <c r="CN138" s="2198"/>
      <c r="CO138" s="2198"/>
      <c r="CP138" s="2198"/>
      <c r="CQ138" s="2198"/>
      <c r="CR138" s="2198"/>
      <c r="CS138" s="2198"/>
      <c r="CT138" s="2198"/>
      <c r="CU138" s="2198"/>
      <c r="CV138" s="2198"/>
      <c r="CW138" s="2198"/>
      <c r="CX138" s="2198"/>
      <c r="CY138" s="2198"/>
      <c r="CZ138" s="2198"/>
    </row>
    <row r="139" s="399" customFormat="true" ht="15" customHeight="true" x14ac:dyDescent="0.2">
      <c r="A139" s="2763"/>
      <c r="B139" s="1818" t="s">
        <v>19</v>
      </c>
      <c r="C139" s="1739">
        <v>0.14470564032449332</v>
      </c>
      <c r="D139" s="1740">
        <v>0</v>
      </c>
      <c r="E139" s="1740">
        <v>0</v>
      </c>
      <c r="F139" s="1740">
        <v>0</v>
      </c>
      <c r="G139" s="1741">
        <v>0</v>
      </c>
      <c r="H139" s="1742">
        <v>0.15244523232868154</v>
      </c>
      <c r="I139" s="1740">
        <v>0</v>
      </c>
      <c r="J139" s="1740">
        <v>0</v>
      </c>
      <c r="K139" s="1740">
        <v>0</v>
      </c>
      <c r="L139" s="1743">
        <v>0</v>
      </c>
      <c r="M139" s="1744">
        <v>0.13249367556025574</v>
      </c>
      <c r="N139" s="1740">
        <v>0</v>
      </c>
      <c r="O139" s="1740">
        <v>0</v>
      </c>
      <c r="P139" s="1740">
        <v>0</v>
      </c>
      <c r="Q139" s="1741">
        <v>0</v>
      </c>
      <c r="R139" s="1742">
        <v>0</v>
      </c>
      <c r="S139" s="1740">
        <v>0</v>
      </c>
      <c r="T139" s="1740">
        <v>0</v>
      </c>
      <c r="U139" s="1740">
        <v>0</v>
      </c>
      <c r="V139" s="1740">
        <v>0</v>
      </c>
      <c r="W139" s="1740">
        <v>0</v>
      </c>
      <c r="X139" s="1740">
        <v>0.3256261552243303</v>
      </c>
      <c r="Y139" s="1740">
        <v>0</v>
      </c>
      <c r="Z139" s="1740">
        <v>0</v>
      </c>
      <c r="AA139" s="1740">
        <v>0</v>
      </c>
      <c r="AB139" s="2291">
        <v>0</v>
      </c>
      <c r="AC139" s="667"/>
      <c r="AD139" s="667"/>
      <c r="AE139" s="667"/>
      <c r="AF139" s="667"/>
      <c r="AG139" s="667"/>
      <c r="AH139" s="667"/>
      <c r="AI139" s="667"/>
      <c r="AJ139" s="667"/>
      <c r="AK139" s="667"/>
      <c r="AL139" s="667"/>
      <c r="AM139" s="667"/>
      <c r="AN139" s="667"/>
      <c r="AO139" s="667"/>
      <c r="AP139" s="667"/>
      <c r="AQ139" s="667"/>
      <c r="AR139" s="667"/>
      <c r="AS139" s="667"/>
      <c r="AT139" s="667"/>
      <c r="AU139" s="667"/>
      <c r="AV139" s="667"/>
      <c r="AW139" s="667"/>
      <c r="AX139" s="667"/>
      <c r="AY139" s="667"/>
      <c r="AZ139" s="216"/>
      <c r="BA139" s="2559"/>
      <c r="BB139" s="159" t="s">
        <v>19</v>
      </c>
      <c r="BC139" s="1219" t="s">
        <v>35</v>
      </c>
      <c r="BD139" s="1239" t="s">
        <v>35</v>
      </c>
      <c r="BE139" s="1239" t="s">
        <v>35</v>
      </c>
      <c r="BF139" s="1239" t="s">
        <v>35</v>
      </c>
      <c r="BG139" s="1260" t="s">
        <v>35</v>
      </c>
      <c r="BH139" s="1281" t="s">
        <v>35</v>
      </c>
      <c r="BI139" s="1239" t="s">
        <v>35</v>
      </c>
      <c r="BJ139" s="1239" t="s">
        <v>35</v>
      </c>
      <c r="BK139" s="1239" t="s">
        <v>35</v>
      </c>
      <c r="BL139" s="1260" t="s">
        <v>35</v>
      </c>
      <c r="BM139" s="1281" t="s">
        <v>35</v>
      </c>
      <c r="BN139" s="1239" t="s">
        <v>35</v>
      </c>
      <c r="BO139" s="1239" t="s">
        <v>35</v>
      </c>
      <c r="BP139" s="1239" t="s">
        <v>35</v>
      </c>
      <c r="BQ139" s="1260" t="s">
        <v>35</v>
      </c>
      <c r="BR139" s="1281" t="s">
        <v>35</v>
      </c>
      <c r="BS139" s="1239" t="s">
        <v>35</v>
      </c>
      <c r="BT139" s="1239" t="s">
        <v>35</v>
      </c>
      <c r="BU139" s="1239" t="s">
        <v>35</v>
      </c>
      <c r="BV139" s="1239" t="s">
        <v>35</v>
      </c>
      <c r="BW139" s="1239" t="s">
        <v>35</v>
      </c>
      <c r="BX139" s="1239" t="s">
        <v>35</v>
      </c>
      <c r="BY139" s="1300" t="s">
        <v>35</v>
      </c>
      <c r="BZ139" s="1300" t="s">
        <v>35</v>
      </c>
      <c r="CA139" s="1300" t="s">
        <v>35</v>
      </c>
      <c r="CB139" s="1300" t="s">
        <v>35</v>
      </c>
      <c r="CC139" s="2198"/>
      <c r="CD139" s="2198"/>
      <c r="CE139" s="2198"/>
      <c r="CF139" s="2198"/>
      <c r="CG139" s="2198"/>
      <c r="CH139" s="2198"/>
      <c r="CI139" s="2198"/>
      <c r="CJ139" s="2198"/>
      <c r="CK139" s="2198"/>
      <c r="CL139" s="2198"/>
      <c r="CM139" s="2198"/>
      <c r="CN139" s="2198"/>
      <c r="CO139" s="2198"/>
      <c r="CP139" s="2198"/>
      <c r="CQ139" s="2198"/>
      <c r="CR139" s="2198"/>
      <c r="CS139" s="2198"/>
      <c r="CT139" s="2198"/>
      <c r="CU139" s="2198"/>
      <c r="CV139" s="2198"/>
      <c r="CW139" s="2198"/>
      <c r="CX139" s="2198"/>
      <c r="CY139" s="2198"/>
      <c r="CZ139" s="2198"/>
    </row>
    <row r="140" s="130" customFormat="true" ht="15" customHeight="true" x14ac:dyDescent="0.2">
      <c r="A140" s="2505" t="s">
        <v>106</v>
      </c>
      <c r="B140" s="252" t="s">
        <v>64</v>
      </c>
      <c r="C140" s="1157" t="s">
        <v>35</v>
      </c>
      <c r="D140" s="1167" t="s">
        <v>35</v>
      </c>
      <c r="E140" s="1167" t="s">
        <v>35</v>
      </c>
      <c r="F140" s="1167" t="s">
        <v>35</v>
      </c>
      <c r="G140" s="1177" t="s">
        <v>35</v>
      </c>
      <c r="H140" s="1187" t="s">
        <v>35</v>
      </c>
      <c r="I140" s="1167" t="s">
        <v>35</v>
      </c>
      <c r="J140" s="1167" t="s">
        <v>35</v>
      </c>
      <c r="K140" s="1167" t="s">
        <v>35</v>
      </c>
      <c r="L140" s="1197" t="s">
        <v>35</v>
      </c>
      <c r="M140" s="1203" t="s">
        <v>35</v>
      </c>
      <c r="N140" s="1167" t="s">
        <v>35</v>
      </c>
      <c r="O140" s="1167" t="s">
        <v>35</v>
      </c>
      <c r="P140" s="1167" t="s">
        <v>35</v>
      </c>
      <c r="Q140" s="1177" t="s">
        <v>35</v>
      </c>
      <c r="R140" s="1187" t="s">
        <v>35</v>
      </c>
      <c r="S140" s="1167" t="s">
        <v>35</v>
      </c>
      <c r="T140" s="1167" t="s">
        <v>35</v>
      </c>
      <c r="U140" s="1167" t="s">
        <v>35</v>
      </c>
      <c r="V140" s="1167" t="s">
        <v>35</v>
      </c>
      <c r="W140" s="1167" t="s">
        <v>35</v>
      </c>
      <c r="X140" s="1167" t="s">
        <v>35</v>
      </c>
      <c r="Y140" s="1208" t="s">
        <v>35</v>
      </c>
      <c r="Z140" s="1208" t="s">
        <v>35</v>
      </c>
      <c r="AA140" s="1208" t="s">
        <v>35</v>
      </c>
      <c r="AB140" s="2146" t="s">
        <v>35</v>
      </c>
      <c r="AC140" s="2178"/>
      <c r="AD140" s="2178"/>
      <c r="AE140" s="2178"/>
      <c r="AF140" s="2178"/>
      <c r="AG140" s="2178"/>
      <c r="AH140" s="2178"/>
      <c r="AI140" s="2178"/>
      <c r="AJ140" s="2178"/>
      <c r="AK140" s="2178"/>
      <c r="AL140" s="2178"/>
      <c r="AM140" s="2178"/>
      <c r="AN140" s="2178"/>
      <c r="AO140" s="2178"/>
      <c r="AP140" s="2178"/>
      <c r="AQ140" s="2178"/>
      <c r="AR140" s="2178"/>
      <c r="AS140" s="2178"/>
      <c r="AT140" s="2178"/>
      <c r="AU140" s="2178"/>
      <c r="AV140" s="2178"/>
      <c r="AW140" s="2178"/>
      <c r="AX140" s="2178"/>
      <c r="AY140" s="2178"/>
      <c r="AZ140" s="215"/>
      <c r="BA140" s="2559" t="s">
        <v>106</v>
      </c>
      <c r="BB140" s="159" t="s">
        <v>64</v>
      </c>
      <c r="BC140" s="1219" t="s">
        <v>35</v>
      </c>
      <c r="BD140" s="1239" t="s">
        <v>35</v>
      </c>
      <c r="BE140" s="1239" t="s">
        <v>35</v>
      </c>
      <c r="BF140" s="1239" t="s">
        <v>35</v>
      </c>
      <c r="BG140" s="1260" t="s">
        <v>35</v>
      </c>
      <c r="BH140" s="1281" t="s">
        <v>35</v>
      </c>
      <c r="BI140" s="1239" t="s">
        <v>35</v>
      </c>
      <c r="BJ140" s="1239" t="s">
        <v>35</v>
      </c>
      <c r="BK140" s="1239" t="s">
        <v>35</v>
      </c>
      <c r="BL140" s="1260" t="s">
        <v>35</v>
      </c>
      <c r="BM140" s="1281" t="s">
        <v>35</v>
      </c>
      <c r="BN140" s="1239" t="s">
        <v>35</v>
      </c>
      <c r="BO140" s="1239" t="s">
        <v>35</v>
      </c>
      <c r="BP140" s="1239" t="s">
        <v>35</v>
      </c>
      <c r="BQ140" s="1260" t="s">
        <v>35</v>
      </c>
      <c r="BR140" s="1281" t="s">
        <v>35</v>
      </c>
      <c r="BS140" s="1239" t="s">
        <v>35</v>
      </c>
      <c r="BT140" s="1239" t="s">
        <v>35</v>
      </c>
      <c r="BU140" s="1239" t="s">
        <v>35</v>
      </c>
      <c r="BV140" s="1239" t="s">
        <v>35</v>
      </c>
      <c r="BW140" s="1239" t="s">
        <v>35</v>
      </c>
      <c r="BX140" s="1239" t="s">
        <v>35</v>
      </c>
      <c r="BY140" s="1300" t="s">
        <v>35</v>
      </c>
      <c r="BZ140" s="1300" t="s">
        <v>35</v>
      </c>
      <c r="CA140" s="1300" t="s">
        <v>35</v>
      </c>
      <c r="CB140" s="1300" t="s">
        <v>35</v>
      </c>
      <c r="CC140" s="2198"/>
      <c r="CD140" s="2198"/>
      <c r="CE140" s="2198"/>
      <c r="CF140" s="2198"/>
      <c r="CG140" s="2198"/>
      <c r="CH140" s="2198"/>
      <c r="CI140" s="2198"/>
      <c r="CJ140" s="2198"/>
      <c r="CK140" s="2198"/>
      <c r="CL140" s="2198"/>
      <c r="CM140" s="2198"/>
      <c r="CN140" s="2198"/>
      <c r="CO140" s="2198"/>
      <c r="CP140" s="2198"/>
      <c r="CQ140" s="2198"/>
      <c r="CR140" s="2198"/>
      <c r="CS140" s="2198"/>
      <c r="CT140" s="2198"/>
      <c r="CU140" s="2198"/>
      <c r="CV140" s="2198"/>
      <c r="CW140" s="2198"/>
      <c r="CX140" s="2198"/>
      <c r="CY140" s="2198"/>
      <c r="CZ140" s="2198"/>
    </row>
    <row r="141" s="130" customFormat="true" ht="15" customHeight="true" x14ac:dyDescent="0.2">
      <c r="A141" s="2505"/>
      <c r="B141" s="252" t="s">
        <v>65</v>
      </c>
      <c r="C141" s="1157" t="s">
        <v>35</v>
      </c>
      <c r="D141" s="1167" t="s">
        <v>35</v>
      </c>
      <c r="E141" s="1167" t="s">
        <v>35</v>
      </c>
      <c r="F141" s="1167" t="s">
        <v>35</v>
      </c>
      <c r="G141" s="1177" t="s">
        <v>35</v>
      </c>
      <c r="H141" s="1187" t="s">
        <v>35</v>
      </c>
      <c r="I141" s="1167" t="s">
        <v>35</v>
      </c>
      <c r="J141" s="1167" t="s">
        <v>35</v>
      </c>
      <c r="K141" s="1167" t="s">
        <v>35</v>
      </c>
      <c r="L141" s="1197" t="s">
        <v>35</v>
      </c>
      <c r="M141" s="1203" t="s">
        <v>35</v>
      </c>
      <c r="N141" s="1167" t="s">
        <v>35</v>
      </c>
      <c r="O141" s="1167" t="s">
        <v>35</v>
      </c>
      <c r="P141" s="1167" t="s">
        <v>35</v>
      </c>
      <c r="Q141" s="1177" t="s">
        <v>35</v>
      </c>
      <c r="R141" s="1187" t="s">
        <v>35</v>
      </c>
      <c r="S141" s="1167" t="s">
        <v>35</v>
      </c>
      <c r="T141" s="1167" t="s">
        <v>35</v>
      </c>
      <c r="U141" s="1167" t="s">
        <v>35</v>
      </c>
      <c r="V141" s="1167" t="s">
        <v>35</v>
      </c>
      <c r="W141" s="1167" t="s">
        <v>35</v>
      </c>
      <c r="X141" s="1167" t="s">
        <v>35</v>
      </c>
      <c r="Y141" s="1208" t="s">
        <v>35</v>
      </c>
      <c r="Z141" s="1208" t="s">
        <v>35</v>
      </c>
      <c r="AA141" s="1208" t="s">
        <v>35</v>
      </c>
      <c r="AB141" s="2146" t="s">
        <v>35</v>
      </c>
      <c r="AC141" s="2178"/>
      <c r="AD141" s="2178"/>
      <c r="AE141" s="2178"/>
      <c r="AF141" s="2178"/>
      <c r="AG141" s="2178"/>
      <c r="AH141" s="2178"/>
      <c r="AI141" s="2178"/>
      <c r="AJ141" s="2178"/>
      <c r="AK141" s="2178"/>
      <c r="AL141" s="2178"/>
      <c r="AM141" s="2178"/>
      <c r="AN141" s="2178"/>
      <c r="AO141" s="2178"/>
      <c r="AP141" s="2178"/>
      <c r="AQ141" s="2178"/>
      <c r="AR141" s="2178"/>
      <c r="AS141" s="2178"/>
      <c r="AT141" s="2178"/>
      <c r="AU141" s="2178"/>
      <c r="AV141" s="2178"/>
      <c r="AW141" s="2178"/>
      <c r="AX141" s="2178"/>
      <c r="AY141" s="2178"/>
      <c r="AZ141" s="215"/>
      <c r="BA141" s="2559"/>
      <c r="BB141" s="159" t="s">
        <v>65</v>
      </c>
      <c r="BC141" s="1219" t="s">
        <v>35</v>
      </c>
      <c r="BD141" s="1239" t="s">
        <v>35</v>
      </c>
      <c r="BE141" s="1239" t="s">
        <v>35</v>
      </c>
      <c r="BF141" s="1239" t="s">
        <v>35</v>
      </c>
      <c r="BG141" s="1260" t="s">
        <v>35</v>
      </c>
      <c r="BH141" s="1281" t="s">
        <v>35</v>
      </c>
      <c r="BI141" s="1239" t="s">
        <v>35</v>
      </c>
      <c r="BJ141" s="1239" t="s">
        <v>35</v>
      </c>
      <c r="BK141" s="1239" t="s">
        <v>35</v>
      </c>
      <c r="BL141" s="1260" t="s">
        <v>35</v>
      </c>
      <c r="BM141" s="1281" t="s">
        <v>35</v>
      </c>
      <c r="BN141" s="1239" t="s">
        <v>35</v>
      </c>
      <c r="BO141" s="1239" t="s">
        <v>35</v>
      </c>
      <c r="BP141" s="1239" t="s">
        <v>35</v>
      </c>
      <c r="BQ141" s="1260" t="s">
        <v>35</v>
      </c>
      <c r="BR141" s="1281" t="s">
        <v>35</v>
      </c>
      <c r="BS141" s="1239" t="s">
        <v>35</v>
      </c>
      <c r="BT141" s="1239" t="s">
        <v>35</v>
      </c>
      <c r="BU141" s="1239" t="s">
        <v>35</v>
      </c>
      <c r="BV141" s="1239" t="s">
        <v>35</v>
      </c>
      <c r="BW141" s="1239" t="s">
        <v>35</v>
      </c>
      <c r="BX141" s="1239" t="s">
        <v>35</v>
      </c>
      <c r="BY141" s="1300" t="s">
        <v>35</v>
      </c>
      <c r="BZ141" s="1300" t="s">
        <v>35</v>
      </c>
      <c r="CA141" s="1300" t="s">
        <v>35</v>
      </c>
      <c r="CB141" s="1300" t="s">
        <v>35</v>
      </c>
      <c r="CC141" s="2198"/>
      <c r="CD141" s="2198"/>
      <c r="CE141" s="2198"/>
      <c r="CF141" s="2198"/>
      <c r="CG141" s="2198"/>
      <c r="CH141" s="2198"/>
      <c r="CI141" s="2198"/>
      <c r="CJ141" s="2198"/>
      <c r="CK141" s="2198"/>
      <c r="CL141" s="2198"/>
      <c r="CM141" s="2198"/>
      <c r="CN141" s="2198"/>
      <c r="CO141" s="2198"/>
      <c r="CP141" s="2198"/>
      <c r="CQ141" s="2198"/>
      <c r="CR141" s="2198"/>
      <c r="CS141" s="2198"/>
      <c r="CT141" s="2198"/>
      <c r="CU141" s="2198"/>
      <c r="CV141" s="2198"/>
      <c r="CW141" s="2198"/>
      <c r="CX141" s="2198"/>
      <c r="CY141" s="2198"/>
      <c r="CZ141" s="2198"/>
    </row>
    <row r="142" s="130" customFormat="true" ht="15" customHeight="true" x14ac:dyDescent="0.2">
      <c r="A142" s="2505"/>
      <c r="B142" s="252" t="s">
        <v>66</v>
      </c>
      <c r="C142" s="1157" t="s">
        <v>35</v>
      </c>
      <c r="D142" s="1167" t="s">
        <v>35</v>
      </c>
      <c r="E142" s="1167" t="s">
        <v>35</v>
      </c>
      <c r="F142" s="1167" t="s">
        <v>35</v>
      </c>
      <c r="G142" s="1177" t="s">
        <v>35</v>
      </c>
      <c r="H142" s="1187" t="s">
        <v>35</v>
      </c>
      <c r="I142" s="1167" t="s">
        <v>35</v>
      </c>
      <c r="J142" s="1167" t="s">
        <v>35</v>
      </c>
      <c r="K142" s="1167" t="s">
        <v>35</v>
      </c>
      <c r="L142" s="1197" t="s">
        <v>35</v>
      </c>
      <c r="M142" s="1203" t="s">
        <v>35</v>
      </c>
      <c r="N142" s="1167" t="s">
        <v>35</v>
      </c>
      <c r="O142" s="1167" t="s">
        <v>35</v>
      </c>
      <c r="P142" s="1167" t="s">
        <v>35</v>
      </c>
      <c r="Q142" s="1177" t="s">
        <v>35</v>
      </c>
      <c r="R142" s="1187" t="s">
        <v>35</v>
      </c>
      <c r="S142" s="1167" t="s">
        <v>35</v>
      </c>
      <c r="T142" s="1167" t="s">
        <v>35</v>
      </c>
      <c r="U142" s="1167" t="s">
        <v>35</v>
      </c>
      <c r="V142" s="1167" t="s">
        <v>35</v>
      </c>
      <c r="W142" s="1167" t="s">
        <v>35</v>
      </c>
      <c r="X142" s="1167" t="s">
        <v>35</v>
      </c>
      <c r="Y142" s="1208" t="s">
        <v>35</v>
      </c>
      <c r="Z142" s="1208" t="s">
        <v>35</v>
      </c>
      <c r="AA142" s="1208" t="s">
        <v>35</v>
      </c>
      <c r="AB142" s="2146" t="s">
        <v>35</v>
      </c>
      <c r="AC142" s="2178"/>
      <c r="AD142" s="2178"/>
      <c r="AE142" s="2178"/>
      <c r="AF142" s="2178"/>
      <c r="AG142" s="2178"/>
      <c r="AH142" s="2178"/>
      <c r="AI142" s="2178"/>
      <c r="AJ142" s="2178"/>
      <c r="AK142" s="2178"/>
      <c r="AL142" s="2178"/>
      <c r="AM142" s="2178"/>
      <c r="AN142" s="2178"/>
      <c r="AO142" s="2178"/>
      <c r="AP142" s="2178"/>
      <c r="AQ142" s="2178"/>
      <c r="AR142" s="2178"/>
      <c r="AS142" s="2178"/>
      <c r="AT142" s="2178"/>
      <c r="AU142" s="2178"/>
      <c r="AV142" s="2178"/>
      <c r="AW142" s="2178"/>
      <c r="AX142" s="2178"/>
      <c r="AY142" s="2178"/>
      <c r="AZ142" s="215"/>
      <c r="BA142" s="2559"/>
      <c r="BB142" s="159" t="s">
        <v>66</v>
      </c>
      <c r="BC142" s="1219" t="s">
        <v>35</v>
      </c>
      <c r="BD142" s="1239" t="s">
        <v>35</v>
      </c>
      <c r="BE142" s="1239" t="s">
        <v>35</v>
      </c>
      <c r="BF142" s="1239" t="s">
        <v>35</v>
      </c>
      <c r="BG142" s="1260" t="s">
        <v>35</v>
      </c>
      <c r="BH142" s="1281" t="s">
        <v>35</v>
      </c>
      <c r="BI142" s="1239" t="s">
        <v>35</v>
      </c>
      <c r="BJ142" s="1239" t="s">
        <v>35</v>
      </c>
      <c r="BK142" s="1239" t="s">
        <v>35</v>
      </c>
      <c r="BL142" s="1260" t="s">
        <v>35</v>
      </c>
      <c r="BM142" s="1281" t="s">
        <v>35</v>
      </c>
      <c r="BN142" s="1239" t="s">
        <v>35</v>
      </c>
      <c r="BO142" s="1239" t="s">
        <v>35</v>
      </c>
      <c r="BP142" s="1239" t="s">
        <v>35</v>
      </c>
      <c r="BQ142" s="1260" t="s">
        <v>35</v>
      </c>
      <c r="BR142" s="1281" t="s">
        <v>35</v>
      </c>
      <c r="BS142" s="1239" t="s">
        <v>35</v>
      </c>
      <c r="BT142" s="1239" t="s">
        <v>35</v>
      </c>
      <c r="BU142" s="1239" t="s">
        <v>35</v>
      </c>
      <c r="BV142" s="1239" t="s">
        <v>35</v>
      </c>
      <c r="BW142" s="1239" t="s">
        <v>35</v>
      </c>
      <c r="BX142" s="1239" t="s">
        <v>35</v>
      </c>
      <c r="BY142" s="1300" t="s">
        <v>35</v>
      </c>
      <c r="BZ142" s="1300" t="s">
        <v>35</v>
      </c>
      <c r="CA142" s="1300" t="s">
        <v>35</v>
      </c>
      <c r="CB142" s="1300" t="s">
        <v>35</v>
      </c>
      <c r="CC142" s="2198"/>
      <c r="CD142" s="2198"/>
      <c r="CE142" s="2198"/>
      <c r="CF142" s="2198"/>
      <c r="CG142" s="2198"/>
      <c r="CH142" s="2198"/>
      <c r="CI142" s="2198"/>
      <c r="CJ142" s="2198"/>
      <c r="CK142" s="2198"/>
      <c r="CL142" s="2198"/>
      <c r="CM142" s="2198"/>
      <c r="CN142" s="2198"/>
      <c r="CO142" s="2198"/>
      <c r="CP142" s="2198"/>
      <c r="CQ142" s="2198"/>
      <c r="CR142" s="2198"/>
      <c r="CS142" s="2198"/>
      <c r="CT142" s="2198"/>
      <c r="CU142" s="2198"/>
      <c r="CV142" s="2198"/>
      <c r="CW142" s="2198"/>
      <c r="CX142" s="2198"/>
      <c r="CY142" s="2198"/>
      <c r="CZ142" s="2198"/>
    </row>
    <row r="143" s="130" customFormat="true" ht="15" customHeight="true" x14ac:dyDescent="0.2">
      <c r="A143" s="2505"/>
      <c r="B143" s="252" t="s">
        <v>67</v>
      </c>
      <c r="C143" s="1157" t="s">
        <v>35</v>
      </c>
      <c r="D143" s="1167" t="s">
        <v>35</v>
      </c>
      <c r="E143" s="1167" t="s">
        <v>35</v>
      </c>
      <c r="F143" s="1167" t="s">
        <v>35</v>
      </c>
      <c r="G143" s="1177" t="s">
        <v>35</v>
      </c>
      <c r="H143" s="1187" t="s">
        <v>35</v>
      </c>
      <c r="I143" s="1167" t="s">
        <v>35</v>
      </c>
      <c r="J143" s="1167" t="s">
        <v>35</v>
      </c>
      <c r="K143" s="1167" t="s">
        <v>35</v>
      </c>
      <c r="L143" s="1197" t="s">
        <v>35</v>
      </c>
      <c r="M143" s="1203" t="s">
        <v>35</v>
      </c>
      <c r="N143" s="1167" t="s">
        <v>35</v>
      </c>
      <c r="O143" s="1167" t="s">
        <v>35</v>
      </c>
      <c r="P143" s="1167" t="s">
        <v>35</v>
      </c>
      <c r="Q143" s="1177" t="s">
        <v>35</v>
      </c>
      <c r="R143" s="1187" t="s">
        <v>35</v>
      </c>
      <c r="S143" s="1167" t="s">
        <v>35</v>
      </c>
      <c r="T143" s="1167" t="s">
        <v>35</v>
      </c>
      <c r="U143" s="1167" t="s">
        <v>35</v>
      </c>
      <c r="V143" s="1167" t="s">
        <v>35</v>
      </c>
      <c r="W143" s="1167" t="s">
        <v>35</v>
      </c>
      <c r="X143" s="1167" t="s">
        <v>35</v>
      </c>
      <c r="Y143" s="1208" t="s">
        <v>35</v>
      </c>
      <c r="Z143" s="1208" t="s">
        <v>35</v>
      </c>
      <c r="AA143" s="1208" t="s">
        <v>35</v>
      </c>
      <c r="AB143" s="2146" t="s">
        <v>35</v>
      </c>
      <c r="AC143" s="2178"/>
      <c r="AD143" s="2178"/>
      <c r="AE143" s="2178"/>
      <c r="AF143" s="2178"/>
      <c r="AG143" s="2178"/>
      <c r="AH143" s="2178"/>
      <c r="AI143" s="2178"/>
      <c r="AJ143" s="2178"/>
      <c r="AK143" s="2178"/>
      <c r="AL143" s="2178"/>
      <c r="AM143" s="2178"/>
      <c r="AN143" s="2178"/>
      <c r="AO143" s="2178"/>
      <c r="AP143" s="2178"/>
      <c r="AQ143" s="2178"/>
      <c r="AR143" s="2178"/>
      <c r="AS143" s="2178"/>
      <c r="AT143" s="2178"/>
      <c r="AU143" s="2178"/>
      <c r="AV143" s="2178"/>
      <c r="AW143" s="2178"/>
      <c r="AX143" s="2178"/>
      <c r="AY143" s="2178"/>
      <c r="AZ143" s="215"/>
      <c r="BA143" s="2559"/>
      <c r="BB143" s="159" t="s">
        <v>67</v>
      </c>
      <c r="BC143" s="1219" t="s">
        <v>35</v>
      </c>
      <c r="BD143" s="1239" t="s">
        <v>35</v>
      </c>
      <c r="BE143" s="1239" t="s">
        <v>35</v>
      </c>
      <c r="BF143" s="1239" t="s">
        <v>35</v>
      </c>
      <c r="BG143" s="1260" t="s">
        <v>35</v>
      </c>
      <c r="BH143" s="1281" t="s">
        <v>35</v>
      </c>
      <c r="BI143" s="1239" t="s">
        <v>35</v>
      </c>
      <c r="BJ143" s="1239" t="s">
        <v>35</v>
      </c>
      <c r="BK143" s="1239" t="s">
        <v>35</v>
      </c>
      <c r="BL143" s="1260" t="s">
        <v>35</v>
      </c>
      <c r="BM143" s="1281" t="s">
        <v>35</v>
      </c>
      <c r="BN143" s="1239" t="s">
        <v>35</v>
      </c>
      <c r="BO143" s="1239" t="s">
        <v>35</v>
      </c>
      <c r="BP143" s="1239" t="s">
        <v>35</v>
      </c>
      <c r="BQ143" s="1260" t="s">
        <v>35</v>
      </c>
      <c r="BR143" s="1281" t="s">
        <v>35</v>
      </c>
      <c r="BS143" s="1239" t="s">
        <v>35</v>
      </c>
      <c r="BT143" s="1239" t="s">
        <v>35</v>
      </c>
      <c r="BU143" s="1239" t="s">
        <v>35</v>
      </c>
      <c r="BV143" s="1239" t="s">
        <v>35</v>
      </c>
      <c r="BW143" s="1239" t="s">
        <v>35</v>
      </c>
      <c r="BX143" s="1239" t="s">
        <v>35</v>
      </c>
      <c r="BY143" s="1300" t="s">
        <v>35</v>
      </c>
      <c r="BZ143" s="1300" t="s">
        <v>35</v>
      </c>
      <c r="CA143" s="1300" t="s">
        <v>35</v>
      </c>
      <c r="CB143" s="1300" t="s">
        <v>35</v>
      </c>
      <c r="CC143" s="2198"/>
      <c r="CD143" s="2198"/>
      <c r="CE143" s="2198"/>
      <c r="CF143" s="2198"/>
      <c r="CG143" s="2198"/>
      <c r="CH143" s="2198"/>
      <c r="CI143" s="2198"/>
      <c r="CJ143" s="2198"/>
      <c r="CK143" s="2198"/>
      <c r="CL143" s="2198"/>
      <c r="CM143" s="2198"/>
      <c r="CN143" s="2198"/>
      <c r="CO143" s="2198"/>
      <c r="CP143" s="2198"/>
      <c r="CQ143" s="2198"/>
      <c r="CR143" s="2198"/>
      <c r="CS143" s="2198"/>
      <c r="CT143" s="2198"/>
      <c r="CU143" s="2198"/>
      <c r="CV143" s="2198"/>
      <c r="CW143" s="2198"/>
      <c r="CX143" s="2198"/>
      <c r="CY143" s="2198"/>
      <c r="CZ143" s="2198"/>
    </row>
    <row r="144" s="130" customFormat="true" ht="15" customHeight="true" x14ac:dyDescent="0.2">
      <c r="A144" s="2505" t="s">
        <v>107</v>
      </c>
      <c r="B144" s="252" t="s">
        <v>64</v>
      </c>
      <c r="C144" s="1157" t="s">
        <v>35</v>
      </c>
      <c r="D144" s="1167" t="s">
        <v>35</v>
      </c>
      <c r="E144" s="1167" t="s">
        <v>35</v>
      </c>
      <c r="F144" s="1167" t="s">
        <v>35</v>
      </c>
      <c r="G144" s="1177" t="s">
        <v>35</v>
      </c>
      <c r="H144" s="1187" t="s">
        <v>35</v>
      </c>
      <c r="I144" s="1167" t="s">
        <v>35</v>
      </c>
      <c r="J144" s="1167" t="s">
        <v>35</v>
      </c>
      <c r="K144" s="1167" t="s">
        <v>35</v>
      </c>
      <c r="L144" s="1197" t="s">
        <v>35</v>
      </c>
      <c r="M144" s="1203" t="s">
        <v>35</v>
      </c>
      <c r="N144" s="1167" t="s">
        <v>35</v>
      </c>
      <c r="O144" s="1167" t="s">
        <v>35</v>
      </c>
      <c r="P144" s="1167" t="s">
        <v>35</v>
      </c>
      <c r="Q144" s="1177" t="s">
        <v>35</v>
      </c>
      <c r="R144" s="1187" t="s">
        <v>35</v>
      </c>
      <c r="S144" s="1167" t="s">
        <v>35</v>
      </c>
      <c r="T144" s="1167" t="s">
        <v>35</v>
      </c>
      <c r="U144" s="1167" t="s">
        <v>35</v>
      </c>
      <c r="V144" s="1167" t="s">
        <v>35</v>
      </c>
      <c r="W144" s="1167" t="s">
        <v>35</v>
      </c>
      <c r="X144" s="1167" t="s">
        <v>35</v>
      </c>
      <c r="Y144" s="1208" t="s">
        <v>35</v>
      </c>
      <c r="Z144" s="1208" t="s">
        <v>35</v>
      </c>
      <c r="AA144" s="1208" t="s">
        <v>35</v>
      </c>
      <c r="AB144" s="2146" t="s">
        <v>35</v>
      </c>
      <c r="AC144" s="2178"/>
      <c r="AD144" s="2178"/>
      <c r="AE144" s="2178"/>
      <c r="AF144" s="2178"/>
      <c r="AG144" s="2178"/>
      <c r="AH144" s="2178"/>
      <c r="AI144" s="2178"/>
      <c r="AJ144" s="2178"/>
      <c r="AK144" s="2178"/>
      <c r="AL144" s="2178"/>
      <c r="AM144" s="2178"/>
      <c r="AN144" s="2178"/>
      <c r="AO144" s="2178"/>
      <c r="AP144" s="2178"/>
      <c r="AQ144" s="2178"/>
      <c r="AR144" s="2178"/>
      <c r="AS144" s="2178"/>
      <c r="AT144" s="2178"/>
      <c r="AU144" s="2178"/>
      <c r="AV144" s="2178"/>
      <c r="AW144" s="2178"/>
      <c r="AX144" s="2178"/>
      <c r="AY144" s="2178"/>
      <c r="AZ144" s="215"/>
      <c r="BA144" s="2559" t="s">
        <v>107</v>
      </c>
      <c r="BB144" s="159" t="s">
        <v>64</v>
      </c>
      <c r="BC144" s="1219" t="s">
        <v>35</v>
      </c>
      <c r="BD144" s="1239" t="s">
        <v>35</v>
      </c>
      <c r="BE144" s="1239" t="s">
        <v>35</v>
      </c>
      <c r="BF144" s="1239" t="s">
        <v>35</v>
      </c>
      <c r="BG144" s="1260" t="s">
        <v>35</v>
      </c>
      <c r="BH144" s="1281" t="s">
        <v>35</v>
      </c>
      <c r="BI144" s="1239" t="s">
        <v>35</v>
      </c>
      <c r="BJ144" s="1239" t="s">
        <v>35</v>
      </c>
      <c r="BK144" s="1239" t="s">
        <v>35</v>
      </c>
      <c r="BL144" s="1260" t="s">
        <v>35</v>
      </c>
      <c r="BM144" s="1281" t="s">
        <v>35</v>
      </c>
      <c r="BN144" s="1239" t="s">
        <v>35</v>
      </c>
      <c r="BO144" s="1239" t="s">
        <v>35</v>
      </c>
      <c r="BP144" s="1239" t="s">
        <v>35</v>
      </c>
      <c r="BQ144" s="1260" t="s">
        <v>35</v>
      </c>
      <c r="BR144" s="1281" t="s">
        <v>35</v>
      </c>
      <c r="BS144" s="1239" t="s">
        <v>35</v>
      </c>
      <c r="BT144" s="1239" t="s">
        <v>35</v>
      </c>
      <c r="BU144" s="1239" t="s">
        <v>35</v>
      </c>
      <c r="BV144" s="1239" t="s">
        <v>35</v>
      </c>
      <c r="BW144" s="1239" t="s">
        <v>35</v>
      </c>
      <c r="BX144" s="1239" t="s">
        <v>35</v>
      </c>
      <c r="BY144" s="1300" t="s">
        <v>35</v>
      </c>
      <c r="BZ144" s="1300" t="s">
        <v>35</v>
      </c>
      <c r="CA144" s="1300" t="s">
        <v>35</v>
      </c>
      <c r="CB144" s="1300" t="s">
        <v>35</v>
      </c>
      <c r="CC144" s="2198"/>
      <c r="CD144" s="2198"/>
      <c r="CE144" s="2198"/>
      <c r="CF144" s="2198"/>
      <c r="CG144" s="2198"/>
      <c r="CH144" s="2198"/>
      <c r="CI144" s="2198"/>
      <c r="CJ144" s="2198"/>
      <c r="CK144" s="2198"/>
      <c r="CL144" s="2198"/>
      <c r="CM144" s="2198"/>
      <c r="CN144" s="2198"/>
      <c r="CO144" s="2198"/>
      <c r="CP144" s="2198"/>
      <c r="CQ144" s="2198"/>
      <c r="CR144" s="2198"/>
      <c r="CS144" s="2198"/>
      <c r="CT144" s="2198"/>
      <c r="CU144" s="2198"/>
      <c r="CV144" s="2198"/>
      <c r="CW144" s="2198"/>
      <c r="CX144" s="2198"/>
      <c r="CY144" s="2198"/>
      <c r="CZ144" s="2198"/>
    </row>
    <row r="145" s="130" customFormat="true" ht="15" customHeight="true" x14ac:dyDescent="0.2">
      <c r="A145" s="2505"/>
      <c r="B145" s="252" t="s">
        <v>65</v>
      </c>
      <c r="C145" s="1157" t="s">
        <v>35</v>
      </c>
      <c r="D145" s="1167" t="s">
        <v>35</v>
      </c>
      <c r="E145" s="1167" t="s">
        <v>35</v>
      </c>
      <c r="F145" s="1167" t="s">
        <v>35</v>
      </c>
      <c r="G145" s="1177" t="s">
        <v>35</v>
      </c>
      <c r="H145" s="1187" t="s">
        <v>35</v>
      </c>
      <c r="I145" s="1167" t="s">
        <v>35</v>
      </c>
      <c r="J145" s="1167" t="s">
        <v>35</v>
      </c>
      <c r="K145" s="1167" t="s">
        <v>35</v>
      </c>
      <c r="L145" s="1197" t="s">
        <v>35</v>
      </c>
      <c r="M145" s="1203" t="s">
        <v>35</v>
      </c>
      <c r="N145" s="1167" t="s">
        <v>35</v>
      </c>
      <c r="O145" s="1167" t="s">
        <v>35</v>
      </c>
      <c r="P145" s="1167" t="s">
        <v>35</v>
      </c>
      <c r="Q145" s="1177" t="s">
        <v>35</v>
      </c>
      <c r="R145" s="1187" t="s">
        <v>35</v>
      </c>
      <c r="S145" s="1167" t="s">
        <v>35</v>
      </c>
      <c r="T145" s="1167" t="s">
        <v>35</v>
      </c>
      <c r="U145" s="1167" t="s">
        <v>35</v>
      </c>
      <c r="V145" s="1167" t="s">
        <v>35</v>
      </c>
      <c r="W145" s="1167" t="s">
        <v>35</v>
      </c>
      <c r="X145" s="1167" t="s">
        <v>35</v>
      </c>
      <c r="Y145" s="1208" t="s">
        <v>35</v>
      </c>
      <c r="Z145" s="1208" t="s">
        <v>35</v>
      </c>
      <c r="AA145" s="1208" t="s">
        <v>35</v>
      </c>
      <c r="AB145" s="2146" t="s">
        <v>35</v>
      </c>
      <c r="AC145" s="2178"/>
      <c r="AD145" s="2178"/>
      <c r="AE145" s="2178"/>
      <c r="AF145" s="2178"/>
      <c r="AG145" s="2178"/>
      <c r="AH145" s="2178"/>
      <c r="AI145" s="2178"/>
      <c r="AJ145" s="2178"/>
      <c r="AK145" s="2178"/>
      <c r="AL145" s="2178"/>
      <c r="AM145" s="2178"/>
      <c r="AN145" s="2178"/>
      <c r="AO145" s="2178"/>
      <c r="AP145" s="2178"/>
      <c r="AQ145" s="2178"/>
      <c r="AR145" s="2178"/>
      <c r="AS145" s="2178"/>
      <c r="AT145" s="2178"/>
      <c r="AU145" s="2178"/>
      <c r="AV145" s="2178"/>
      <c r="AW145" s="2178"/>
      <c r="AX145" s="2178"/>
      <c r="AY145" s="2178"/>
      <c r="AZ145" s="215"/>
      <c r="BA145" s="2559"/>
      <c r="BB145" s="159" t="s">
        <v>65</v>
      </c>
      <c r="BC145" s="1219" t="s">
        <v>35</v>
      </c>
      <c r="BD145" s="1239" t="s">
        <v>35</v>
      </c>
      <c r="BE145" s="1239" t="s">
        <v>35</v>
      </c>
      <c r="BF145" s="1239" t="s">
        <v>35</v>
      </c>
      <c r="BG145" s="1260" t="s">
        <v>35</v>
      </c>
      <c r="BH145" s="1281" t="s">
        <v>35</v>
      </c>
      <c r="BI145" s="1239" t="s">
        <v>35</v>
      </c>
      <c r="BJ145" s="1239" t="s">
        <v>35</v>
      </c>
      <c r="BK145" s="1239" t="s">
        <v>35</v>
      </c>
      <c r="BL145" s="1260" t="s">
        <v>35</v>
      </c>
      <c r="BM145" s="1281" t="s">
        <v>35</v>
      </c>
      <c r="BN145" s="1239" t="s">
        <v>35</v>
      </c>
      <c r="BO145" s="1239" t="s">
        <v>35</v>
      </c>
      <c r="BP145" s="1239" t="s">
        <v>35</v>
      </c>
      <c r="BQ145" s="1260" t="s">
        <v>35</v>
      </c>
      <c r="BR145" s="1281" t="s">
        <v>35</v>
      </c>
      <c r="BS145" s="1239" t="s">
        <v>35</v>
      </c>
      <c r="BT145" s="1239" t="s">
        <v>35</v>
      </c>
      <c r="BU145" s="1239" t="s">
        <v>35</v>
      </c>
      <c r="BV145" s="1239" t="s">
        <v>35</v>
      </c>
      <c r="BW145" s="1239" t="s">
        <v>35</v>
      </c>
      <c r="BX145" s="1239" t="s">
        <v>35</v>
      </c>
      <c r="BY145" s="1300" t="s">
        <v>35</v>
      </c>
      <c r="BZ145" s="1300" t="s">
        <v>35</v>
      </c>
      <c r="CA145" s="1300" t="s">
        <v>35</v>
      </c>
      <c r="CB145" s="1300" t="s">
        <v>35</v>
      </c>
      <c r="CC145" s="2198"/>
      <c r="CD145" s="2198"/>
      <c r="CE145" s="2198"/>
      <c r="CF145" s="2198"/>
      <c r="CG145" s="2198"/>
      <c r="CH145" s="2198"/>
      <c r="CI145" s="2198"/>
      <c r="CJ145" s="2198"/>
      <c r="CK145" s="2198"/>
      <c r="CL145" s="2198"/>
      <c r="CM145" s="2198"/>
      <c r="CN145" s="2198"/>
      <c r="CO145" s="2198"/>
      <c r="CP145" s="2198"/>
      <c r="CQ145" s="2198"/>
      <c r="CR145" s="2198"/>
      <c r="CS145" s="2198"/>
      <c r="CT145" s="2198"/>
      <c r="CU145" s="2198"/>
      <c r="CV145" s="2198"/>
      <c r="CW145" s="2198"/>
      <c r="CX145" s="2198"/>
      <c r="CY145" s="2198"/>
      <c r="CZ145" s="2198"/>
    </row>
    <row r="146" s="130" customFormat="true" ht="15" customHeight="true" x14ac:dyDescent="0.2">
      <c r="A146" s="2505"/>
      <c r="B146" s="252" t="s">
        <v>66</v>
      </c>
      <c r="C146" s="1157" t="s">
        <v>35</v>
      </c>
      <c r="D146" s="1167" t="s">
        <v>35</v>
      </c>
      <c r="E146" s="1167" t="s">
        <v>35</v>
      </c>
      <c r="F146" s="1167" t="s">
        <v>35</v>
      </c>
      <c r="G146" s="1177" t="s">
        <v>35</v>
      </c>
      <c r="H146" s="1187" t="s">
        <v>35</v>
      </c>
      <c r="I146" s="1167" t="s">
        <v>35</v>
      </c>
      <c r="J146" s="1167" t="s">
        <v>35</v>
      </c>
      <c r="K146" s="1167" t="s">
        <v>35</v>
      </c>
      <c r="L146" s="1197" t="s">
        <v>35</v>
      </c>
      <c r="M146" s="1203" t="s">
        <v>35</v>
      </c>
      <c r="N146" s="1167" t="s">
        <v>35</v>
      </c>
      <c r="O146" s="1167" t="s">
        <v>35</v>
      </c>
      <c r="P146" s="1167" t="s">
        <v>35</v>
      </c>
      <c r="Q146" s="1177" t="s">
        <v>35</v>
      </c>
      <c r="R146" s="1187" t="s">
        <v>35</v>
      </c>
      <c r="S146" s="1167" t="s">
        <v>35</v>
      </c>
      <c r="T146" s="1167" t="s">
        <v>35</v>
      </c>
      <c r="U146" s="1167" t="s">
        <v>35</v>
      </c>
      <c r="V146" s="1167" t="s">
        <v>35</v>
      </c>
      <c r="W146" s="1167" t="s">
        <v>35</v>
      </c>
      <c r="X146" s="1167" t="s">
        <v>35</v>
      </c>
      <c r="Y146" s="1208" t="s">
        <v>35</v>
      </c>
      <c r="Z146" s="1208" t="s">
        <v>35</v>
      </c>
      <c r="AA146" s="1208" t="s">
        <v>35</v>
      </c>
      <c r="AB146" s="2146" t="s">
        <v>35</v>
      </c>
      <c r="AC146" s="2178"/>
      <c r="AD146" s="2178"/>
      <c r="AE146" s="2178"/>
      <c r="AF146" s="2178"/>
      <c r="AG146" s="2178"/>
      <c r="AH146" s="2178"/>
      <c r="AI146" s="2178"/>
      <c r="AJ146" s="2178"/>
      <c r="AK146" s="2178"/>
      <c r="AL146" s="2178"/>
      <c r="AM146" s="2178"/>
      <c r="AN146" s="2178"/>
      <c r="AO146" s="2178"/>
      <c r="AP146" s="2178"/>
      <c r="AQ146" s="2178"/>
      <c r="AR146" s="2178"/>
      <c r="AS146" s="2178"/>
      <c r="AT146" s="2178"/>
      <c r="AU146" s="2178"/>
      <c r="AV146" s="2178"/>
      <c r="AW146" s="2178"/>
      <c r="AX146" s="2178"/>
      <c r="AY146" s="2178"/>
      <c r="AZ146" s="215"/>
      <c r="BA146" s="2559"/>
      <c r="BB146" s="159" t="s">
        <v>66</v>
      </c>
      <c r="BC146" s="1219" t="s">
        <v>35</v>
      </c>
      <c r="BD146" s="1239" t="s">
        <v>35</v>
      </c>
      <c r="BE146" s="1239" t="s">
        <v>35</v>
      </c>
      <c r="BF146" s="1239" t="s">
        <v>35</v>
      </c>
      <c r="BG146" s="1260" t="s">
        <v>35</v>
      </c>
      <c r="BH146" s="1281" t="s">
        <v>35</v>
      </c>
      <c r="BI146" s="1239" t="s">
        <v>35</v>
      </c>
      <c r="BJ146" s="1239" t="s">
        <v>35</v>
      </c>
      <c r="BK146" s="1239" t="s">
        <v>35</v>
      </c>
      <c r="BL146" s="1260" t="s">
        <v>35</v>
      </c>
      <c r="BM146" s="1281" t="s">
        <v>35</v>
      </c>
      <c r="BN146" s="1239" t="s">
        <v>35</v>
      </c>
      <c r="BO146" s="1239" t="s">
        <v>35</v>
      </c>
      <c r="BP146" s="1239" t="s">
        <v>35</v>
      </c>
      <c r="BQ146" s="1260" t="s">
        <v>35</v>
      </c>
      <c r="BR146" s="1281" t="s">
        <v>35</v>
      </c>
      <c r="BS146" s="1239" t="s">
        <v>35</v>
      </c>
      <c r="BT146" s="1239" t="s">
        <v>35</v>
      </c>
      <c r="BU146" s="1239" t="s">
        <v>35</v>
      </c>
      <c r="BV146" s="1239" t="s">
        <v>35</v>
      </c>
      <c r="BW146" s="1239" t="s">
        <v>35</v>
      </c>
      <c r="BX146" s="1239" t="s">
        <v>35</v>
      </c>
      <c r="BY146" s="1300" t="s">
        <v>35</v>
      </c>
      <c r="BZ146" s="1300" t="s">
        <v>35</v>
      </c>
      <c r="CA146" s="1300" t="s">
        <v>35</v>
      </c>
      <c r="CB146" s="1300" t="s">
        <v>35</v>
      </c>
      <c r="CC146" s="2198"/>
      <c r="CD146" s="2198"/>
      <c r="CE146" s="2198"/>
      <c r="CF146" s="2198"/>
      <c r="CG146" s="2198"/>
      <c r="CH146" s="2198"/>
      <c r="CI146" s="2198"/>
      <c r="CJ146" s="2198"/>
      <c r="CK146" s="2198"/>
      <c r="CL146" s="2198"/>
      <c r="CM146" s="2198"/>
      <c r="CN146" s="2198"/>
      <c r="CO146" s="2198"/>
      <c r="CP146" s="2198"/>
      <c r="CQ146" s="2198"/>
      <c r="CR146" s="2198"/>
      <c r="CS146" s="2198"/>
      <c r="CT146" s="2198"/>
      <c r="CU146" s="2198"/>
      <c r="CV146" s="2198"/>
      <c r="CW146" s="2198"/>
      <c r="CX146" s="2198"/>
      <c r="CY146" s="2198"/>
      <c r="CZ146" s="2198"/>
    </row>
    <row r="147" s="130" customFormat="true" ht="15" customHeight="true" x14ac:dyDescent="0.2">
      <c r="A147" s="2505"/>
      <c r="B147" s="252" t="s">
        <v>67</v>
      </c>
      <c r="C147" s="1157" t="s">
        <v>35</v>
      </c>
      <c r="D147" s="1167" t="s">
        <v>35</v>
      </c>
      <c r="E147" s="1167" t="s">
        <v>35</v>
      </c>
      <c r="F147" s="1167" t="s">
        <v>35</v>
      </c>
      <c r="G147" s="1177" t="s">
        <v>35</v>
      </c>
      <c r="H147" s="1187" t="s">
        <v>35</v>
      </c>
      <c r="I147" s="1167" t="s">
        <v>35</v>
      </c>
      <c r="J147" s="1167" t="s">
        <v>35</v>
      </c>
      <c r="K147" s="1167" t="s">
        <v>35</v>
      </c>
      <c r="L147" s="1197" t="s">
        <v>35</v>
      </c>
      <c r="M147" s="1203" t="s">
        <v>35</v>
      </c>
      <c r="N147" s="1167" t="s">
        <v>35</v>
      </c>
      <c r="O147" s="1167" t="s">
        <v>35</v>
      </c>
      <c r="P147" s="1167" t="s">
        <v>35</v>
      </c>
      <c r="Q147" s="1177" t="s">
        <v>35</v>
      </c>
      <c r="R147" s="1187" t="s">
        <v>35</v>
      </c>
      <c r="S147" s="1167" t="s">
        <v>35</v>
      </c>
      <c r="T147" s="1167" t="s">
        <v>35</v>
      </c>
      <c r="U147" s="1167" t="s">
        <v>35</v>
      </c>
      <c r="V147" s="1167" t="s">
        <v>35</v>
      </c>
      <c r="W147" s="1167" t="s">
        <v>35</v>
      </c>
      <c r="X147" s="1167" t="s">
        <v>35</v>
      </c>
      <c r="Y147" s="1208" t="s">
        <v>35</v>
      </c>
      <c r="Z147" s="1208" t="s">
        <v>35</v>
      </c>
      <c r="AA147" s="1208" t="s">
        <v>35</v>
      </c>
      <c r="AB147" s="2146" t="s">
        <v>35</v>
      </c>
      <c r="AC147" s="2178"/>
      <c r="AD147" s="2178"/>
      <c r="AE147" s="2178"/>
      <c r="AF147" s="2178"/>
      <c r="AG147" s="2178"/>
      <c r="AH147" s="2178"/>
      <c r="AI147" s="2178"/>
      <c r="AJ147" s="2178"/>
      <c r="AK147" s="2178"/>
      <c r="AL147" s="2178"/>
      <c r="AM147" s="2178"/>
      <c r="AN147" s="2178"/>
      <c r="AO147" s="2178"/>
      <c r="AP147" s="2178"/>
      <c r="AQ147" s="2178"/>
      <c r="AR147" s="2178"/>
      <c r="AS147" s="2178"/>
      <c r="AT147" s="2178"/>
      <c r="AU147" s="2178"/>
      <c r="AV147" s="2178"/>
      <c r="AW147" s="2178"/>
      <c r="AX147" s="2178"/>
      <c r="AY147" s="2178"/>
      <c r="AZ147" s="215"/>
      <c r="BA147" s="2559"/>
      <c r="BB147" s="159" t="s">
        <v>67</v>
      </c>
      <c r="BC147" s="1219" t="s">
        <v>35</v>
      </c>
      <c r="BD147" s="1239" t="s">
        <v>35</v>
      </c>
      <c r="BE147" s="1239" t="s">
        <v>35</v>
      </c>
      <c r="BF147" s="1239" t="s">
        <v>35</v>
      </c>
      <c r="BG147" s="1260" t="s">
        <v>35</v>
      </c>
      <c r="BH147" s="1281" t="s">
        <v>35</v>
      </c>
      <c r="BI147" s="1239" t="s">
        <v>35</v>
      </c>
      <c r="BJ147" s="1239" t="s">
        <v>35</v>
      </c>
      <c r="BK147" s="1239" t="s">
        <v>35</v>
      </c>
      <c r="BL147" s="1260" t="s">
        <v>35</v>
      </c>
      <c r="BM147" s="1281" t="s">
        <v>35</v>
      </c>
      <c r="BN147" s="1239" t="s">
        <v>35</v>
      </c>
      <c r="BO147" s="1239" t="s">
        <v>35</v>
      </c>
      <c r="BP147" s="1239" t="s">
        <v>35</v>
      </c>
      <c r="BQ147" s="1260" t="s">
        <v>35</v>
      </c>
      <c r="BR147" s="1281" t="s">
        <v>35</v>
      </c>
      <c r="BS147" s="1239" t="s">
        <v>35</v>
      </c>
      <c r="BT147" s="1239" t="s">
        <v>35</v>
      </c>
      <c r="BU147" s="1239" t="s">
        <v>35</v>
      </c>
      <c r="BV147" s="1239" t="s">
        <v>35</v>
      </c>
      <c r="BW147" s="1239" t="s">
        <v>35</v>
      </c>
      <c r="BX147" s="1239" t="s">
        <v>35</v>
      </c>
      <c r="BY147" s="1300" t="s">
        <v>35</v>
      </c>
      <c r="BZ147" s="1300" t="s">
        <v>35</v>
      </c>
      <c r="CA147" s="1300" t="s">
        <v>35</v>
      </c>
      <c r="CB147" s="1300" t="s">
        <v>35</v>
      </c>
      <c r="CC147" s="2198"/>
      <c r="CD147" s="2198"/>
      <c r="CE147" s="2198"/>
      <c r="CF147" s="2198"/>
      <c r="CG147" s="2198"/>
      <c r="CH147" s="2198"/>
      <c r="CI147" s="2198"/>
      <c r="CJ147" s="2198"/>
      <c r="CK147" s="2198"/>
      <c r="CL147" s="2198"/>
      <c r="CM147" s="2198"/>
      <c r="CN147" s="2198"/>
      <c r="CO147" s="2198"/>
      <c r="CP147" s="2198"/>
      <c r="CQ147" s="2198"/>
      <c r="CR147" s="2198"/>
      <c r="CS147" s="2198"/>
      <c r="CT147" s="2198"/>
      <c r="CU147" s="2198"/>
      <c r="CV147" s="2198"/>
      <c r="CW147" s="2198"/>
      <c r="CX147" s="2198"/>
      <c r="CY147" s="2198"/>
      <c r="CZ147" s="2198"/>
    </row>
    <row r="148" s="130" customFormat="true" ht="15" customHeight="true" x14ac:dyDescent="0.2">
      <c r="A148" s="2505" t="s">
        <v>108</v>
      </c>
      <c r="B148" s="252" t="s">
        <v>49</v>
      </c>
      <c r="C148" s="783">
        <v>1.7701777687649041</v>
      </c>
      <c r="D148" s="784">
        <v>0.50089591025475622</v>
      </c>
      <c r="E148" s="784">
        <v>0.52295709709618232</v>
      </c>
      <c r="F148" s="784">
        <v>0.90353291227496546</v>
      </c>
      <c r="G148" s="855">
        <v>1.0441130292881078</v>
      </c>
      <c r="H148" s="839">
        <v>1.6029345434022575</v>
      </c>
      <c r="I148" s="784">
        <v>0.35958075064379685</v>
      </c>
      <c r="J148" s="784">
        <v>0.61181208740666282</v>
      </c>
      <c r="K148" s="784">
        <v>1.3429771638685726</v>
      </c>
      <c r="L148" s="807">
        <v>1.1896488038818047</v>
      </c>
      <c r="M148" s="822">
        <v>1.9680211643709762</v>
      </c>
      <c r="N148" s="784">
        <v>1.2284920675961652</v>
      </c>
      <c r="O148" s="784">
        <v>0.48779981421289448</v>
      </c>
      <c r="P148" s="784">
        <v>0.32805038884384519</v>
      </c>
      <c r="Q148" s="855">
        <v>0.13857871819102627</v>
      </c>
      <c r="R148" s="839">
        <v>0.11000074887307031</v>
      </c>
      <c r="S148" s="784">
        <v>4.261432232783271</v>
      </c>
      <c r="T148" s="784">
        <v>0.1298603888509498</v>
      </c>
      <c r="U148" s="784">
        <v>0.15044333555354267</v>
      </c>
      <c r="V148" s="784">
        <v>0.23185255543267852</v>
      </c>
      <c r="W148" s="784">
        <v>0</v>
      </c>
      <c r="X148" s="784">
        <v>0.62007671244097129</v>
      </c>
      <c r="Y148" s="785">
        <v>0.9237322564166518</v>
      </c>
      <c r="Z148" s="785">
        <v>4.1051655043385628E-2</v>
      </c>
      <c r="AA148" s="785">
        <v>3.1142537985610778E-2</v>
      </c>
      <c r="AB148" s="2147">
        <v>1.333926738149815</v>
      </c>
      <c r="AC148" s="2179"/>
      <c r="AD148" s="2179"/>
      <c r="AE148" s="2179"/>
      <c r="AF148" s="2179"/>
      <c r="AG148" s="2179"/>
      <c r="AH148" s="2179"/>
      <c r="AI148" s="2179"/>
      <c r="AJ148" s="2179"/>
      <c r="AK148" s="2179"/>
      <c r="AL148" s="2179"/>
      <c r="AM148" s="2179"/>
      <c r="AN148" s="2179"/>
      <c r="AO148" s="2179"/>
      <c r="AP148" s="2179"/>
      <c r="AQ148" s="2179"/>
      <c r="AR148" s="2179"/>
      <c r="AS148" s="2179"/>
      <c r="AT148" s="2179"/>
      <c r="AU148" s="2179"/>
      <c r="AV148" s="2179"/>
      <c r="AW148" s="2179"/>
      <c r="AX148" s="2179"/>
      <c r="AY148" s="2179"/>
      <c r="AZ148" s="215"/>
      <c r="BA148" s="2559" t="s">
        <v>108</v>
      </c>
      <c r="BB148" s="159" t="s">
        <v>49</v>
      </c>
      <c r="BC148" s="1219" t="s">
        <v>35</v>
      </c>
      <c r="BD148" s="1239" t="s">
        <v>35</v>
      </c>
      <c r="BE148" s="1239" t="s">
        <v>35</v>
      </c>
      <c r="BF148" s="1239" t="s">
        <v>35</v>
      </c>
      <c r="BG148" s="1260" t="s">
        <v>35</v>
      </c>
      <c r="BH148" s="1281" t="s">
        <v>35</v>
      </c>
      <c r="BI148" s="1239" t="s">
        <v>35</v>
      </c>
      <c r="BJ148" s="1239" t="s">
        <v>35</v>
      </c>
      <c r="BK148" s="1239" t="s">
        <v>35</v>
      </c>
      <c r="BL148" s="1260" t="s">
        <v>35</v>
      </c>
      <c r="BM148" s="1281" t="s">
        <v>35</v>
      </c>
      <c r="BN148" s="1239" t="s">
        <v>35</v>
      </c>
      <c r="BO148" s="1239" t="s">
        <v>35</v>
      </c>
      <c r="BP148" s="1239" t="s">
        <v>35</v>
      </c>
      <c r="BQ148" s="1260" t="s">
        <v>35</v>
      </c>
      <c r="BR148" s="1281" t="s">
        <v>35</v>
      </c>
      <c r="BS148" s="1239" t="s">
        <v>35</v>
      </c>
      <c r="BT148" s="1239" t="s">
        <v>35</v>
      </c>
      <c r="BU148" s="1239" t="s">
        <v>35</v>
      </c>
      <c r="BV148" s="1239" t="s">
        <v>35</v>
      </c>
      <c r="BW148" s="1239" t="s">
        <v>35</v>
      </c>
      <c r="BX148" s="1239" t="s">
        <v>35</v>
      </c>
      <c r="BY148" s="1300" t="s">
        <v>35</v>
      </c>
      <c r="BZ148" s="1300" t="s">
        <v>35</v>
      </c>
      <c r="CA148" s="1300" t="s">
        <v>35</v>
      </c>
      <c r="CB148" s="1300" t="s">
        <v>35</v>
      </c>
      <c r="CC148" s="2198"/>
      <c r="CD148" s="2198"/>
      <c r="CE148" s="2198"/>
      <c r="CF148" s="2198"/>
      <c r="CG148" s="2198"/>
      <c r="CH148" s="2198"/>
      <c r="CI148" s="2198"/>
      <c r="CJ148" s="2198"/>
      <c r="CK148" s="2198"/>
      <c r="CL148" s="2198"/>
      <c r="CM148" s="2198"/>
      <c r="CN148" s="2198"/>
      <c r="CO148" s="2198"/>
      <c r="CP148" s="2198"/>
      <c r="CQ148" s="2198"/>
      <c r="CR148" s="2198"/>
      <c r="CS148" s="2198"/>
      <c r="CT148" s="2198"/>
      <c r="CU148" s="2198"/>
      <c r="CV148" s="2198"/>
      <c r="CW148" s="2198"/>
      <c r="CX148" s="2198"/>
      <c r="CY148" s="2198"/>
      <c r="CZ148" s="2198"/>
    </row>
    <row r="149" s="130" customFormat="true" ht="15" customHeight="true" x14ac:dyDescent="0.2">
      <c r="A149" s="2505"/>
      <c r="B149" s="252" t="s">
        <v>48</v>
      </c>
      <c r="C149" s="783">
        <v>39.055671000852584</v>
      </c>
      <c r="D149" s="784">
        <v>65.558293093519836</v>
      </c>
      <c r="E149" s="784">
        <v>92.56424515815938</v>
      </c>
      <c r="F149" s="784">
        <v>98.874543333594772</v>
      </c>
      <c r="G149" s="855">
        <v>98.815369345564463</v>
      </c>
      <c r="H149" s="839">
        <v>89.955253188159887</v>
      </c>
      <c r="I149" s="784">
        <v>98.780869096458986</v>
      </c>
      <c r="J149" s="784">
        <v>99.318225168253178</v>
      </c>
      <c r="K149" s="784">
        <v>98.590583816307756</v>
      </c>
      <c r="L149" s="807">
        <v>98.583463946735804</v>
      </c>
      <c r="M149" s="822">
        <v>28.678994053293472</v>
      </c>
      <c r="N149" s="784">
        <v>35.44071269764531</v>
      </c>
      <c r="O149" s="784">
        <v>52.651875301136833</v>
      </c>
      <c r="P149" s="784">
        <v>62.247688786611519</v>
      </c>
      <c r="Q149" s="855">
        <v>69.077376142562713</v>
      </c>
      <c r="R149" s="839">
        <v>41.00232307878958</v>
      </c>
      <c r="S149" s="784">
        <v>39.113926809798926</v>
      </c>
      <c r="T149" s="784">
        <v>48.625355356651191</v>
      </c>
      <c r="U149" s="784">
        <v>99.849556664446453</v>
      </c>
      <c r="V149" s="784">
        <v>91.55763490640048</v>
      </c>
      <c r="W149" s="784">
        <v>84.600444057172467</v>
      </c>
      <c r="X149" s="784">
        <v>62.679539372074508</v>
      </c>
      <c r="Y149" s="785">
        <v>77.473044655427188</v>
      </c>
      <c r="Z149" s="785">
        <v>67.501284970471204</v>
      </c>
      <c r="AA149" s="785">
        <v>61.328521581070369</v>
      </c>
      <c r="AB149" s="2147">
        <v>98.371321447631857</v>
      </c>
      <c r="AC149" s="2179"/>
      <c r="AD149" s="2179"/>
      <c r="AE149" s="2179"/>
      <c r="AF149" s="2179"/>
      <c r="AG149" s="2179"/>
      <c r="AH149" s="2179"/>
      <c r="AI149" s="2179"/>
      <c r="AJ149" s="2179"/>
      <c r="AK149" s="2179"/>
      <c r="AL149" s="2179"/>
      <c r="AM149" s="2179"/>
      <c r="AN149" s="2179"/>
      <c r="AO149" s="2179"/>
      <c r="AP149" s="2179"/>
      <c r="AQ149" s="2179"/>
      <c r="AR149" s="2179"/>
      <c r="AS149" s="2179"/>
      <c r="AT149" s="2179"/>
      <c r="AU149" s="2179"/>
      <c r="AV149" s="2179"/>
      <c r="AW149" s="2179"/>
      <c r="AX149" s="2179"/>
      <c r="AY149" s="2179"/>
      <c r="AZ149" s="215"/>
      <c r="BA149" s="2559"/>
      <c r="BB149" s="159" t="s">
        <v>48</v>
      </c>
      <c r="BC149" s="1219" t="s">
        <v>35</v>
      </c>
      <c r="BD149" s="1239" t="s">
        <v>35</v>
      </c>
      <c r="BE149" s="1239" t="s">
        <v>35</v>
      </c>
      <c r="BF149" s="1239" t="s">
        <v>35</v>
      </c>
      <c r="BG149" s="1260" t="s">
        <v>35</v>
      </c>
      <c r="BH149" s="1281" t="s">
        <v>35</v>
      </c>
      <c r="BI149" s="1239" t="s">
        <v>35</v>
      </c>
      <c r="BJ149" s="1239" t="s">
        <v>35</v>
      </c>
      <c r="BK149" s="1239" t="s">
        <v>35</v>
      </c>
      <c r="BL149" s="1260" t="s">
        <v>35</v>
      </c>
      <c r="BM149" s="1281" t="s">
        <v>35</v>
      </c>
      <c r="BN149" s="1239" t="s">
        <v>35</v>
      </c>
      <c r="BO149" s="1239" t="s">
        <v>35</v>
      </c>
      <c r="BP149" s="1239" t="s">
        <v>35</v>
      </c>
      <c r="BQ149" s="1260" t="s">
        <v>35</v>
      </c>
      <c r="BR149" s="1281" t="s">
        <v>35</v>
      </c>
      <c r="BS149" s="1239" t="s">
        <v>35</v>
      </c>
      <c r="BT149" s="1239" t="s">
        <v>35</v>
      </c>
      <c r="BU149" s="1239" t="s">
        <v>35</v>
      </c>
      <c r="BV149" s="1239" t="s">
        <v>35</v>
      </c>
      <c r="BW149" s="1239" t="s">
        <v>35</v>
      </c>
      <c r="BX149" s="1239" t="s">
        <v>35</v>
      </c>
      <c r="BY149" s="1300" t="s">
        <v>35</v>
      </c>
      <c r="BZ149" s="1300" t="s">
        <v>35</v>
      </c>
      <c r="CA149" s="1300" t="s">
        <v>35</v>
      </c>
      <c r="CB149" s="1300" t="s">
        <v>35</v>
      </c>
      <c r="CC149" s="2198"/>
      <c r="CD149" s="2198"/>
      <c r="CE149" s="2198"/>
      <c r="CF149" s="2198"/>
      <c r="CG149" s="2198"/>
      <c r="CH149" s="2198"/>
      <c r="CI149" s="2198"/>
      <c r="CJ149" s="2198"/>
      <c r="CK149" s="2198"/>
      <c r="CL149" s="2198"/>
      <c r="CM149" s="2198"/>
      <c r="CN149" s="2198"/>
      <c r="CO149" s="2198"/>
      <c r="CP149" s="2198"/>
      <c r="CQ149" s="2198"/>
      <c r="CR149" s="2198"/>
      <c r="CS149" s="2198"/>
      <c r="CT149" s="2198"/>
      <c r="CU149" s="2198"/>
      <c r="CV149" s="2198"/>
      <c r="CW149" s="2198"/>
      <c r="CX149" s="2198"/>
      <c r="CY149" s="2198"/>
      <c r="CZ149" s="2198"/>
    </row>
    <row r="150" s="130" customFormat="true" ht="15" customHeight="true" x14ac:dyDescent="0.2">
      <c r="A150" s="2505"/>
      <c r="B150" s="252" t="s">
        <v>110</v>
      </c>
      <c r="C150" s="783">
        <v>59.174151230382691</v>
      </c>
      <c r="D150" s="784">
        <v>33.940810996225537</v>
      </c>
      <c r="E150" s="784">
        <v>6.9127977447442799</v>
      </c>
      <c r="F150" s="784">
        <v>0.2219237541302565</v>
      </c>
      <c r="G150" s="855">
        <v>0.14051762514735258</v>
      </c>
      <c r="H150" s="839">
        <v>8.4418122684378183</v>
      </c>
      <c r="I150" s="784">
        <v>0.8595501528972167</v>
      </c>
      <c r="J150" s="784">
        <v>6.9962744340125949E-2</v>
      </c>
      <c r="K150" s="784">
        <v>6.6439019823668261E-2</v>
      </c>
      <c r="L150" s="807">
        <v>0.22688724938238528</v>
      </c>
      <c r="M150" s="822">
        <v>69.352984782335497</v>
      </c>
      <c r="N150" s="784">
        <v>63.330795234758455</v>
      </c>
      <c r="O150" s="784">
        <v>46.860324884650133</v>
      </c>
      <c r="P150" s="784">
        <v>37.424260824544625</v>
      </c>
      <c r="Q150" s="855">
        <v>30.784045139246281</v>
      </c>
      <c r="R150" s="839">
        <v>58.8876761723374</v>
      </c>
      <c r="S150" s="784">
        <v>56.624640957417903</v>
      </c>
      <c r="T150" s="784">
        <v>51.244784254497766</v>
      </c>
      <c r="U150" s="784">
        <v>0</v>
      </c>
      <c r="V150" s="784">
        <v>8.2105125381668884</v>
      </c>
      <c r="W150" s="784">
        <v>15.399555942827547</v>
      </c>
      <c r="X150" s="784">
        <v>36.700383915484366</v>
      </c>
      <c r="Y150" s="785">
        <v>21.603223088156149</v>
      </c>
      <c r="Z150" s="785">
        <v>32.457663374485321</v>
      </c>
      <c r="AA150" s="785">
        <v>38.640335880944029</v>
      </c>
      <c r="AB150" s="2147">
        <v>0.29475181421817759</v>
      </c>
      <c r="AC150" s="2179"/>
      <c r="AD150" s="2179"/>
      <c r="AE150" s="2179"/>
      <c r="AF150" s="2179"/>
      <c r="AG150" s="2179"/>
      <c r="AH150" s="2179"/>
      <c r="AI150" s="2179"/>
      <c r="AJ150" s="2179"/>
      <c r="AK150" s="2179"/>
      <c r="AL150" s="2179"/>
      <c r="AM150" s="2179"/>
      <c r="AN150" s="2179"/>
      <c r="AO150" s="2179"/>
      <c r="AP150" s="2179"/>
      <c r="AQ150" s="2179"/>
      <c r="AR150" s="2179"/>
      <c r="AS150" s="2179"/>
      <c r="AT150" s="2179"/>
      <c r="AU150" s="2179"/>
      <c r="AV150" s="2179"/>
      <c r="AW150" s="2179"/>
      <c r="AX150" s="2179"/>
      <c r="AY150" s="2179"/>
      <c r="AZ150" s="215"/>
      <c r="BA150" s="2559"/>
      <c r="BB150" s="159" t="s">
        <v>110</v>
      </c>
      <c r="BC150" s="1219" t="s">
        <v>35</v>
      </c>
      <c r="BD150" s="1239" t="s">
        <v>35</v>
      </c>
      <c r="BE150" s="1239" t="s">
        <v>35</v>
      </c>
      <c r="BF150" s="1239" t="s">
        <v>35</v>
      </c>
      <c r="BG150" s="1260" t="s">
        <v>35</v>
      </c>
      <c r="BH150" s="1281" t="s">
        <v>35</v>
      </c>
      <c r="BI150" s="1239" t="s">
        <v>35</v>
      </c>
      <c r="BJ150" s="1239" t="s">
        <v>35</v>
      </c>
      <c r="BK150" s="1239" t="s">
        <v>35</v>
      </c>
      <c r="BL150" s="1260" t="s">
        <v>35</v>
      </c>
      <c r="BM150" s="1281" t="s">
        <v>35</v>
      </c>
      <c r="BN150" s="1239" t="s">
        <v>35</v>
      </c>
      <c r="BO150" s="1239" t="s">
        <v>35</v>
      </c>
      <c r="BP150" s="1239" t="s">
        <v>35</v>
      </c>
      <c r="BQ150" s="1260" t="s">
        <v>35</v>
      </c>
      <c r="BR150" s="1281" t="s">
        <v>35</v>
      </c>
      <c r="BS150" s="1239" t="s">
        <v>35</v>
      </c>
      <c r="BT150" s="1239" t="s">
        <v>35</v>
      </c>
      <c r="BU150" s="1239" t="s">
        <v>35</v>
      </c>
      <c r="BV150" s="1239" t="s">
        <v>35</v>
      </c>
      <c r="BW150" s="1239" t="s">
        <v>35</v>
      </c>
      <c r="BX150" s="1239" t="s">
        <v>35</v>
      </c>
      <c r="BY150" s="1300" t="s">
        <v>35</v>
      </c>
      <c r="BZ150" s="1300" t="s">
        <v>35</v>
      </c>
      <c r="CA150" s="1300" t="s">
        <v>35</v>
      </c>
      <c r="CB150" s="1300" t="s">
        <v>35</v>
      </c>
      <c r="CC150" s="2198"/>
      <c r="CD150" s="2198"/>
      <c r="CE150" s="2198"/>
      <c r="CF150" s="2198"/>
      <c r="CG150" s="2198"/>
      <c r="CH150" s="2198"/>
      <c r="CI150" s="2198"/>
      <c r="CJ150" s="2198"/>
      <c r="CK150" s="2198"/>
      <c r="CL150" s="2198"/>
      <c r="CM150" s="2198"/>
      <c r="CN150" s="2198"/>
      <c r="CO150" s="2198"/>
      <c r="CP150" s="2198"/>
      <c r="CQ150" s="2198"/>
      <c r="CR150" s="2198"/>
      <c r="CS150" s="2198"/>
      <c r="CT150" s="2198"/>
      <c r="CU150" s="2198"/>
      <c r="CV150" s="2198"/>
      <c r="CW150" s="2198"/>
      <c r="CX150" s="2198"/>
      <c r="CY150" s="2198"/>
      <c r="CZ150" s="2198"/>
    </row>
    <row r="151" s="130" customFormat="true" ht="15" customHeight="true" x14ac:dyDescent="0.2">
      <c r="A151" s="2505" t="s">
        <v>109</v>
      </c>
      <c r="B151" s="252" t="s">
        <v>49</v>
      </c>
      <c r="C151" s="783">
        <v>3.3779403738603899</v>
      </c>
      <c r="D151" s="784">
        <v>0.58907906712691438</v>
      </c>
      <c r="E151" s="784">
        <v>0.54931333924320347</v>
      </c>
      <c r="F151" s="784">
        <v>0.91281114636865457</v>
      </c>
      <c r="G151" s="855">
        <v>1.0441130292881078</v>
      </c>
      <c r="H151" s="839">
        <v>2.1099495203593444</v>
      </c>
      <c r="I151" s="784">
        <v>0.35958075064379685</v>
      </c>
      <c r="J151" s="784">
        <v>0.62673978672549402</v>
      </c>
      <c r="K151" s="784">
        <v>1.3429771638685726</v>
      </c>
      <c r="L151" s="807">
        <v>1.1896488038818047</v>
      </c>
      <c r="M151" s="822">
        <v>4.5527974741480701</v>
      </c>
      <c r="N151" s="784">
        <v>2.1966062902312506</v>
      </c>
      <c r="O151" s="784">
        <v>0.6311377332664988</v>
      </c>
      <c r="P151" s="784">
        <v>0.32805038884384519</v>
      </c>
      <c r="Q151" s="855">
        <v>0.13857871819102627</v>
      </c>
      <c r="R151" s="839">
        <v>2.6325825946752275</v>
      </c>
      <c r="S151" s="784">
        <v>5.6601119173811059</v>
      </c>
      <c r="T151" s="784">
        <v>0.1298603888509498</v>
      </c>
      <c r="U151" s="784">
        <v>0.15044333555354267</v>
      </c>
      <c r="V151" s="784">
        <v>0.23185255543267852</v>
      </c>
      <c r="W151" s="784">
        <v>0.27184674914097234</v>
      </c>
      <c r="X151" s="784">
        <v>1.52743178632137</v>
      </c>
      <c r="Y151" s="785">
        <v>0.9237322564166518</v>
      </c>
      <c r="Z151" s="785">
        <v>8.0547149042613661E-2</v>
      </c>
      <c r="AA151" s="785">
        <v>3.1142537985610778E-2</v>
      </c>
      <c r="AB151" s="2147">
        <v>1.4125707045835563</v>
      </c>
      <c r="AC151" s="2179"/>
      <c r="AD151" s="2179"/>
      <c r="AE151" s="2179"/>
      <c r="AF151" s="2179"/>
      <c r="AG151" s="2179"/>
      <c r="AH151" s="2179"/>
      <c r="AI151" s="2179"/>
      <c r="AJ151" s="2179"/>
      <c r="AK151" s="2179"/>
      <c r="AL151" s="2179"/>
      <c r="AM151" s="2179"/>
      <c r="AN151" s="2179"/>
      <c r="AO151" s="2179"/>
      <c r="AP151" s="2179"/>
      <c r="AQ151" s="2179"/>
      <c r="AR151" s="2179"/>
      <c r="AS151" s="2179"/>
      <c r="AT151" s="2179"/>
      <c r="AU151" s="2179"/>
      <c r="AV151" s="2179"/>
      <c r="AW151" s="2179"/>
      <c r="AX151" s="2179"/>
      <c r="AY151" s="2179"/>
      <c r="AZ151" s="215"/>
      <c r="BA151" s="2559" t="s">
        <v>109</v>
      </c>
      <c r="BB151" s="159" t="s">
        <v>49</v>
      </c>
      <c r="BC151" s="1219" t="s">
        <v>35</v>
      </c>
      <c r="BD151" s="1239" t="s">
        <v>35</v>
      </c>
      <c r="BE151" s="1239" t="s">
        <v>35</v>
      </c>
      <c r="BF151" s="1239" t="s">
        <v>35</v>
      </c>
      <c r="BG151" s="1260" t="s">
        <v>35</v>
      </c>
      <c r="BH151" s="1281" t="s">
        <v>35</v>
      </c>
      <c r="BI151" s="1239" t="s">
        <v>35</v>
      </c>
      <c r="BJ151" s="1239" t="s">
        <v>35</v>
      </c>
      <c r="BK151" s="1239" t="s">
        <v>35</v>
      </c>
      <c r="BL151" s="1260" t="s">
        <v>35</v>
      </c>
      <c r="BM151" s="1281" t="s">
        <v>35</v>
      </c>
      <c r="BN151" s="1239" t="s">
        <v>35</v>
      </c>
      <c r="BO151" s="1239" t="s">
        <v>35</v>
      </c>
      <c r="BP151" s="1239" t="s">
        <v>35</v>
      </c>
      <c r="BQ151" s="1260" t="s">
        <v>35</v>
      </c>
      <c r="BR151" s="1281" t="s">
        <v>35</v>
      </c>
      <c r="BS151" s="1239" t="s">
        <v>35</v>
      </c>
      <c r="BT151" s="1239" t="s">
        <v>35</v>
      </c>
      <c r="BU151" s="1239" t="s">
        <v>35</v>
      </c>
      <c r="BV151" s="1239" t="s">
        <v>35</v>
      </c>
      <c r="BW151" s="1239" t="s">
        <v>35</v>
      </c>
      <c r="BX151" s="1239" t="s">
        <v>35</v>
      </c>
      <c r="BY151" s="1300" t="s">
        <v>35</v>
      </c>
      <c r="BZ151" s="1300" t="s">
        <v>35</v>
      </c>
      <c r="CA151" s="1300" t="s">
        <v>35</v>
      </c>
      <c r="CB151" s="1300" t="s">
        <v>35</v>
      </c>
      <c r="CC151" s="2198"/>
      <c r="CD151" s="2198"/>
      <c r="CE151" s="2198"/>
      <c r="CF151" s="2198"/>
      <c r="CG151" s="2198"/>
      <c r="CH151" s="2198"/>
      <c r="CI151" s="2198"/>
      <c r="CJ151" s="2198"/>
      <c r="CK151" s="2198"/>
      <c r="CL151" s="2198"/>
      <c r="CM151" s="2198"/>
      <c r="CN151" s="2198"/>
      <c r="CO151" s="2198"/>
      <c r="CP151" s="2198"/>
      <c r="CQ151" s="2198"/>
      <c r="CR151" s="2198"/>
      <c r="CS151" s="2198"/>
      <c r="CT151" s="2198"/>
      <c r="CU151" s="2198"/>
      <c r="CV151" s="2198"/>
      <c r="CW151" s="2198"/>
      <c r="CX151" s="2198"/>
      <c r="CY151" s="2198"/>
      <c r="CZ151" s="2198"/>
    </row>
    <row r="152" s="130" customFormat="true" ht="15" customHeight="true" x14ac:dyDescent="0.2">
      <c r="A152" s="2716"/>
      <c r="B152" s="1388" t="s">
        <v>48</v>
      </c>
      <c r="C152" s="786">
        <v>96.586724174322498</v>
      </c>
      <c r="D152" s="787">
        <v>99.327619181591245</v>
      </c>
      <c r="E152" s="787">
        <v>99.427557584817805</v>
      </c>
      <c r="F152" s="787">
        <v>99.046063581022977</v>
      </c>
      <c r="G152" s="856">
        <v>98.815369345564463</v>
      </c>
      <c r="H152" s="840">
        <v>97.832886002956428</v>
      </c>
      <c r="I152" s="787">
        <v>99.60295393297352</v>
      </c>
      <c r="J152" s="787">
        <v>99.373260213274477</v>
      </c>
      <c r="K152" s="787">
        <v>98.590583816307756</v>
      </c>
      <c r="L152" s="808">
        <v>98.583463946735804</v>
      </c>
      <c r="M152" s="823">
        <v>95.447202525851864</v>
      </c>
      <c r="N152" s="787">
        <v>97.803393709768756</v>
      </c>
      <c r="O152" s="787">
        <v>99.150159486767592</v>
      </c>
      <c r="P152" s="787">
        <v>99.671949611156151</v>
      </c>
      <c r="Q152" s="856">
        <v>99.861421281808987</v>
      </c>
      <c r="R152" s="840">
        <v>97.367417405324773</v>
      </c>
      <c r="S152" s="787">
        <v>94.339888082618913</v>
      </c>
      <c r="T152" s="787">
        <v>99.698169010669176</v>
      </c>
      <c r="U152" s="787">
        <v>99.849556664446453</v>
      </c>
      <c r="V152" s="787">
        <v>99.446868703483887</v>
      </c>
      <c r="W152" s="787">
        <v>99.536234137873024</v>
      </c>
      <c r="X152" s="787">
        <v>98.419057709376204</v>
      </c>
      <c r="Y152" s="788">
        <v>99.076267743583344</v>
      </c>
      <c r="Z152" s="788">
        <v>99.919452850957384</v>
      </c>
      <c r="AA152" s="788">
        <v>99.968857462014384</v>
      </c>
      <c r="AB152" s="2148">
        <v>98.587429295416328</v>
      </c>
      <c r="AC152" s="2180"/>
      <c r="AD152" s="2180"/>
      <c r="AE152" s="2180"/>
      <c r="AF152" s="2180"/>
      <c r="AG152" s="2180"/>
      <c r="AH152" s="2180"/>
      <c r="AI152" s="2180"/>
      <c r="AJ152" s="2180"/>
      <c r="AK152" s="2180"/>
      <c r="AL152" s="2180"/>
      <c r="AM152" s="2180"/>
      <c r="AN152" s="2180"/>
      <c r="AO152" s="2180"/>
      <c r="AP152" s="2180"/>
      <c r="AQ152" s="2180"/>
      <c r="AR152" s="2180"/>
      <c r="AS152" s="2180"/>
      <c r="AT152" s="2180"/>
      <c r="AU152" s="2180"/>
      <c r="AV152" s="2180"/>
      <c r="AW152" s="2180"/>
      <c r="AX152" s="2180"/>
      <c r="AY152" s="2180"/>
      <c r="AZ152" s="215"/>
      <c r="BA152" s="2561"/>
      <c r="BB152" s="235" t="s">
        <v>48</v>
      </c>
      <c r="BC152" s="1220" t="s">
        <v>35</v>
      </c>
      <c r="BD152" s="1240" t="s">
        <v>35</v>
      </c>
      <c r="BE152" s="1240" t="s">
        <v>35</v>
      </c>
      <c r="BF152" s="1240" t="s">
        <v>35</v>
      </c>
      <c r="BG152" s="1261" t="s">
        <v>35</v>
      </c>
      <c r="BH152" s="1282" t="s">
        <v>35</v>
      </c>
      <c r="BI152" s="1240" t="s">
        <v>35</v>
      </c>
      <c r="BJ152" s="1240" t="s">
        <v>35</v>
      </c>
      <c r="BK152" s="1240" t="s">
        <v>35</v>
      </c>
      <c r="BL152" s="1261" t="s">
        <v>35</v>
      </c>
      <c r="BM152" s="1282" t="s">
        <v>35</v>
      </c>
      <c r="BN152" s="1240" t="s">
        <v>35</v>
      </c>
      <c r="BO152" s="1240" t="s">
        <v>35</v>
      </c>
      <c r="BP152" s="1240" t="s">
        <v>35</v>
      </c>
      <c r="BQ152" s="1261" t="s">
        <v>35</v>
      </c>
      <c r="BR152" s="1282" t="s">
        <v>35</v>
      </c>
      <c r="BS152" s="1240" t="s">
        <v>35</v>
      </c>
      <c r="BT152" s="1240" t="s">
        <v>35</v>
      </c>
      <c r="BU152" s="1240" t="s">
        <v>35</v>
      </c>
      <c r="BV152" s="1240" t="s">
        <v>35</v>
      </c>
      <c r="BW152" s="1240" t="s">
        <v>35</v>
      </c>
      <c r="BX152" s="1240" t="s">
        <v>35</v>
      </c>
      <c r="BY152" s="1301" t="s">
        <v>35</v>
      </c>
      <c r="BZ152" s="1301" t="s">
        <v>35</v>
      </c>
      <c r="CA152" s="1301" t="s">
        <v>35</v>
      </c>
      <c r="CB152" s="1301" t="s">
        <v>35</v>
      </c>
      <c r="CC152" s="2199"/>
      <c r="CD152" s="2199"/>
      <c r="CE152" s="2199"/>
      <c r="CF152" s="2199"/>
      <c r="CG152" s="2199"/>
      <c r="CH152" s="2199"/>
      <c r="CI152" s="2199"/>
      <c r="CJ152" s="2199"/>
      <c r="CK152" s="2199"/>
      <c r="CL152" s="2199"/>
      <c r="CM152" s="2199"/>
      <c r="CN152" s="2199"/>
      <c r="CO152" s="2199"/>
      <c r="CP152" s="2199"/>
      <c r="CQ152" s="2199"/>
      <c r="CR152" s="2199"/>
      <c r="CS152" s="2199"/>
      <c r="CT152" s="2199"/>
      <c r="CU152" s="2199"/>
      <c r="CV152" s="2199"/>
      <c r="CW152" s="2199"/>
      <c r="CX152" s="2199"/>
      <c r="CY152" s="2199"/>
      <c r="CZ152" s="2199"/>
    </row>
    <row r="153" s="399" customFormat="true" ht="15" customHeight="true" x14ac:dyDescent="0.2">
      <c r="A153" s="2762" t="s">
        <v>62</v>
      </c>
      <c r="B153" s="1819" t="s">
        <v>307</v>
      </c>
      <c r="C153" s="1739">
        <v>20.823540794682984</v>
      </c>
      <c r="D153" s="1740">
        <v>39.906685379752744</v>
      </c>
      <c r="E153" s="1740">
        <v>84.390776534667225</v>
      </c>
      <c r="F153" s="1740">
        <v>98.966751462567032</v>
      </c>
      <c r="G153" s="1741">
        <v>99.857194103489306</v>
      </c>
      <c r="H153" s="1742">
        <v>84.457636905609078</v>
      </c>
      <c r="I153" s="1740">
        <v>96.03565992802568</v>
      </c>
      <c r="J153" s="1740">
        <v>98.932625827188943</v>
      </c>
      <c r="K153" s="1740">
        <v>99.768768649684617</v>
      </c>
      <c r="L153" s="1743">
        <v>100</v>
      </c>
      <c r="M153" s="1744">
        <v>9.3529413461623232</v>
      </c>
      <c r="N153" s="1740">
        <v>16.222146343886251</v>
      </c>
      <c r="O153" s="1740">
        <v>29.767813574365061</v>
      </c>
      <c r="P153" s="1740">
        <v>32.858815473486722</v>
      </c>
      <c r="Q153" s="1741">
        <v>36.065002654902386</v>
      </c>
      <c r="R153" s="1742">
        <v>16.784028669936486</v>
      </c>
      <c r="S153" s="1740">
        <v>32.962409728357862</v>
      </c>
      <c r="T153" s="1740">
        <v>40.408152637604438</v>
      </c>
      <c r="U153" s="1740">
        <v>39.134749726657233</v>
      </c>
      <c r="V153" s="1740">
        <v>79.688060112477046</v>
      </c>
      <c r="W153" s="1740">
        <v>72.991151060071658</v>
      </c>
      <c r="X153" s="1740">
        <v>57.816544746366247</v>
      </c>
      <c r="Y153" s="1740">
        <v>76.895098643913414</v>
      </c>
      <c r="Z153" s="1740">
        <v>43.953178830373432</v>
      </c>
      <c r="AA153" s="1740">
        <v>36.717068502639442</v>
      </c>
      <c r="AB153" s="2291">
        <v>99.306437675710058</v>
      </c>
      <c r="AC153" s="667"/>
      <c r="AD153" s="667"/>
      <c r="AE153" s="667"/>
      <c r="AF153" s="667"/>
      <c r="AG153" s="667"/>
      <c r="AH153" s="667"/>
      <c r="AI153" s="667"/>
      <c r="AJ153" s="667"/>
      <c r="AK153" s="667"/>
      <c r="AL153" s="667"/>
      <c r="AM153" s="667"/>
      <c r="AN153" s="667"/>
      <c r="AO153" s="667"/>
      <c r="AP153" s="667"/>
      <c r="AQ153" s="667"/>
      <c r="AR153" s="667"/>
      <c r="AS153" s="667"/>
      <c r="AT153" s="667"/>
      <c r="AU153" s="667"/>
      <c r="AV153" s="667"/>
      <c r="AW153" s="667"/>
      <c r="AX153" s="667"/>
      <c r="AY153" s="667"/>
      <c r="AZ153" s="216"/>
      <c r="BA153" s="2811" t="s">
        <v>62</v>
      </c>
      <c r="BB153" s="234" t="s">
        <v>307</v>
      </c>
      <c r="BC153" s="339">
        <v>995.3201209999994</v>
      </c>
      <c r="BD153" s="305">
        <v>1908.8542449999984</v>
      </c>
      <c r="BE153" s="305">
        <v>4038.0092460000078</v>
      </c>
      <c r="BF153" s="305">
        <v>4721.5911950000027</v>
      </c>
      <c r="BG153" s="340">
        <v>4774.9032290000105</v>
      </c>
      <c r="BH153" s="351">
        <v>2493.724587000002</v>
      </c>
      <c r="BI153" s="305">
        <v>2838.1098290000054</v>
      </c>
      <c r="BJ153" s="305">
        <v>2933.6685860000021</v>
      </c>
      <c r="BK153" s="305">
        <v>2946.3155139999981</v>
      </c>
      <c r="BL153" s="340">
        <v>2961.4603809999967</v>
      </c>
      <c r="BM153" s="351">
        <v>170.27987199999995</v>
      </c>
      <c r="BN153" s="305">
        <v>295.70648200000005</v>
      </c>
      <c r="BO153" s="305">
        <v>542.34279700000025</v>
      </c>
      <c r="BP153" s="305">
        <v>598.14291800000012</v>
      </c>
      <c r="BQ153" s="340">
        <v>658.92706999999973</v>
      </c>
      <c r="BR153" s="351">
        <v>160.12525699999983</v>
      </c>
      <c r="BS153" s="305">
        <v>627.66067200000009</v>
      </c>
      <c r="BT153" s="305">
        <v>851.26336299999991</v>
      </c>
      <c r="BU153" s="305">
        <v>641.35448600000029</v>
      </c>
      <c r="BV153" s="305">
        <v>1666.5842849999997</v>
      </c>
      <c r="BW153" s="305">
        <v>1515.4207429999988</v>
      </c>
      <c r="BX153" s="305">
        <v>1228.079599999998</v>
      </c>
      <c r="BY153" s="306">
        <v>744.03236999999876</v>
      </c>
      <c r="BZ153" s="306">
        <v>492.61443400000019</v>
      </c>
      <c r="CA153" s="306">
        <v>201.49826300000021</v>
      </c>
      <c r="CB153" s="306">
        <v>8310.0445630000049</v>
      </c>
      <c r="CC153" s="2200"/>
      <c r="CD153" s="2200"/>
      <c r="CE153" s="2200"/>
      <c r="CF153" s="2200"/>
      <c r="CG153" s="2200"/>
      <c r="CH153" s="2200"/>
      <c r="CI153" s="2200"/>
      <c r="CJ153" s="2200"/>
      <c r="CK153" s="2200"/>
      <c r="CL153" s="2200"/>
      <c r="CM153" s="2200"/>
      <c r="CN153" s="2200"/>
      <c r="CO153" s="2200"/>
      <c r="CP153" s="2200"/>
      <c r="CQ153" s="2200"/>
      <c r="CR153" s="2200"/>
      <c r="CS153" s="2200"/>
      <c r="CT153" s="2200"/>
      <c r="CU153" s="2200"/>
      <c r="CV153" s="2200"/>
      <c r="CW153" s="2200"/>
      <c r="CX153" s="2200"/>
      <c r="CY153" s="2200"/>
      <c r="CZ153" s="2200"/>
    </row>
    <row r="154" s="399" customFormat="true" ht="15" customHeight="true" x14ac:dyDescent="0.2">
      <c r="A154" s="2763"/>
      <c r="B154" s="1818" t="s">
        <v>308</v>
      </c>
      <c r="C154" s="1739">
        <v>0.53529565058759332</v>
      </c>
      <c r="D154" s="1740">
        <v>1.0036495150744318</v>
      </c>
      <c r="E154" s="1740">
        <v>1.1838741965072579</v>
      </c>
      <c r="F154" s="1740">
        <v>9.9756768297317319E-2</v>
      </c>
      <c r="G154" s="1741">
        <v>0</v>
      </c>
      <c r="H154" s="1742">
        <v>0.30907363242228386</v>
      </c>
      <c r="I154" s="1740">
        <v>5.712723082268293E-2</v>
      </c>
      <c r="J154" s="1740">
        <v>0.16049811064516581</v>
      </c>
      <c r="K154" s="1740">
        <v>0</v>
      </c>
      <c r="L154" s="1743">
        <v>0</v>
      </c>
      <c r="M154" s="1744">
        <v>0.52108357903424729</v>
      </c>
      <c r="N154" s="1740">
        <v>0.40688201040671695</v>
      </c>
      <c r="O154" s="1740">
        <v>1.4076970229929824</v>
      </c>
      <c r="P154" s="1740">
        <v>0.54927658325659257</v>
      </c>
      <c r="Q154" s="1741">
        <v>3.6603795709397735</v>
      </c>
      <c r="R154" s="1742">
        <v>0.77742301094551225</v>
      </c>
      <c r="S154" s="1740">
        <v>2.3570466207417609E-2</v>
      </c>
      <c r="T154" s="1740">
        <v>5.2720346823181421</v>
      </c>
      <c r="U154" s="1740">
        <v>0.29822941974563394</v>
      </c>
      <c r="V154" s="1740">
        <v>0</v>
      </c>
      <c r="W154" s="1740">
        <v>0</v>
      </c>
      <c r="X154" s="1740">
        <v>0.43368382862685029</v>
      </c>
      <c r="Y154" s="1740">
        <v>0</v>
      </c>
      <c r="Z154" s="1740">
        <v>0</v>
      </c>
      <c r="AA154" s="1740">
        <v>0.35913101178072637</v>
      </c>
      <c r="AB154" s="2291">
        <v>0</v>
      </c>
      <c r="AC154" s="667"/>
      <c r="AD154" s="667"/>
      <c r="AE154" s="667"/>
      <c r="AF154" s="667"/>
      <c r="AG154" s="667"/>
      <c r="AH154" s="667"/>
      <c r="AI154" s="667"/>
      <c r="AJ154" s="667"/>
      <c r="AK154" s="667"/>
      <c r="AL154" s="667"/>
      <c r="AM154" s="667"/>
      <c r="AN154" s="667"/>
      <c r="AO154" s="667"/>
      <c r="AP154" s="667"/>
      <c r="AQ154" s="667"/>
      <c r="AR154" s="667"/>
      <c r="AS154" s="667"/>
      <c r="AT154" s="667"/>
      <c r="AU154" s="667"/>
      <c r="AV154" s="667"/>
      <c r="AW154" s="667"/>
      <c r="AX154" s="667"/>
      <c r="AY154" s="667"/>
      <c r="AZ154" s="216"/>
      <c r="BA154" s="2811"/>
      <c r="BB154" s="159" t="s">
        <v>308</v>
      </c>
      <c r="BC154" s="341">
        <v>25.585972000000005</v>
      </c>
      <c r="BD154" s="307">
        <v>48.007511000000001</v>
      </c>
      <c r="BE154" s="307">
        <v>56.647126</v>
      </c>
      <c r="BF154" s="307">
        <v>4.7592819999999998</v>
      </c>
      <c r="BG154" s="342">
        <v>0</v>
      </c>
      <c r="BH154" s="352">
        <v>9.1258119999999998</v>
      </c>
      <c r="BI154" s="307">
        <v>1.6882619999999999</v>
      </c>
      <c r="BJ154" s="307">
        <v>4.7592819999999998</v>
      </c>
      <c r="BK154" s="307">
        <v>0</v>
      </c>
      <c r="BL154" s="342">
        <v>0</v>
      </c>
      <c r="BM154" s="352">
        <v>9.4868600000000001</v>
      </c>
      <c r="BN154" s="307">
        <v>7.4168760000000002</v>
      </c>
      <c r="BO154" s="307">
        <v>25.646974</v>
      </c>
      <c r="BP154" s="307">
        <v>9.9987139999999997</v>
      </c>
      <c r="BQ154" s="342">
        <v>66.877110999999999</v>
      </c>
      <c r="BR154" s="352">
        <v>7.4168760000000002</v>
      </c>
      <c r="BS154" s="307">
        <v>0.448822</v>
      </c>
      <c r="BT154" s="307">
        <v>111.06397299999999</v>
      </c>
      <c r="BU154" s="307">
        <v>4.8874919999999999</v>
      </c>
      <c r="BV154" s="307">
        <v>0</v>
      </c>
      <c r="BW154" s="307">
        <v>0</v>
      </c>
      <c r="BX154" s="307">
        <v>9.2118660000000006</v>
      </c>
      <c r="BY154" s="308">
        <v>0</v>
      </c>
      <c r="BZ154" s="308">
        <v>0</v>
      </c>
      <c r="CA154" s="308">
        <v>1.9708619999999999</v>
      </c>
      <c r="CB154" s="308">
        <v>0</v>
      </c>
      <c r="CC154" s="2200"/>
      <c r="CD154" s="2200"/>
      <c r="CE154" s="2200"/>
      <c r="CF154" s="2200"/>
      <c r="CG154" s="2200"/>
      <c r="CH154" s="2200"/>
      <c r="CI154" s="2200"/>
      <c r="CJ154" s="2200"/>
      <c r="CK154" s="2200"/>
      <c r="CL154" s="2200"/>
      <c r="CM154" s="2200"/>
      <c r="CN154" s="2200"/>
      <c r="CO154" s="2200"/>
      <c r="CP154" s="2200"/>
      <c r="CQ154" s="2200"/>
      <c r="CR154" s="2200"/>
      <c r="CS154" s="2200"/>
      <c r="CT154" s="2200"/>
      <c r="CU154" s="2200"/>
      <c r="CV154" s="2200"/>
      <c r="CW154" s="2200"/>
      <c r="CX154" s="2200"/>
      <c r="CY154" s="2200"/>
      <c r="CZ154" s="2200"/>
    </row>
    <row r="155" s="399" customFormat="true" ht="15" customHeight="true" x14ac:dyDescent="0.2">
      <c r="A155" s="2763"/>
      <c r="B155" s="1818" t="s">
        <v>309</v>
      </c>
      <c r="C155" s="1739">
        <v>3.1912741874755666</v>
      </c>
      <c r="D155" s="1740">
        <v>5.4148429013849126</v>
      </c>
      <c r="E155" s="1740">
        <v>1.6896231585964487</v>
      </c>
      <c r="F155" s="1740">
        <v>0.24709350084977955</v>
      </c>
      <c r="G155" s="1741">
        <v>0.14280589651068615</v>
      </c>
      <c r="H155" s="1742">
        <v>2.0580978440702733</v>
      </c>
      <c r="I155" s="1740">
        <v>0.87288390740405086</v>
      </c>
      <c r="J155" s="1740">
        <v>0.30770598456785159</v>
      </c>
      <c r="K155" s="1740">
        <v>0.231231350315387</v>
      </c>
      <c r="L155" s="1743">
        <v>0</v>
      </c>
      <c r="M155" s="1744">
        <v>1.6448859707406775</v>
      </c>
      <c r="N155" s="1740">
        <v>3.7040401962962175</v>
      </c>
      <c r="O155" s="1740">
        <v>5.5818070797734256</v>
      </c>
      <c r="P155" s="1740">
        <v>6.1675478769377099</v>
      </c>
      <c r="Q155" s="1741">
        <v>5.3122855991792584</v>
      </c>
      <c r="R155" s="1742">
        <v>22.296324068828184</v>
      </c>
      <c r="S155" s="1740">
        <v>1.1472347351210377</v>
      </c>
      <c r="T155" s="1740">
        <v>1.8696692823510619</v>
      </c>
      <c r="U155" s="1740">
        <v>0.13991812326852121</v>
      </c>
      <c r="V155" s="1740">
        <v>1.8949248204654145</v>
      </c>
      <c r="W155" s="1740">
        <v>3.171169811287021</v>
      </c>
      <c r="X155" s="1740">
        <v>2.609213286721991</v>
      </c>
      <c r="Y155" s="1740">
        <v>0.39010080190533503</v>
      </c>
      <c r="Z155" s="1740">
        <v>1.1747851506253999</v>
      </c>
      <c r="AA155" s="1740">
        <v>3.9021115754484539</v>
      </c>
      <c r="AB155" s="2291">
        <v>0.42447638747745881</v>
      </c>
      <c r="AC155" s="667"/>
      <c r="AD155" s="667"/>
      <c r="AE155" s="667"/>
      <c r="AF155" s="667"/>
      <c r="AG155" s="667"/>
      <c r="AH155" s="667"/>
      <c r="AI155" s="667"/>
      <c r="AJ155" s="667"/>
      <c r="AK155" s="667"/>
      <c r="AL155" s="667"/>
      <c r="AM155" s="667"/>
      <c r="AN155" s="667"/>
      <c r="AO155" s="667"/>
      <c r="AP155" s="667"/>
      <c r="AQ155" s="667"/>
      <c r="AR155" s="667"/>
      <c r="AS155" s="667"/>
      <c r="AT155" s="667"/>
      <c r="AU155" s="667"/>
      <c r="AV155" s="667"/>
      <c r="AW155" s="667"/>
      <c r="AX155" s="667"/>
      <c r="AY155" s="667"/>
      <c r="AZ155" s="216"/>
      <c r="BA155" s="2811"/>
      <c r="BB155" s="159" t="s">
        <v>309</v>
      </c>
      <c r="BC155" s="341">
        <v>152.53599</v>
      </c>
      <c r="BD155" s="307">
        <v>259.00787700000006</v>
      </c>
      <c r="BE155" s="307">
        <v>80.846677999999997</v>
      </c>
      <c r="BF155" s="307">
        <v>11.788550000000003</v>
      </c>
      <c r="BG155" s="342">
        <v>6.828595</v>
      </c>
      <c r="BH155" s="352">
        <v>60.768088999999996</v>
      </c>
      <c r="BI155" s="307">
        <v>25.796047000000002</v>
      </c>
      <c r="BJ155" s="307">
        <v>9.1244660000000017</v>
      </c>
      <c r="BK155" s="307">
        <v>6.828595</v>
      </c>
      <c r="BL155" s="342">
        <v>0</v>
      </c>
      <c r="BM155" s="352">
        <v>29.946832999999994</v>
      </c>
      <c r="BN155" s="307">
        <v>67.519344999999987</v>
      </c>
      <c r="BO155" s="307">
        <v>101.69550599999999</v>
      </c>
      <c r="BP155" s="307">
        <v>112.27048299999998</v>
      </c>
      <c r="BQ155" s="342">
        <v>97.058326000000008</v>
      </c>
      <c r="BR155" s="352">
        <v>212.71440200000001</v>
      </c>
      <c r="BS155" s="307">
        <v>21.845312</v>
      </c>
      <c r="BT155" s="307">
        <v>39.387619999999998</v>
      </c>
      <c r="BU155" s="307">
        <v>2.2930290000000002</v>
      </c>
      <c r="BV155" s="307">
        <v>39.630177000000003</v>
      </c>
      <c r="BW155" s="307">
        <v>65.838892000000001</v>
      </c>
      <c r="BX155" s="307">
        <v>55.422225999999995</v>
      </c>
      <c r="BY155" s="308">
        <v>3.7745920000000002</v>
      </c>
      <c r="BZ155" s="308">
        <v>13.166649999999999</v>
      </c>
      <c r="CA155" s="308">
        <v>21.414255999999998</v>
      </c>
      <c r="CB155" s="308">
        <v>35.520533999999998</v>
      </c>
      <c r="CC155" s="2200"/>
      <c r="CD155" s="2200"/>
      <c r="CE155" s="2200"/>
      <c r="CF155" s="2200"/>
      <c r="CG155" s="2200"/>
      <c r="CH155" s="2200"/>
      <c r="CI155" s="2200"/>
      <c r="CJ155" s="2200"/>
      <c r="CK155" s="2200"/>
      <c r="CL155" s="2200"/>
      <c r="CM155" s="2200"/>
      <c r="CN155" s="2200"/>
      <c r="CO155" s="2200"/>
      <c r="CP155" s="2200"/>
      <c r="CQ155" s="2200"/>
      <c r="CR155" s="2200"/>
      <c r="CS155" s="2200"/>
      <c r="CT155" s="2200"/>
      <c r="CU155" s="2200"/>
      <c r="CV155" s="2200"/>
      <c r="CW155" s="2200"/>
      <c r="CX155" s="2200"/>
      <c r="CY155" s="2200"/>
      <c r="CZ155" s="2200"/>
    </row>
    <row r="156" s="399" customFormat="true" ht="15" customHeight="true" x14ac:dyDescent="0.2">
      <c r="A156" s="2763"/>
      <c r="B156" s="1818" t="s">
        <v>310</v>
      </c>
      <c r="C156" s="1739">
        <v>0.24715921853410075</v>
      </c>
      <c r="D156" s="1740">
        <v>0.35380222504577818</v>
      </c>
      <c r="E156" s="1740">
        <v>0.32669540502642891</v>
      </c>
      <c r="F156" s="1740">
        <v>1.3611496021422264E-2</v>
      </c>
      <c r="G156" s="1741">
        <v>0</v>
      </c>
      <c r="H156" s="1742">
        <v>1.1792478312715649</v>
      </c>
      <c r="I156" s="1740">
        <v>7.49953308189618E-2</v>
      </c>
      <c r="J156" s="1740">
        <v>0</v>
      </c>
      <c r="K156" s="1740">
        <v>0</v>
      </c>
      <c r="L156" s="1743">
        <v>0</v>
      </c>
      <c r="M156" s="1744">
        <v>4.9811041331544542E-2</v>
      </c>
      <c r="N156" s="1740">
        <v>0</v>
      </c>
      <c r="O156" s="1740">
        <v>0</v>
      </c>
      <c r="P156" s="1740">
        <v>0.38874303982416619</v>
      </c>
      <c r="Q156" s="1741">
        <v>0</v>
      </c>
      <c r="R156" s="1742">
        <v>5.000034039685014E-2</v>
      </c>
      <c r="S156" s="1740">
        <v>0.37162910881228012</v>
      </c>
      <c r="T156" s="1740">
        <v>0</v>
      </c>
      <c r="U156" s="1740">
        <v>0</v>
      </c>
      <c r="V156" s="1740">
        <v>0</v>
      </c>
      <c r="W156" s="1740">
        <v>0</v>
      </c>
      <c r="X156" s="1740">
        <v>0.5606943542177445</v>
      </c>
      <c r="Y156" s="1740">
        <v>0</v>
      </c>
      <c r="Z156" s="1740">
        <v>0.27106298213093016</v>
      </c>
      <c r="AA156" s="1740">
        <v>0</v>
      </c>
      <c r="AB156" s="2291">
        <v>0.26908593681240744</v>
      </c>
      <c r="AC156" s="667"/>
      <c r="AD156" s="667"/>
      <c r="AE156" s="667"/>
      <c r="AF156" s="667"/>
      <c r="AG156" s="667"/>
      <c r="AH156" s="667"/>
      <c r="AI156" s="667"/>
      <c r="AJ156" s="667"/>
      <c r="AK156" s="667"/>
      <c r="AL156" s="667"/>
      <c r="AM156" s="667"/>
      <c r="AN156" s="667"/>
      <c r="AO156" s="667"/>
      <c r="AP156" s="667"/>
      <c r="AQ156" s="667"/>
      <c r="AR156" s="667"/>
      <c r="AS156" s="667"/>
      <c r="AT156" s="667"/>
      <c r="AU156" s="667"/>
      <c r="AV156" s="667"/>
      <c r="AW156" s="667"/>
      <c r="AX156" s="667"/>
      <c r="AY156" s="667"/>
      <c r="AZ156" s="216"/>
      <c r="BA156" s="2811"/>
      <c r="BB156" s="159" t="s">
        <v>310</v>
      </c>
      <c r="BC156" s="341">
        <v>11.813674999999998</v>
      </c>
      <c r="BD156" s="307">
        <v>16.923402000000003</v>
      </c>
      <c r="BE156" s="307">
        <v>15.632028999999998</v>
      </c>
      <c r="BF156" s="307">
        <v>0.64938899999999999</v>
      </c>
      <c r="BG156" s="342">
        <v>0</v>
      </c>
      <c r="BH156" s="352">
        <v>34.818868000000002</v>
      </c>
      <c r="BI156" s="307">
        <v>2.2163120000000003</v>
      </c>
      <c r="BJ156" s="307">
        <v>0</v>
      </c>
      <c r="BK156" s="307">
        <v>0</v>
      </c>
      <c r="BL156" s="342">
        <v>0</v>
      </c>
      <c r="BM156" s="352">
        <v>0.90686100000000003</v>
      </c>
      <c r="BN156" s="307">
        <v>0</v>
      </c>
      <c r="BO156" s="307">
        <v>0</v>
      </c>
      <c r="BP156" s="307">
        <v>7.076454</v>
      </c>
      <c r="BQ156" s="342">
        <v>0</v>
      </c>
      <c r="BR156" s="352">
        <v>0.47702</v>
      </c>
      <c r="BS156" s="307">
        <v>7.076454</v>
      </c>
      <c r="BT156" s="307">
        <v>0</v>
      </c>
      <c r="BU156" s="307">
        <v>0</v>
      </c>
      <c r="BV156" s="307">
        <v>0</v>
      </c>
      <c r="BW156" s="307">
        <v>0</v>
      </c>
      <c r="BX156" s="307">
        <v>11.909692999999999</v>
      </c>
      <c r="BY156" s="308">
        <v>0</v>
      </c>
      <c r="BZ156" s="308">
        <v>3.037995</v>
      </c>
      <c r="CA156" s="308">
        <v>0</v>
      </c>
      <c r="CB156" s="308">
        <v>22.517333000000001</v>
      </c>
      <c r="CC156" s="2200"/>
      <c r="CD156" s="2200"/>
      <c r="CE156" s="2200"/>
      <c r="CF156" s="2200"/>
      <c r="CG156" s="2200"/>
      <c r="CH156" s="2200"/>
      <c r="CI156" s="2200"/>
      <c r="CJ156" s="2200"/>
      <c r="CK156" s="2200"/>
      <c r="CL156" s="2200"/>
      <c r="CM156" s="2200"/>
      <c r="CN156" s="2200"/>
      <c r="CO156" s="2200"/>
      <c r="CP156" s="2200"/>
      <c r="CQ156" s="2200"/>
      <c r="CR156" s="2200"/>
      <c r="CS156" s="2200"/>
      <c r="CT156" s="2200"/>
      <c r="CU156" s="2200"/>
      <c r="CV156" s="2200"/>
      <c r="CW156" s="2200"/>
      <c r="CX156" s="2200"/>
      <c r="CY156" s="2200"/>
      <c r="CZ156" s="2200"/>
    </row>
    <row r="157" s="399" customFormat="true" ht="15" customHeight="true" x14ac:dyDescent="0.2">
      <c r="A157" s="2763"/>
      <c r="B157" s="1818" t="s">
        <v>311</v>
      </c>
      <c r="C157" s="1739">
        <v>9.4317874615921629E-2</v>
      </c>
      <c r="D157" s="1740">
        <v>0</v>
      </c>
      <c r="E157" s="1740">
        <v>2.1599684109703539E-2</v>
      </c>
      <c r="F157" s="1740">
        <v>0</v>
      </c>
      <c r="G157" s="1741">
        <v>0</v>
      </c>
      <c r="H157" s="1742">
        <v>3.5003394627058246E-2</v>
      </c>
      <c r="I157" s="1740">
        <v>3.4972208018850696E-2</v>
      </c>
      <c r="J157" s="1740">
        <v>0</v>
      </c>
      <c r="K157" s="1740">
        <v>0</v>
      </c>
      <c r="L157" s="1743">
        <v>0</v>
      </c>
      <c r="M157" s="1744">
        <v>0.19085265697984055</v>
      </c>
      <c r="N157" s="1740">
        <v>0</v>
      </c>
      <c r="O157" s="1740">
        <v>0</v>
      </c>
      <c r="P157" s="1740">
        <v>0</v>
      </c>
      <c r="Q157" s="1741">
        <v>0</v>
      </c>
      <c r="R157" s="1742">
        <v>0</v>
      </c>
      <c r="S157" s="1740">
        <v>0</v>
      </c>
      <c r="T157" s="1740">
        <v>0</v>
      </c>
      <c r="U157" s="1740">
        <v>0</v>
      </c>
      <c r="V157" s="1740">
        <v>0</v>
      </c>
      <c r="W157" s="1740">
        <v>0</v>
      </c>
      <c r="X157" s="1740">
        <v>0</v>
      </c>
      <c r="Y157" s="1740">
        <v>0</v>
      </c>
      <c r="Z157" s="1740">
        <v>0</v>
      </c>
      <c r="AA157" s="1740">
        <v>1.009812273795625</v>
      </c>
      <c r="AB157" s="2291">
        <v>0</v>
      </c>
      <c r="AC157" s="667"/>
      <c r="AD157" s="667"/>
      <c r="AE157" s="667"/>
      <c r="AF157" s="667"/>
      <c r="AG157" s="667"/>
      <c r="AH157" s="667"/>
      <c r="AI157" s="667"/>
      <c r="AJ157" s="667"/>
      <c r="AK157" s="667"/>
      <c r="AL157" s="667"/>
      <c r="AM157" s="667"/>
      <c r="AN157" s="667"/>
      <c r="AO157" s="667"/>
      <c r="AP157" s="667"/>
      <c r="AQ157" s="667"/>
      <c r="AR157" s="667"/>
      <c r="AS157" s="667"/>
      <c r="AT157" s="667"/>
      <c r="AU157" s="667"/>
      <c r="AV157" s="667"/>
      <c r="AW157" s="667"/>
      <c r="AX157" s="667"/>
      <c r="AY157" s="667"/>
      <c r="AZ157" s="216"/>
      <c r="BA157" s="2811"/>
      <c r="BB157" s="159" t="s">
        <v>311</v>
      </c>
      <c r="BC157" s="341">
        <v>4.5081899999999999</v>
      </c>
      <c r="BD157" s="307">
        <v>0</v>
      </c>
      <c r="BE157" s="307">
        <v>1.0335220000000001</v>
      </c>
      <c r="BF157" s="307">
        <v>0</v>
      </c>
      <c r="BG157" s="342">
        <v>0</v>
      </c>
      <c r="BH157" s="352">
        <v>1.0335220000000001</v>
      </c>
      <c r="BI157" s="307">
        <v>1.0335220000000001</v>
      </c>
      <c r="BJ157" s="307">
        <v>0</v>
      </c>
      <c r="BK157" s="307">
        <v>0</v>
      </c>
      <c r="BL157" s="342">
        <v>0</v>
      </c>
      <c r="BM157" s="352">
        <v>3.4746679999999999</v>
      </c>
      <c r="BN157" s="307">
        <v>0</v>
      </c>
      <c r="BO157" s="307">
        <v>0</v>
      </c>
      <c r="BP157" s="307">
        <v>0</v>
      </c>
      <c r="BQ157" s="342">
        <v>0</v>
      </c>
      <c r="BR157" s="352">
        <v>0</v>
      </c>
      <c r="BS157" s="307">
        <v>0</v>
      </c>
      <c r="BT157" s="307">
        <v>0</v>
      </c>
      <c r="BU157" s="307">
        <v>0</v>
      </c>
      <c r="BV157" s="307">
        <v>0</v>
      </c>
      <c r="BW157" s="307">
        <v>0</v>
      </c>
      <c r="BX157" s="307">
        <v>0</v>
      </c>
      <c r="BY157" s="308">
        <v>0</v>
      </c>
      <c r="BZ157" s="308">
        <v>0</v>
      </c>
      <c r="CA157" s="308">
        <v>5.5417120000000004</v>
      </c>
      <c r="CB157" s="308">
        <v>0</v>
      </c>
      <c r="CC157" s="2200"/>
      <c r="CD157" s="2200"/>
      <c r="CE157" s="2200"/>
      <c r="CF157" s="2200"/>
      <c r="CG157" s="2200"/>
      <c r="CH157" s="2200"/>
      <c r="CI157" s="2200"/>
      <c r="CJ157" s="2200"/>
      <c r="CK157" s="2200"/>
      <c r="CL157" s="2200"/>
      <c r="CM157" s="2200"/>
      <c r="CN157" s="2200"/>
      <c r="CO157" s="2200"/>
      <c r="CP157" s="2200"/>
      <c r="CQ157" s="2200"/>
      <c r="CR157" s="2200"/>
      <c r="CS157" s="2200"/>
      <c r="CT157" s="2200"/>
      <c r="CU157" s="2200"/>
      <c r="CV157" s="2200"/>
      <c r="CW157" s="2200"/>
      <c r="CX157" s="2200"/>
      <c r="CY157" s="2200"/>
      <c r="CZ157" s="2200"/>
    </row>
    <row r="158" s="399" customFormat="true" ht="15" customHeight="true" x14ac:dyDescent="0.2">
      <c r="A158" s="2763"/>
      <c r="B158" s="1818" t="s">
        <v>312</v>
      </c>
      <c r="C158" s="1739">
        <v>16.216704581680691</v>
      </c>
      <c r="D158" s="1740">
        <v>19.7340112075623</v>
      </c>
      <c r="E158" s="1740">
        <v>5.8663746993799242</v>
      </c>
      <c r="F158" s="1740">
        <v>0.50559978676398132</v>
      </c>
      <c r="G158" s="1741">
        <v>0</v>
      </c>
      <c r="H158" s="1742">
        <v>4.822291114827256</v>
      </c>
      <c r="I158" s="1740">
        <v>2.1772718892142131</v>
      </c>
      <c r="J158" s="1740">
        <v>0.52920733325786884</v>
      </c>
      <c r="K158" s="1740">
        <v>0</v>
      </c>
      <c r="L158" s="1743">
        <v>0</v>
      </c>
      <c r="M158" s="1744">
        <v>18.937251664747365</v>
      </c>
      <c r="N158" s="1740">
        <v>16.336136214652296</v>
      </c>
      <c r="O158" s="1740">
        <v>16.382357438218289</v>
      </c>
      <c r="P158" s="1740">
        <v>23.000099241774379</v>
      </c>
      <c r="Q158" s="1741">
        <v>24.178287035732311</v>
      </c>
      <c r="R158" s="1742">
        <v>1.254548077952462</v>
      </c>
      <c r="S158" s="1740">
        <v>9.2421441128958755</v>
      </c>
      <c r="T158" s="1740">
        <v>1.3773297437083609</v>
      </c>
      <c r="U158" s="1740">
        <v>60.427102730328585</v>
      </c>
      <c r="V158" s="1740">
        <v>10.527781269974161</v>
      </c>
      <c r="W158" s="1740">
        <v>8.4381231858137333</v>
      </c>
      <c r="X158" s="1740">
        <v>2.4935104829049917</v>
      </c>
      <c r="Y158" s="1740">
        <v>1.1115774660250801</v>
      </c>
      <c r="Z158" s="1740">
        <v>22.414372644515787</v>
      </c>
      <c r="AA158" s="1740">
        <v>19.371540755391731</v>
      </c>
      <c r="AB158" s="2291">
        <v>0</v>
      </c>
      <c r="AC158" s="667"/>
      <c r="AD158" s="667"/>
      <c r="AE158" s="667"/>
      <c r="AF158" s="667"/>
      <c r="AG158" s="667"/>
      <c r="AH158" s="667"/>
      <c r="AI158" s="667"/>
      <c r="AJ158" s="667"/>
      <c r="AK158" s="667"/>
      <c r="AL158" s="667"/>
      <c r="AM158" s="667"/>
      <c r="AN158" s="667"/>
      <c r="AO158" s="667"/>
      <c r="AP158" s="667"/>
      <c r="AQ158" s="667"/>
      <c r="AR158" s="667"/>
      <c r="AS158" s="667"/>
      <c r="AT158" s="667"/>
      <c r="AU158" s="667"/>
      <c r="AV158" s="667"/>
      <c r="AW158" s="667"/>
      <c r="AX158" s="667"/>
      <c r="AY158" s="667"/>
      <c r="AZ158" s="216"/>
      <c r="BA158" s="2811"/>
      <c r="BB158" s="159" t="s">
        <v>312</v>
      </c>
      <c r="BC158" s="341">
        <v>775.12333399999932</v>
      </c>
      <c r="BD158" s="307">
        <v>943.93585199999973</v>
      </c>
      <c r="BE158" s="307">
        <v>280.69981399999995</v>
      </c>
      <c r="BF158" s="307">
        <v>24.121590999999995</v>
      </c>
      <c r="BG158" s="342">
        <v>0</v>
      </c>
      <c r="BH158" s="352">
        <v>142.38458899999998</v>
      </c>
      <c r="BI158" s="307">
        <v>64.344189999999983</v>
      </c>
      <c r="BJ158" s="307">
        <v>15.692689</v>
      </c>
      <c r="BK158" s="307">
        <v>0</v>
      </c>
      <c r="BL158" s="342">
        <v>0</v>
      </c>
      <c r="BM158" s="352">
        <v>344.77205299999991</v>
      </c>
      <c r="BN158" s="307">
        <v>297.78435399999995</v>
      </c>
      <c r="BO158" s="307">
        <v>298.4718219999998</v>
      </c>
      <c r="BP158" s="307">
        <v>418.68053600000002</v>
      </c>
      <c r="BQ158" s="342">
        <v>441.75035799999978</v>
      </c>
      <c r="BR158" s="352">
        <v>11.968809</v>
      </c>
      <c r="BS158" s="307">
        <v>175.98623499999994</v>
      </c>
      <c r="BT158" s="307">
        <v>29.015687999999994</v>
      </c>
      <c r="BU158" s="307">
        <v>990.30129700000145</v>
      </c>
      <c r="BV158" s="307">
        <v>220.17645799999997</v>
      </c>
      <c r="BW158" s="307">
        <v>175.18982399999996</v>
      </c>
      <c r="BX158" s="307">
        <v>52.964586000000004</v>
      </c>
      <c r="BY158" s="308">
        <v>10.755557</v>
      </c>
      <c r="BZ158" s="308">
        <v>251.21376400000008</v>
      </c>
      <c r="CA158" s="308">
        <v>106.308373</v>
      </c>
      <c r="CB158" s="308">
        <v>0</v>
      </c>
      <c r="CC158" s="2200"/>
      <c r="CD158" s="2200"/>
      <c r="CE158" s="2200"/>
      <c r="CF158" s="2200"/>
      <c r="CG158" s="2200"/>
      <c r="CH158" s="2200"/>
      <c r="CI158" s="2200"/>
      <c r="CJ158" s="2200"/>
      <c r="CK158" s="2200"/>
      <c r="CL158" s="2200"/>
      <c r="CM158" s="2200"/>
      <c r="CN158" s="2200"/>
      <c r="CO158" s="2200"/>
      <c r="CP158" s="2200"/>
      <c r="CQ158" s="2200"/>
      <c r="CR158" s="2200"/>
      <c r="CS158" s="2200"/>
      <c r="CT158" s="2200"/>
      <c r="CU158" s="2200"/>
      <c r="CV158" s="2200"/>
      <c r="CW158" s="2200"/>
      <c r="CX158" s="2200"/>
      <c r="CY158" s="2200"/>
      <c r="CZ158" s="2200"/>
    </row>
    <row r="159" s="399" customFormat="true" ht="15" customHeight="true" x14ac:dyDescent="0.2">
      <c r="A159" s="2763"/>
      <c r="B159" s="1818" t="s">
        <v>313</v>
      </c>
      <c r="C159" s="1739">
        <v>58.423359344950022</v>
      </c>
      <c r="D159" s="1740">
        <v>33.587008771179754</v>
      </c>
      <c r="E159" s="1740">
        <v>6.4699681058831251</v>
      </c>
      <c r="F159" s="1740">
        <v>0.16718698550047265</v>
      </c>
      <c r="G159" s="1741">
        <v>0</v>
      </c>
      <c r="H159" s="1742">
        <v>6.5711285102054804</v>
      </c>
      <c r="I159" s="1740">
        <v>0.70706499554179347</v>
      </c>
      <c r="J159" s="1740">
        <v>6.9962744340125949E-2</v>
      </c>
      <c r="K159" s="1740">
        <v>0</v>
      </c>
      <c r="L159" s="1743">
        <v>0</v>
      </c>
      <c r="M159" s="1744">
        <v>68.924677419897336</v>
      </c>
      <c r="N159" s="1740">
        <v>63.330795234758455</v>
      </c>
      <c r="O159" s="1740">
        <v>46.860324884650133</v>
      </c>
      <c r="P159" s="1740">
        <v>37.035517784720462</v>
      </c>
      <c r="Q159" s="1741">
        <v>30.784045139246281</v>
      </c>
      <c r="R159" s="1742">
        <v>58.837675831940558</v>
      </c>
      <c r="S159" s="1740">
        <v>55.889428603000212</v>
      </c>
      <c r="T159" s="1740">
        <v>51.072813654017899</v>
      </c>
      <c r="U159" s="1740">
        <v>0</v>
      </c>
      <c r="V159" s="1740">
        <v>7.8892337970834099</v>
      </c>
      <c r="W159" s="1740">
        <v>15.399555942827547</v>
      </c>
      <c r="X159" s="1740">
        <v>35.331750258248313</v>
      </c>
      <c r="Y159" s="1740">
        <v>21.603223088156149</v>
      </c>
      <c r="Z159" s="1740">
        <v>32.018965417616272</v>
      </c>
      <c r="AA159" s="1740">
        <v>38.640335880944029</v>
      </c>
      <c r="AB159" s="2291">
        <v>0</v>
      </c>
      <c r="AC159" s="667"/>
      <c r="AD159" s="667"/>
      <c r="AE159" s="667"/>
      <c r="AF159" s="667"/>
      <c r="AG159" s="667"/>
      <c r="AH159" s="667"/>
      <c r="AI159" s="667"/>
      <c r="AJ159" s="667"/>
      <c r="AK159" s="667"/>
      <c r="AL159" s="667"/>
      <c r="AM159" s="667"/>
      <c r="AN159" s="667"/>
      <c r="AO159" s="667"/>
      <c r="AP159" s="667"/>
      <c r="AQ159" s="667"/>
      <c r="AR159" s="667"/>
      <c r="AS159" s="667"/>
      <c r="AT159" s="667"/>
      <c r="AU159" s="667"/>
      <c r="AV159" s="667"/>
      <c r="AW159" s="667"/>
      <c r="AX159" s="667"/>
      <c r="AY159" s="667"/>
      <c r="AZ159" s="216"/>
      <c r="BA159" s="2811"/>
      <c r="BB159" s="159" t="s">
        <v>313</v>
      </c>
      <c r="BC159" s="341">
        <v>2792.5099610000002</v>
      </c>
      <c r="BD159" s="307">
        <v>1606.5655080000006</v>
      </c>
      <c r="BE159" s="307">
        <v>309.58111899999994</v>
      </c>
      <c r="BF159" s="307">
        <v>7.9763009999999994</v>
      </c>
      <c r="BG159" s="342">
        <v>0</v>
      </c>
      <c r="BH159" s="352">
        <v>194.02135000000004</v>
      </c>
      <c r="BI159" s="307">
        <v>20.895655999999995</v>
      </c>
      <c r="BJ159" s="307">
        <v>2.0746190000000002</v>
      </c>
      <c r="BK159" s="307">
        <v>0</v>
      </c>
      <c r="BL159" s="342">
        <v>0</v>
      </c>
      <c r="BM159" s="352">
        <v>1254.8443119999988</v>
      </c>
      <c r="BN159" s="307">
        <v>1154.4296459999994</v>
      </c>
      <c r="BO159" s="307">
        <v>853.75298399999974</v>
      </c>
      <c r="BP159" s="307">
        <v>674.1731969999995</v>
      </c>
      <c r="BQ159" s="342">
        <v>562.44112500000006</v>
      </c>
      <c r="BR159" s="352">
        <v>561.33114100000012</v>
      </c>
      <c r="BS159" s="307">
        <v>1064.2303340000003</v>
      </c>
      <c r="BT159" s="307">
        <v>1075.9317679999997</v>
      </c>
      <c r="BU159" s="307">
        <v>0</v>
      </c>
      <c r="BV159" s="307">
        <v>164.99426699999998</v>
      </c>
      <c r="BW159" s="307">
        <v>319.72103700000014</v>
      </c>
      <c r="BX159" s="307">
        <v>750.48071300000106</v>
      </c>
      <c r="BY159" s="308">
        <v>209.03149300000018</v>
      </c>
      <c r="BZ159" s="308">
        <v>358.8592440000001</v>
      </c>
      <c r="CA159" s="308">
        <v>212.05289200000001</v>
      </c>
      <c r="CB159" s="308">
        <v>0</v>
      </c>
      <c r="CC159" s="2200"/>
      <c r="CD159" s="2200"/>
      <c r="CE159" s="2200"/>
      <c r="CF159" s="2200"/>
      <c r="CG159" s="2200"/>
      <c r="CH159" s="2200"/>
      <c r="CI159" s="2200"/>
      <c r="CJ159" s="2200"/>
      <c r="CK159" s="2200"/>
      <c r="CL159" s="2200"/>
      <c r="CM159" s="2200"/>
      <c r="CN159" s="2200"/>
      <c r="CO159" s="2200"/>
      <c r="CP159" s="2200"/>
      <c r="CQ159" s="2200"/>
      <c r="CR159" s="2200"/>
      <c r="CS159" s="2200"/>
      <c r="CT159" s="2200"/>
      <c r="CU159" s="2200"/>
      <c r="CV159" s="2200"/>
      <c r="CW159" s="2200"/>
      <c r="CX159" s="2200"/>
      <c r="CY159" s="2200"/>
      <c r="CZ159" s="2200"/>
    </row>
    <row r="160" s="399" customFormat="true" ht="15" customHeight="true" x14ac:dyDescent="0.2">
      <c r="A160" s="2763"/>
      <c r="B160" s="1818" t="s">
        <v>314</v>
      </c>
      <c r="C160" s="1739">
        <v>0.14470564032449332</v>
      </c>
      <c r="D160" s="1740">
        <v>0</v>
      </c>
      <c r="E160" s="1740">
        <v>0</v>
      </c>
      <c r="F160" s="1740">
        <v>0</v>
      </c>
      <c r="G160" s="1741">
        <v>0</v>
      </c>
      <c r="H160" s="1742">
        <v>0.15255644860016898</v>
      </c>
      <c r="I160" s="1740">
        <v>0</v>
      </c>
      <c r="J160" s="1740">
        <v>0</v>
      </c>
      <c r="K160" s="1740">
        <v>0</v>
      </c>
      <c r="L160" s="1743">
        <v>0</v>
      </c>
      <c r="M160" s="1744">
        <v>0.13249367556025574</v>
      </c>
      <c r="N160" s="1740">
        <v>0</v>
      </c>
      <c r="O160" s="1740">
        <v>0</v>
      </c>
      <c r="P160" s="1740">
        <v>0</v>
      </c>
      <c r="Q160" s="1741">
        <v>0</v>
      </c>
      <c r="R160" s="1742">
        <v>0</v>
      </c>
      <c r="S160" s="1740">
        <v>0</v>
      </c>
      <c r="T160" s="1740">
        <v>0</v>
      </c>
      <c r="U160" s="1740">
        <v>0</v>
      </c>
      <c r="V160" s="1740">
        <v>0</v>
      </c>
      <c r="W160" s="1740">
        <v>0</v>
      </c>
      <c r="X160" s="1740">
        <v>0.3256261552243303</v>
      </c>
      <c r="Y160" s="1740">
        <v>0</v>
      </c>
      <c r="Z160" s="1740">
        <v>0</v>
      </c>
      <c r="AA160" s="1740">
        <v>0</v>
      </c>
      <c r="AB160" s="2291">
        <v>0</v>
      </c>
      <c r="AC160" s="667"/>
      <c r="AD160" s="667"/>
      <c r="AE160" s="667"/>
      <c r="AF160" s="667"/>
      <c r="AG160" s="667"/>
      <c r="AH160" s="667"/>
      <c r="AI160" s="667"/>
      <c r="AJ160" s="667"/>
      <c r="AK160" s="667"/>
      <c r="AL160" s="667"/>
      <c r="AM160" s="667"/>
      <c r="AN160" s="667"/>
      <c r="AO160" s="667"/>
      <c r="AP160" s="667"/>
      <c r="AQ160" s="667"/>
      <c r="AR160" s="667"/>
      <c r="AS160" s="667"/>
      <c r="AT160" s="667"/>
      <c r="AU160" s="667"/>
      <c r="AV160" s="667"/>
      <c r="AW160" s="667"/>
      <c r="AX160" s="667"/>
      <c r="AY160" s="667"/>
      <c r="AZ160" s="216"/>
      <c r="BA160" s="2811"/>
      <c r="BB160" s="159" t="s">
        <v>314</v>
      </c>
      <c r="BC160" s="341">
        <v>6.9166160000000003</v>
      </c>
      <c r="BD160" s="307">
        <v>0</v>
      </c>
      <c r="BE160" s="307">
        <v>0</v>
      </c>
      <c r="BF160" s="307">
        <v>0</v>
      </c>
      <c r="BG160" s="342">
        <v>0</v>
      </c>
      <c r="BH160" s="352">
        <v>4.5044330000000006</v>
      </c>
      <c r="BI160" s="307">
        <v>0</v>
      </c>
      <c r="BJ160" s="307">
        <v>0</v>
      </c>
      <c r="BK160" s="307">
        <v>0</v>
      </c>
      <c r="BL160" s="342">
        <v>0</v>
      </c>
      <c r="BM160" s="352">
        <v>2.4121829999999997</v>
      </c>
      <c r="BN160" s="307">
        <v>0</v>
      </c>
      <c r="BO160" s="307">
        <v>0</v>
      </c>
      <c r="BP160" s="307">
        <v>0</v>
      </c>
      <c r="BQ160" s="342">
        <v>0</v>
      </c>
      <c r="BR160" s="352">
        <v>0</v>
      </c>
      <c r="BS160" s="307">
        <v>0</v>
      </c>
      <c r="BT160" s="307">
        <v>0</v>
      </c>
      <c r="BU160" s="307">
        <v>0</v>
      </c>
      <c r="BV160" s="307">
        <v>0</v>
      </c>
      <c r="BW160" s="307">
        <v>0</v>
      </c>
      <c r="BX160" s="307">
        <v>6.9166160000000003</v>
      </c>
      <c r="BY160" s="308">
        <v>0</v>
      </c>
      <c r="BZ160" s="308">
        <v>0</v>
      </c>
      <c r="CA160" s="308">
        <v>0</v>
      </c>
      <c r="CB160" s="308">
        <v>0</v>
      </c>
      <c r="CC160" s="2200"/>
      <c r="CD160" s="2200"/>
      <c r="CE160" s="2200"/>
      <c r="CF160" s="2200"/>
      <c r="CG160" s="2200"/>
      <c r="CH160" s="2200"/>
      <c r="CI160" s="2200"/>
      <c r="CJ160" s="2200"/>
      <c r="CK160" s="2200"/>
      <c r="CL160" s="2200"/>
      <c r="CM160" s="2200"/>
      <c r="CN160" s="2200"/>
      <c r="CO160" s="2200"/>
      <c r="CP160" s="2200"/>
      <c r="CQ160" s="2200"/>
      <c r="CR160" s="2200"/>
      <c r="CS160" s="2200"/>
      <c r="CT160" s="2200"/>
      <c r="CU160" s="2200"/>
      <c r="CV160" s="2200"/>
      <c r="CW160" s="2200"/>
      <c r="CX160" s="2200"/>
      <c r="CY160" s="2200"/>
      <c r="CZ160" s="2200"/>
    </row>
    <row r="161" s="399" customFormat="true" ht="15" customHeight="true" x14ac:dyDescent="0.2">
      <c r="A161" s="2763"/>
      <c r="B161" s="1818" t="s">
        <v>257</v>
      </c>
      <c r="C161" s="1739">
        <v>0.22994117846906717</v>
      </c>
      <c r="D161" s="1740">
        <v>0</v>
      </c>
      <c r="E161" s="1740">
        <v>2.4720108478740409E-2</v>
      </c>
      <c r="F161" s="1740">
        <v>0</v>
      </c>
      <c r="G161" s="1741">
        <v>0</v>
      </c>
      <c r="H161" s="1742">
        <v>0.37223344959629578</v>
      </c>
      <c r="I161" s="1740">
        <v>4.0024510153770496E-2</v>
      </c>
      <c r="J161" s="1740">
        <v>0</v>
      </c>
      <c r="K161" s="1740">
        <v>0</v>
      </c>
      <c r="L161" s="1743">
        <v>0</v>
      </c>
      <c r="M161" s="1744">
        <v>0</v>
      </c>
      <c r="N161" s="1740">
        <v>0</v>
      </c>
      <c r="O161" s="1740">
        <v>0</v>
      </c>
      <c r="P161" s="1740">
        <v>0</v>
      </c>
      <c r="Q161" s="1741">
        <v>0</v>
      </c>
      <c r="R161" s="1742">
        <v>0</v>
      </c>
      <c r="S161" s="1740">
        <v>6.2117895545641656E-2</v>
      </c>
      <c r="T161" s="1740">
        <v>0</v>
      </c>
      <c r="U161" s="1740">
        <v>0</v>
      </c>
      <c r="V161" s="1740">
        <v>0</v>
      </c>
      <c r="W161" s="1740">
        <v>0</v>
      </c>
      <c r="X161" s="1740">
        <v>0.42897688768935599</v>
      </c>
      <c r="Y161" s="1740">
        <v>0</v>
      </c>
      <c r="Z161" s="1740">
        <v>0.16763497473811517</v>
      </c>
      <c r="AA161" s="1740">
        <v>0</v>
      </c>
      <c r="AB161" s="2291">
        <v>0</v>
      </c>
      <c r="AC161" s="667"/>
      <c r="AD161" s="667"/>
      <c r="AE161" s="667"/>
      <c r="AF161" s="667"/>
      <c r="AG161" s="667"/>
      <c r="AH161" s="667"/>
      <c r="AI161" s="667"/>
      <c r="AJ161" s="667"/>
      <c r="AK161" s="667"/>
      <c r="AL161" s="667"/>
      <c r="AM161" s="667"/>
      <c r="AN161" s="667"/>
      <c r="AO161" s="667"/>
      <c r="AP161" s="667"/>
      <c r="AQ161" s="667"/>
      <c r="AR161" s="667"/>
      <c r="AS161" s="667"/>
      <c r="AT161" s="667"/>
      <c r="AU161" s="667"/>
      <c r="AV161" s="667"/>
      <c r="AW161" s="667"/>
      <c r="AX161" s="667"/>
      <c r="AY161" s="667"/>
      <c r="AZ161" s="216"/>
      <c r="BA161" s="2811"/>
      <c r="BB161" s="159" t="s">
        <v>257</v>
      </c>
      <c r="BC161" s="341">
        <v>10.990690000000003</v>
      </c>
      <c r="BD161" s="307">
        <v>0</v>
      </c>
      <c r="BE161" s="307">
        <v>1.182831</v>
      </c>
      <c r="BF161" s="307">
        <v>0</v>
      </c>
      <c r="BG161" s="342">
        <v>0</v>
      </c>
      <c r="BH161" s="352">
        <v>10.990690000000003</v>
      </c>
      <c r="BI161" s="307">
        <v>1.182831</v>
      </c>
      <c r="BJ161" s="307">
        <v>0</v>
      </c>
      <c r="BK161" s="307">
        <v>0</v>
      </c>
      <c r="BL161" s="342">
        <v>0</v>
      </c>
      <c r="BM161" s="352">
        <v>0</v>
      </c>
      <c r="BN161" s="307">
        <v>0</v>
      </c>
      <c r="BO161" s="307">
        <v>0</v>
      </c>
      <c r="BP161" s="307">
        <v>0</v>
      </c>
      <c r="BQ161" s="342">
        <v>0</v>
      </c>
      <c r="BR161" s="352">
        <v>0</v>
      </c>
      <c r="BS161" s="307">
        <v>1.182831</v>
      </c>
      <c r="BT161" s="307">
        <v>0</v>
      </c>
      <c r="BU161" s="307">
        <v>0</v>
      </c>
      <c r="BV161" s="307">
        <v>0</v>
      </c>
      <c r="BW161" s="307">
        <v>0</v>
      </c>
      <c r="BX161" s="307">
        <v>9.1118860000000019</v>
      </c>
      <c r="BY161" s="308">
        <v>0</v>
      </c>
      <c r="BZ161" s="308">
        <v>1.8788039999999999</v>
      </c>
      <c r="CA161" s="308">
        <v>0</v>
      </c>
      <c r="CB161" s="308">
        <v>0</v>
      </c>
      <c r="CC161" s="2200"/>
      <c r="CD161" s="2200"/>
      <c r="CE161" s="2200"/>
      <c r="CF161" s="2200"/>
      <c r="CG161" s="2200"/>
      <c r="CH161" s="2200"/>
      <c r="CI161" s="2200"/>
      <c r="CJ161" s="2200"/>
      <c r="CK161" s="2200"/>
      <c r="CL161" s="2200"/>
      <c r="CM161" s="2200"/>
      <c r="CN161" s="2200"/>
      <c r="CO161" s="2200"/>
      <c r="CP161" s="2200"/>
      <c r="CQ161" s="2200"/>
      <c r="CR161" s="2200"/>
      <c r="CS161" s="2200"/>
      <c r="CT161" s="2200"/>
      <c r="CU161" s="2200"/>
      <c r="CV161" s="2200"/>
      <c r="CW161" s="2200"/>
      <c r="CX161" s="2200"/>
      <c r="CY161" s="2200"/>
      <c r="CZ161" s="2200"/>
    </row>
    <row r="162" s="399" customFormat="true" ht="15" customHeight="true" x14ac:dyDescent="0.2">
      <c r="A162" s="2764"/>
      <c r="B162" s="1820" t="s">
        <v>315</v>
      </c>
      <c r="C162" s="1739">
        <v>9.370152867970663E-2</v>
      </c>
      <c r="D162" s="1740">
        <v>0</v>
      </c>
      <c r="E162" s="1740">
        <v>2.6368107351014705E-2</v>
      </c>
      <c r="F162" s="1740">
        <v>0</v>
      </c>
      <c r="G162" s="1741">
        <v>0</v>
      </c>
      <c r="H162" s="1742">
        <v>4.2730868770509585E-2</v>
      </c>
      <c r="I162" s="1740">
        <v>0</v>
      </c>
      <c r="J162" s="1740">
        <v>0</v>
      </c>
      <c r="K162" s="1740">
        <v>0</v>
      </c>
      <c r="L162" s="1743">
        <v>0</v>
      </c>
      <c r="M162" s="1744">
        <v>0.246002645546372</v>
      </c>
      <c r="N162" s="1740">
        <v>0</v>
      </c>
      <c r="O162" s="1740">
        <v>0</v>
      </c>
      <c r="P162" s="1740">
        <v>0</v>
      </c>
      <c r="Q162" s="1741">
        <v>0</v>
      </c>
      <c r="R162" s="1742">
        <v>0</v>
      </c>
      <c r="S162" s="1740">
        <v>0.301465350059755</v>
      </c>
      <c r="T162" s="1740">
        <v>0</v>
      </c>
      <c r="U162" s="1740">
        <v>0</v>
      </c>
      <c r="V162" s="1740">
        <v>0</v>
      </c>
      <c r="W162" s="1740">
        <v>0</v>
      </c>
      <c r="X162" s="1740">
        <v>0</v>
      </c>
      <c r="Y162" s="1740">
        <v>0</v>
      </c>
      <c r="Z162" s="1740">
        <v>0</v>
      </c>
      <c r="AA162" s="1740">
        <v>0</v>
      </c>
      <c r="AB162" s="2291">
        <v>0</v>
      </c>
      <c r="AC162" s="667"/>
      <c r="AD162" s="667"/>
      <c r="AE162" s="667"/>
      <c r="AF162" s="667"/>
      <c r="AG162" s="667"/>
      <c r="AH162" s="667"/>
      <c r="AI162" s="667"/>
      <c r="AJ162" s="667"/>
      <c r="AK162" s="667"/>
      <c r="AL162" s="667"/>
      <c r="AM162" s="667"/>
      <c r="AN162" s="667"/>
      <c r="AO162" s="667"/>
      <c r="AP162" s="667"/>
      <c r="AQ162" s="667"/>
      <c r="AR162" s="667"/>
      <c r="AS162" s="667"/>
      <c r="AT162" s="667"/>
      <c r="AU162" s="667"/>
      <c r="AV162" s="667"/>
      <c r="AW162" s="667"/>
      <c r="AX162" s="667"/>
      <c r="AY162" s="667"/>
      <c r="AZ162" s="216"/>
      <c r="BA162" s="2811"/>
      <c r="BB162" s="159" t="s">
        <v>315</v>
      </c>
      <c r="BC162" s="341">
        <v>4.4787299999999997</v>
      </c>
      <c r="BD162" s="307">
        <v>0</v>
      </c>
      <c r="BE162" s="307">
        <v>1.2616860000000001</v>
      </c>
      <c r="BF162" s="307">
        <v>0</v>
      </c>
      <c r="BG162" s="342">
        <v>0</v>
      </c>
      <c r="BH162" s="352">
        <v>1.2616860000000001</v>
      </c>
      <c r="BI162" s="307">
        <v>0</v>
      </c>
      <c r="BJ162" s="307">
        <v>0</v>
      </c>
      <c r="BK162" s="307">
        <v>0</v>
      </c>
      <c r="BL162" s="342">
        <v>0</v>
      </c>
      <c r="BM162" s="352">
        <v>4.4787299999999997</v>
      </c>
      <c r="BN162" s="307">
        <v>0</v>
      </c>
      <c r="BO162" s="307">
        <v>0</v>
      </c>
      <c r="BP162" s="307">
        <v>0</v>
      </c>
      <c r="BQ162" s="342">
        <v>0</v>
      </c>
      <c r="BR162" s="352">
        <v>0</v>
      </c>
      <c r="BS162" s="307">
        <v>5.7404159999999997</v>
      </c>
      <c r="BT162" s="307">
        <v>0</v>
      </c>
      <c r="BU162" s="307">
        <v>0</v>
      </c>
      <c r="BV162" s="307">
        <v>0</v>
      </c>
      <c r="BW162" s="307">
        <v>0</v>
      </c>
      <c r="BX162" s="307">
        <v>0</v>
      </c>
      <c r="BY162" s="308">
        <v>0</v>
      </c>
      <c r="BZ162" s="308">
        <v>0</v>
      </c>
      <c r="CA162" s="308">
        <v>0</v>
      </c>
      <c r="CB162" s="308">
        <v>0</v>
      </c>
      <c r="CC162" s="2200"/>
      <c r="CD162" s="2200"/>
      <c r="CE162" s="2200"/>
      <c r="CF162" s="2200"/>
      <c r="CG162" s="2200"/>
      <c r="CH162" s="2200"/>
      <c r="CI162" s="2200"/>
      <c r="CJ162" s="2200"/>
      <c r="CK162" s="2200"/>
      <c r="CL162" s="2200"/>
      <c r="CM162" s="2200"/>
      <c r="CN162" s="2200"/>
      <c r="CO162" s="2200"/>
      <c r="CP162" s="2200"/>
      <c r="CQ162" s="2200"/>
      <c r="CR162" s="2200"/>
      <c r="CS162" s="2200"/>
      <c r="CT162" s="2200"/>
      <c r="CU162" s="2200"/>
      <c r="CV162" s="2200"/>
      <c r="CW162" s="2200"/>
      <c r="CX162" s="2200"/>
      <c r="CY162" s="2200"/>
      <c r="CZ162" s="2200"/>
    </row>
    <row r="163" s="239" customFormat="true" ht="15" customHeight="true" x14ac:dyDescent="0.2">
      <c r="A163" s="1386"/>
      <c r="B163" s="1543"/>
      <c r="C163" s="979"/>
      <c r="D163" s="941"/>
      <c r="E163" s="941"/>
      <c r="F163" s="941"/>
      <c r="G163" s="942"/>
      <c r="H163" s="980"/>
      <c r="I163" s="941"/>
      <c r="J163" s="941"/>
      <c r="K163" s="941"/>
      <c r="L163" s="981"/>
      <c r="M163" s="979"/>
      <c r="N163" s="941"/>
      <c r="O163" s="941"/>
      <c r="P163" s="941"/>
      <c r="Q163" s="942"/>
      <c r="R163" s="980"/>
      <c r="S163" s="941"/>
      <c r="T163" s="941"/>
      <c r="U163" s="941"/>
      <c r="V163" s="941"/>
      <c r="W163" s="941"/>
      <c r="X163" s="941"/>
      <c r="Y163" s="941"/>
      <c r="Z163" s="941"/>
      <c r="AA163" s="941"/>
      <c r="AB163" s="981"/>
      <c r="AC163" s="667"/>
      <c r="AD163" s="667"/>
      <c r="AE163" s="667"/>
      <c r="AF163" s="667"/>
      <c r="AG163" s="667"/>
      <c r="AH163" s="667"/>
      <c r="AI163" s="667"/>
      <c r="AJ163" s="667"/>
      <c r="AK163" s="667"/>
      <c r="AL163" s="667"/>
      <c r="AM163" s="667"/>
      <c r="AN163" s="667"/>
      <c r="AO163" s="667"/>
      <c r="AP163" s="667"/>
      <c r="AQ163" s="667"/>
      <c r="AR163" s="667"/>
      <c r="AS163" s="667"/>
      <c r="AT163" s="667"/>
      <c r="AU163" s="667"/>
      <c r="AV163" s="667"/>
      <c r="AW163" s="667"/>
      <c r="AX163" s="667"/>
      <c r="AY163" s="667"/>
      <c r="AZ163" s="216"/>
      <c r="BA163" s="2812"/>
      <c r="BB163" s="159" t="s">
        <v>186</v>
      </c>
      <c r="BC163" s="341">
        <v>4779.783278999992</v>
      </c>
      <c r="BD163" s="307">
        <v>4783.2943950000026</v>
      </c>
      <c r="BE163" s="307">
        <v>4784.8940510000139</v>
      </c>
      <c r="BF163" s="307">
        <v>4770.8863080000028</v>
      </c>
      <c r="BG163" s="342">
        <v>4781.7318240000104</v>
      </c>
      <c r="BH163" s="352">
        <v>2952.633626000003</v>
      </c>
      <c r="BI163" s="307">
        <v>2955.2666490000051</v>
      </c>
      <c r="BJ163" s="307">
        <v>2965.3196420000031</v>
      </c>
      <c r="BK163" s="307">
        <v>2953.144108999998</v>
      </c>
      <c r="BL163" s="342">
        <v>2961.4603809999967</v>
      </c>
      <c r="BM163" s="352">
        <v>1820.6023719999996</v>
      </c>
      <c r="BN163" s="307">
        <v>1822.8567030000006</v>
      </c>
      <c r="BO163" s="307">
        <v>1821.9100830000018</v>
      </c>
      <c r="BP163" s="307">
        <v>1820.3423019999991</v>
      </c>
      <c r="BQ163" s="342">
        <v>1827.0539899999994</v>
      </c>
      <c r="BR163" s="352">
        <v>954.03350499999942</v>
      </c>
      <c r="BS163" s="307">
        <v>1904.1710759999987</v>
      </c>
      <c r="BT163" s="307">
        <v>2106.6624120000015</v>
      </c>
      <c r="BU163" s="307">
        <v>1638.8363040000022</v>
      </c>
      <c r="BV163" s="307">
        <v>2091.385186999999</v>
      </c>
      <c r="BW163" s="307">
        <v>2076.1704959999997</v>
      </c>
      <c r="BX163" s="307">
        <v>2124.0971860000027</v>
      </c>
      <c r="BY163" s="308">
        <v>967.59401199999911</v>
      </c>
      <c r="BZ163" s="308">
        <v>1120.770891000001</v>
      </c>
      <c r="CA163" s="308">
        <v>548.78635800000018</v>
      </c>
      <c r="CB163" s="308">
        <v>8368.0824300000113</v>
      </c>
      <c r="CC163" s="2200"/>
      <c r="CD163" s="2200"/>
      <c r="CE163" s="2200"/>
      <c r="CF163" s="2200"/>
      <c r="CG163" s="2200"/>
      <c r="CH163" s="2200"/>
      <c r="CI163" s="2200"/>
      <c r="CJ163" s="2200"/>
      <c r="CK163" s="2200"/>
      <c r="CL163" s="2200"/>
      <c r="CM163" s="2200"/>
      <c r="CN163" s="2200"/>
      <c r="CO163" s="2200"/>
      <c r="CP163" s="2200"/>
      <c r="CQ163" s="2200"/>
      <c r="CR163" s="2200"/>
      <c r="CS163" s="2200"/>
      <c r="CT163" s="2200"/>
      <c r="CU163" s="2200"/>
      <c r="CV163" s="2200"/>
      <c r="CW163" s="2200"/>
      <c r="CX163" s="2200"/>
      <c r="CY163" s="2200"/>
      <c r="CZ163" s="2200"/>
    </row>
    <row r="164" s="239" customFormat="true" ht="15" customHeight="true" x14ac:dyDescent="0.2">
      <c r="A164" s="775"/>
      <c r="B164" s="1544"/>
      <c r="C164" s="979"/>
      <c r="D164" s="941"/>
      <c r="E164" s="941"/>
      <c r="F164" s="941"/>
      <c r="G164" s="942"/>
      <c r="H164" s="980"/>
      <c r="I164" s="941"/>
      <c r="J164" s="941"/>
      <c r="K164" s="941"/>
      <c r="L164" s="981"/>
      <c r="M164" s="979"/>
      <c r="N164" s="941"/>
      <c r="O164" s="941"/>
      <c r="P164" s="941"/>
      <c r="Q164" s="942"/>
      <c r="R164" s="980"/>
      <c r="S164" s="941"/>
      <c r="T164" s="941"/>
      <c r="U164" s="941"/>
      <c r="V164" s="941"/>
      <c r="W164" s="941"/>
      <c r="X164" s="941"/>
      <c r="Y164" s="941"/>
      <c r="Z164" s="941"/>
      <c r="AA164" s="941"/>
      <c r="AB164" s="981"/>
      <c r="AC164" s="667"/>
      <c r="AD164" s="667"/>
      <c r="AE164" s="667"/>
      <c r="AF164" s="667"/>
      <c r="AG164" s="667"/>
      <c r="AH164" s="667"/>
      <c r="AI164" s="667"/>
      <c r="AJ164" s="667"/>
      <c r="AK164" s="667"/>
      <c r="AL164" s="667"/>
      <c r="AM164" s="667"/>
      <c r="AN164" s="667"/>
      <c r="AO164" s="667"/>
      <c r="AP164" s="667"/>
      <c r="AQ164" s="667"/>
      <c r="AR164" s="667"/>
      <c r="AS164" s="667"/>
      <c r="AT164" s="667"/>
      <c r="AU164" s="667"/>
      <c r="AV164" s="667"/>
      <c r="AW164" s="667"/>
      <c r="AX164" s="667"/>
      <c r="AY164" s="667"/>
      <c r="AZ164" s="216"/>
      <c r="BA164" s="393"/>
      <c r="BB164" s="159"/>
      <c r="BC164" s="341"/>
      <c r="BD164" s="307"/>
      <c r="BE164" s="307"/>
      <c r="BF164" s="307"/>
      <c r="BG164" s="342"/>
      <c r="BH164" s="352"/>
      <c r="BI164" s="307"/>
      <c r="BJ164" s="307"/>
      <c r="BK164" s="307"/>
      <c r="BL164" s="342"/>
      <c r="BM164" s="352"/>
      <c r="BN164" s="307"/>
      <c r="BO164" s="307"/>
      <c r="BP164" s="307"/>
      <c r="BQ164" s="342"/>
      <c r="BR164" s="352"/>
      <c r="BS164" s="307"/>
      <c r="BT164" s="307"/>
      <c r="BU164" s="307"/>
      <c r="BV164" s="307"/>
      <c r="BW164" s="307"/>
      <c r="BX164" s="307"/>
      <c r="BY164" s="308"/>
      <c r="BZ164" s="308"/>
      <c r="CA164" s="308"/>
      <c r="CB164" s="308"/>
      <c r="CC164" s="2200"/>
      <c r="CD164" s="2200"/>
      <c r="CE164" s="2200"/>
      <c r="CF164" s="2200"/>
      <c r="CG164" s="2200"/>
      <c r="CH164" s="2200"/>
      <c r="CI164" s="2200"/>
      <c r="CJ164" s="2200"/>
      <c r="CK164" s="2200"/>
      <c r="CL164" s="2200"/>
      <c r="CM164" s="2200"/>
      <c r="CN164" s="2200"/>
      <c r="CO164" s="2200"/>
      <c r="CP164" s="2200"/>
      <c r="CQ164" s="2200"/>
      <c r="CR164" s="2200"/>
      <c r="CS164" s="2200"/>
      <c r="CT164" s="2200"/>
      <c r="CU164" s="2200"/>
      <c r="CV164" s="2200"/>
      <c r="CW164" s="2200"/>
      <c r="CX164" s="2200"/>
      <c r="CY164" s="2200"/>
      <c r="CZ164" s="2200"/>
    </row>
    <row r="165" s="239" customFormat="true" ht="15" customHeight="true" x14ac:dyDescent="0.2">
      <c r="A165" s="775"/>
      <c r="B165" s="1544"/>
      <c r="C165" s="979"/>
      <c r="D165" s="941"/>
      <c r="E165" s="941"/>
      <c r="F165" s="941"/>
      <c r="G165" s="942"/>
      <c r="H165" s="980"/>
      <c r="I165" s="941"/>
      <c r="J165" s="941"/>
      <c r="K165" s="941"/>
      <c r="L165" s="981"/>
      <c r="M165" s="979"/>
      <c r="N165" s="941"/>
      <c r="O165" s="941"/>
      <c r="P165" s="941"/>
      <c r="Q165" s="942"/>
      <c r="R165" s="980"/>
      <c r="S165" s="941"/>
      <c r="T165" s="941"/>
      <c r="U165" s="941"/>
      <c r="V165" s="941"/>
      <c r="W165" s="941"/>
      <c r="X165" s="941"/>
      <c r="Y165" s="941"/>
      <c r="Z165" s="941"/>
      <c r="AA165" s="941"/>
      <c r="AB165" s="981"/>
      <c r="AC165" s="667"/>
      <c r="AD165" s="667"/>
      <c r="AE165" s="667"/>
      <c r="AF165" s="667"/>
      <c r="AG165" s="667"/>
      <c r="AH165" s="667"/>
      <c r="AI165" s="667"/>
      <c r="AJ165" s="667"/>
      <c r="AK165" s="667"/>
      <c r="AL165" s="667"/>
      <c r="AM165" s="667"/>
      <c r="AN165" s="667"/>
      <c r="AO165" s="667"/>
      <c r="AP165" s="667"/>
      <c r="AQ165" s="667"/>
      <c r="AR165" s="667"/>
      <c r="AS165" s="667"/>
      <c r="AT165" s="667"/>
      <c r="AU165" s="667"/>
      <c r="AV165" s="667"/>
      <c r="AW165" s="667"/>
      <c r="AX165" s="667"/>
      <c r="AY165" s="667"/>
      <c r="AZ165" s="216"/>
      <c r="BA165" s="393"/>
      <c r="BB165" s="159"/>
      <c r="BC165" s="341"/>
      <c r="BD165" s="307"/>
      <c r="BE165" s="307"/>
      <c r="BF165" s="307"/>
      <c r="BG165" s="342"/>
      <c r="BH165" s="352"/>
      <c r="BI165" s="307"/>
      <c r="BJ165" s="307"/>
      <c r="BK165" s="307"/>
      <c r="BL165" s="342"/>
      <c r="BM165" s="352"/>
      <c r="BN165" s="307"/>
      <c r="BO165" s="307"/>
      <c r="BP165" s="307"/>
      <c r="BQ165" s="342"/>
      <c r="BR165" s="352"/>
      <c r="BS165" s="307"/>
      <c r="BT165" s="307"/>
      <c r="BU165" s="307"/>
      <c r="BV165" s="307"/>
      <c r="BW165" s="307"/>
      <c r="BX165" s="307"/>
      <c r="BY165" s="308"/>
      <c r="BZ165" s="308"/>
      <c r="CA165" s="308"/>
      <c r="CB165" s="308"/>
      <c r="CC165" s="2200"/>
      <c r="CD165" s="2200"/>
      <c r="CE165" s="2200"/>
      <c r="CF165" s="2200"/>
      <c r="CG165" s="2200"/>
      <c r="CH165" s="2200"/>
      <c r="CI165" s="2200"/>
      <c r="CJ165" s="2200"/>
      <c r="CK165" s="2200"/>
      <c r="CL165" s="2200"/>
      <c r="CM165" s="2200"/>
      <c r="CN165" s="2200"/>
      <c r="CO165" s="2200"/>
      <c r="CP165" s="2200"/>
      <c r="CQ165" s="2200"/>
      <c r="CR165" s="2200"/>
      <c r="CS165" s="2200"/>
      <c r="CT165" s="2200"/>
      <c r="CU165" s="2200"/>
      <c r="CV165" s="2200"/>
      <c r="CW165" s="2200"/>
      <c r="CX165" s="2200"/>
      <c r="CY165" s="2200"/>
      <c r="CZ165" s="2200"/>
    </row>
    <row r="166" s="239" customFormat="true" ht="15" customHeight="true" x14ac:dyDescent="0.2">
      <c r="A166" s="775"/>
      <c r="B166" s="1544"/>
      <c r="C166" s="979"/>
      <c r="D166" s="941"/>
      <c r="E166" s="941"/>
      <c r="F166" s="941"/>
      <c r="G166" s="942"/>
      <c r="H166" s="980"/>
      <c r="I166" s="941"/>
      <c r="J166" s="941"/>
      <c r="K166" s="941"/>
      <c r="L166" s="981"/>
      <c r="M166" s="979"/>
      <c r="N166" s="941"/>
      <c r="O166" s="941"/>
      <c r="P166" s="941"/>
      <c r="Q166" s="942"/>
      <c r="R166" s="980"/>
      <c r="S166" s="941"/>
      <c r="T166" s="941"/>
      <c r="U166" s="941"/>
      <c r="V166" s="941"/>
      <c r="W166" s="941"/>
      <c r="X166" s="941"/>
      <c r="Y166" s="941"/>
      <c r="Z166" s="941"/>
      <c r="AA166" s="941"/>
      <c r="AB166" s="981"/>
      <c r="AC166" s="667"/>
      <c r="AD166" s="667"/>
      <c r="AE166" s="667"/>
      <c r="AF166" s="667"/>
      <c r="AG166" s="667"/>
      <c r="AH166" s="667"/>
      <c r="AI166" s="667"/>
      <c r="AJ166" s="667"/>
      <c r="AK166" s="667"/>
      <c r="AL166" s="667"/>
      <c r="AM166" s="667"/>
      <c r="AN166" s="667"/>
      <c r="AO166" s="667"/>
      <c r="AP166" s="667"/>
      <c r="AQ166" s="667"/>
      <c r="AR166" s="667"/>
      <c r="AS166" s="667"/>
      <c r="AT166" s="667"/>
      <c r="AU166" s="667"/>
      <c r="AV166" s="667"/>
      <c r="AW166" s="667"/>
      <c r="AX166" s="667"/>
      <c r="AY166" s="667"/>
      <c r="AZ166" s="216"/>
      <c r="BA166" s="393"/>
      <c r="BB166" s="159"/>
      <c r="BC166" s="341"/>
      <c r="BD166" s="307"/>
      <c r="BE166" s="307"/>
      <c r="BF166" s="307"/>
      <c r="BG166" s="342"/>
      <c r="BH166" s="352"/>
      <c r="BI166" s="307"/>
      <c r="BJ166" s="307"/>
      <c r="BK166" s="307"/>
      <c r="BL166" s="342"/>
      <c r="BM166" s="352"/>
      <c r="BN166" s="307"/>
      <c r="BO166" s="307"/>
      <c r="BP166" s="307"/>
      <c r="BQ166" s="342"/>
      <c r="BR166" s="352"/>
      <c r="BS166" s="307"/>
      <c r="BT166" s="307"/>
      <c r="BU166" s="307"/>
      <c r="BV166" s="307"/>
      <c r="BW166" s="307"/>
      <c r="BX166" s="307"/>
      <c r="BY166" s="308"/>
      <c r="BZ166" s="308"/>
      <c r="CA166" s="308"/>
      <c r="CB166" s="308"/>
      <c r="CC166" s="2200"/>
      <c r="CD166" s="2200"/>
      <c r="CE166" s="2200"/>
      <c r="CF166" s="2200"/>
      <c r="CG166" s="2200"/>
      <c r="CH166" s="2200"/>
      <c r="CI166" s="2200"/>
      <c r="CJ166" s="2200"/>
      <c r="CK166" s="2200"/>
      <c r="CL166" s="2200"/>
      <c r="CM166" s="2200"/>
      <c r="CN166" s="2200"/>
      <c r="CO166" s="2200"/>
      <c r="CP166" s="2200"/>
      <c r="CQ166" s="2200"/>
      <c r="CR166" s="2200"/>
      <c r="CS166" s="2200"/>
      <c r="CT166" s="2200"/>
      <c r="CU166" s="2200"/>
      <c r="CV166" s="2200"/>
      <c r="CW166" s="2200"/>
      <c r="CX166" s="2200"/>
      <c r="CY166" s="2200"/>
      <c r="CZ166" s="2200"/>
    </row>
    <row r="167" s="239" customFormat="true" ht="15" customHeight="true" x14ac:dyDescent="0.2">
      <c r="A167" s="775"/>
      <c r="B167" s="1544"/>
      <c r="C167" s="979"/>
      <c r="D167" s="941"/>
      <c r="E167" s="941"/>
      <c r="F167" s="941"/>
      <c r="G167" s="942"/>
      <c r="H167" s="980"/>
      <c r="I167" s="941"/>
      <c r="J167" s="941"/>
      <c r="K167" s="941"/>
      <c r="L167" s="981"/>
      <c r="M167" s="979"/>
      <c r="N167" s="941"/>
      <c r="O167" s="941"/>
      <c r="P167" s="941"/>
      <c r="Q167" s="942"/>
      <c r="R167" s="980"/>
      <c r="S167" s="941"/>
      <c r="T167" s="941"/>
      <c r="U167" s="941"/>
      <c r="V167" s="941"/>
      <c r="W167" s="941"/>
      <c r="X167" s="941"/>
      <c r="Y167" s="941"/>
      <c r="Z167" s="941"/>
      <c r="AA167" s="941"/>
      <c r="AB167" s="981"/>
      <c r="AC167" s="667"/>
      <c r="AD167" s="667"/>
      <c r="AE167" s="667"/>
      <c r="AF167" s="667"/>
      <c r="AG167" s="667"/>
      <c r="AH167" s="667"/>
      <c r="AI167" s="667"/>
      <c r="AJ167" s="667"/>
      <c r="AK167" s="667"/>
      <c r="AL167" s="667"/>
      <c r="AM167" s="667"/>
      <c r="AN167" s="667"/>
      <c r="AO167" s="667"/>
      <c r="AP167" s="667"/>
      <c r="AQ167" s="667"/>
      <c r="AR167" s="667"/>
      <c r="AS167" s="667"/>
      <c r="AT167" s="667"/>
      <c r="AU167" s="667"/>
      <c r="AV167" s="667"/>
      <c r="AW167" s="667"/>
      <c r="AX167" s="667"/>
      <c r="AY167" s="667"/>
      <c r="AZ167" s="216"/>
      <c r="BA167" s="39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2200"/>
      <c r="CD167" s="2200"/>
      <c r="CE167" s="2200"/>
      <c r="CF167" s="2200"/>
      <c r="CG167" s="2200"/>
      <c r="CH167" s="2200"/>
      <c r="CI167" s="2200"/>
      <c r="CJ167" s="2200"/>
      <c r="CK167" s="2200"/>
      <c r="CL167" s="2200"/>
      <c r="CM167" s="2200"/>
      <c r="CN167" s="2200"/>
      <c r="CO167" s="2200"/>
      <c r="CP167" s="2200"/>
      <c r="CQ167" s="2200"/>
      <c r="CR167" s="2200"/>
      <c r="CS167" s="2200"/>
      <c r="CT167" s="2200"/>
      <c r="CU167" s="2200"/>
      <c r="CV167" s="2200"/>
      <c r="CW167" s="2200"/>
      <c r="CX167" s="2200"/>
      <c r="CY167" s="2200"/>
      <c r="CZ167" s="2200"/>
    </row>
    <row r="168" s="239" customFormat="true" ht="15" customHeight="true" x14ac:dyDescent="0.2">
      <c r="A168" s="775"/>
      <c r="B168" s="1544"/>
      <c r="C168" s="979"/>
      <c r="D168" s="941"/>
      <c r="E168" s="941"/>
      <c r="F168" s="941"/>
      <c r="G168" s="942"/>
      <c r="H168" s="980"/>
      <c r="I168" s="941"/>
      <c r="J168" s="941"/>
      <c r="K168" s="941"/>
      <c r="L168" s="981"/>
      <c r="M168" s="979"/>
      <c r="N168" s="941"/>
      <c r="O168" s="941"/>
      <c r="P168" s="941"/>
      <c r="Q168" s="942"/>
      <c r="R168" s="980"/>
      <c r="S168" s="941"/>
      <c r="T168" s="941"/>
      <c r="U168" s="941"/>
      <c r="V168" s="941"/>
      <c r="W168" s="941"/>
      <c r="X168" s="941"/>
      <c r="Y168" s="941"/>
      <c r="Z168" s="941"/>
      <c r="AA168" s="941"/>
      <c r="AB168" s="981"/>
      <c r="AC168" s="667"/>
      <c r="AD168" s="667"/>
      <c r="AE168" s="667"/>
      <c r="AF168" s="667"/>
      <c r="AG168" s="667"/>
      <c r="AH168" s="667"/>
      <c r="AI168" s="667"/>
      <c r="AJ168" s="667"/>
      <c r="AK168" s="667"/>
      <c r="AL168" s="667"/>
      <c r="AM168" s="667"/>
      <c r="AN168" s="667"/>
      <c r="AO168" s="667"/>
      <c r="AP168" s="667"/>
      <c r="AQ168" s="667"/>
      <c r="AR168" s="667"/>
      <c r="AS168" s="667"/>
      <c r="AT168" s="667"/>
      <c r="AU168" s="667"/>
      <c r="AV168" s="667"/>
      <c r="AW168" s="667"/>
      <c r="AX168" s="667"/>
      <c r="AY168" s="667"/>
      <c r="AZ168" s="216"/>
      <c r="BA168" s="39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2200"/>
      <c r="CD168" s="2200"/>
      <c r="CE168" s="2200"/>
      <c r="CF168" s="2200"/>
      <c r="CG168" s="2200"/>
      <c r="CH168" s="2200"/>
      <c r="CI168" s="2200"/>
      <c r="CJ168" s="2200"/>
      <c r="CK168" s="2200"/>
      <c r="CL168" s="2200"/>
      <c r="CM168" s="2200"/>
      <c r="CN168" s="2200"/>
      <c r="CO168" s="2200"/>
      <c r="CP168" s="2200"/>
      <c r="CQ168" s="2200"/>
      <c r="CR168" s="2200"/>
      <c r="CS168" s="2200"/>
      <c r="CT168" s="2200"/>
      <c r="CU168" s="2200"/>
      <c r="CV168" s="2200"/>
      <c r="CW168" s="2200"/>
      <c r="CX168" s="2200"/>
      <c r="CY168" s="2200"/>
      <c r="CZ168" s="2200"/>
    </row>
    <row r="169" s="399" customFormat="true" ht="15" customHeight="true" x14ac:dyDescent="0.2">
      <c r="A169" s="872"/>
      <c r="B169" s="900"/>
      <c r="C169" s="1067"/>
      <c r="D169" s="1068"/>
      <c r="E169" s="1068"/>
      <c r="F169" s="1068"/>
      <c r="G169" s="1069"/>
      <c r="H169" s="1070"/>
      <c r="I169" s="1068"/>
      <c r="J169" s="1068"/>
      <c r="K169" s="1068"/>
      <c r="L169" s="1071"/>
      <c r="M169" s="1067"/>
      <c r="N169" s="1068"/>
      <c r="O169" s="1068"/>
      <c r="P169" s="1068"/>
      <c r="Q169" s="1069"/>
      <c r="R169" s="1070"/>
      <c r="S169" s="1068"/>
      <c r="T169" s="1068"/>
      <c r="U169" s="1068"/>
      <c r="V169" s="1068"/>
      <c r="W169" s="1068"/>
      <c r="X169" s="1068"/>
      <c r="Y169" s="1068"/>
      <c r="Z169" s="1068"/>
      <c r="AA169" s="1068"/>
      <c r="AB169" s="1071"/>
      <c r="AC169" s="667"/>
      <c r="AD169" s="667"/>
      <c r="AE169" s="667"/>
      <c r="AF169" s="667"/>
      <c r="AG169" s="667"/>
      <c r="AH169" s="667"/>
      <c r="AI169" s="667"/>
      <c r="AJ169" s="667"/>
      <c r="AK169" s="667"/>
      <c r="AL169" s="667"/>
      <c r="AM169" s="667"/>
      <c r="AN169" s="667"/>
      <c r="AO169" s="667"/>
      <c r="AP169" s="667"/>
      <c r="AQ169" s="667"/>
      <c r="AR169" s="667"/>
      <c r="AS169" s="667"/>
      <c r="AT169" s="667"/>
      <c r="AU169" s="667"/>
      <c r="AV169" s="667"/>
      <c r="AW169" s="667"/>
      <c r="AX169" s="667"/>
      <c r="AY169" s="667"/>
      <c r="AZ169" s="216"/>
      <c r="BA169" s="39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2200"/>
      <c r="CD169" s="2200"/>
      <c r="CE169" s="2200"/>
      <c r="CF169" s="2200"/>
      <c r="CG169" s="2200"/>
      <c r="CH169" s="2200"/>
      <c r="CI169" s="2200"/>
      <c r="CJ169" s="2200"/>
      <c r="CK169" s="2200"/>
      <c r="CL169" s="2200"/>
      <c r="CM169" s="2200"/>
      <c r="CN169" s="2200"/>
      <c r="CO169" s="2200"/>
      <c r="CP169" s="2200"/>
      <c r="CQ169" s="2200"/>
      <c r="CR169" s="2200"/>
      <c r="CS169" s="2200"/>
      <c r="CT169" s="2200"/>
      <c r="CU169" s="2200"/>
      <c r="CV169" s="2200"/>
      <c r="CW169" s="2200"/>
      <c r="CX169" s="2200"/>
      <c r="CY169" s="2200"/>
      <c r="CZ169" s="2200"/>
    </row>
    <row r="170" s="399" customFormat="true" ht="15" customHeight="true" x14ac:dyDescent="0.2">
      <c r="A170" s="1642"/>
      <c r="B170" s="1821"/>
      <c r="C170" s="1598"/>
      <c r="D170" s="1599"/>
      <c r="E170" s="1599"/>
      <c r="F170" s="1599"/>
      <c r="G170" s="1633"/>
      <c r="H170" s="1625"/>
      <c r="I170" s="1599"/>
      <c r="J170" s="1599"/>
      <c r="K170" s="1599"/>
      <c r="L170" s="1606"/>
      <c r="M170" s="1615"/>
      <c r="N170" s="1599"/>
      <c r="O170" s="1599"/>
      <c r="P170" s="1599"/>
      <c r="Q170" s="1633"/>
      <c r="R170" s="1625"/>
      <c r="S170" s="1599"/>
      <c r="T170" s="1599"/>
      <c r="U170" s="1599"/>
      <c r="V170" s="1599"/>
      <c r="W170" s="1599"/>
      <c r="X170" s="1599"/>
      <c r="Y170" s="1599"/>
      <c r="Z170" s="1599"/>
      <c r="AA170" s="1599"/>
      <c r="AB170" s="2292"/>
      <c r="AC170" s="667"/>
      <c r="AD170" s="667"/>
      <c r="AE170" s="667"/>
      <c r="AF170" s="667"/>
      <c r="AG170" s="667"/>
      <c r="AH170" s="667"/>
      <c r="AI170" s="667"/>
      <c r="AJ170" s="667"/>
      <c r="AK170" s="667"/>
      <c r="AL170" s="667"/>
      <c r="AM170" s="667"/>
      <c r="AN170" s="667"/>
      <c r="AO170" s="667"/>
      <c r="AP170" s="667"/>
      <c r="AQ170" s="667"/>
      <c r="AR170" s="667"/>
      <c r="AS170" s="667"/>
      <c r="AT170" s="667"/>
      <c r="AU170" s="667"/>
      <c r="AV170" s="667"/>
      <c r="AW170" s="667"/>
      <c r="AX170" s="667"/>
      <c r="AY170" s="667"/>
      <c r="AZ170" s="216"/>
      <c r="BA170" s="39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2200"/>
      <c r="CD170" s="2200"/>
      <c r="CE170" s="2200"/>
      <c r="CF170" s="2200"/>
      <c r="CG170" s="2200"/>
      <c r="CH170" s="2200"/>
      <c r="CI170" s="2200"/>
      <c r="CJ170" s="2200"/>
      <c r="CK170" s="2200"/>
      <c r="CL170" s="2200"/>
      <c r="CM170" s="2200"/>
      <c r="CN170" s="2200"/>
      <c r="CO170" s="2200"/>
      <c r="CP170" s="2200"/>
      <c r="CQ170" s="2200"/>
      <c r="CR170" s="2200"/>
      <c r="CS170" s="2200"/>
      <c r="CT170" s="2200"/>
      <c r="CU170" s="2200"/>
      <c r="CV170" s="2200"/>
      <c r="CW170" s="2200"/>
      <c r="CX170" s="2200"/>
      <c r="CY170" s="2200"/>
      <c r="CZ170" s="2200"/>
    </row>
    <row r="171" s="399" customFormat="true" ht="15" customHeight="true" x14ac:dyDescent="0.2">
      <c r="A171" s="1643"/>
      <c r="B171" s="1822"/>
      <c r="C171" s="1600"/>
      <c r="D171" s="1601"/>
      <c r="E171" s="1601"/>
      <c r="F171" s="1601"/>
      <c r="G171" s="1634"/>
      <c r="H171" s="1626"/>
      <c r="I171" s="1601"/>
      <c r="J171" s="1601"/>
      <c r="K171" s="1601"/>
      <c r="L171" s="1607"/>
      <c r="M171" s="1616"/>
      <c r="N171" s="1601"/>
      <c r="O171" s="1601"/>
      <c r="P171" s="1601"/>
      <c r="Q171" s="1634"/>
      <c r="R171" s="1626"/>
      <c r="S171" s="1601"/>
      <c r="T171" s="1601"/>
      <c r="U171" s="1601"/>
      <c r="V171" s="1601"/>
      <c r="W171" s="1601"/>
      <c r="X171" s="1601"/>
      <c r="Y171" s="1601"/>
      <c r="Z171" s="1601"/>
      <c r="AA171" s="1601"/>
      <c r="AB171" s="2293"/>
      <c r="AC171" s="667"/>
      <c r="AD171" s="667"/>
      <c r="AE171" s="667"/>
      <c r="AF171" s="667"/>
      <c r="AG171" s="667"/>
      <c r="AH171" s="667"/>
      <c r="AI171" s="667"/>
      <c r="AJ171" s="667"/>
      <c r="AK171" s="667"/>
      <c r="AL171" s="667"/>
      <c r="AM171" s="667"/>
      <c r="AN171" s="667"/>
      <c r="AO171" s="667"/>
      <c r="AP171" s="667"/>
      <c r="AQ171" s="667"/>
      <c r="AR171" s="667"/>
      <c r="AS171" s="667"/>
      <c r="AT171" s="667"/>
      <c r="AU171" s="667"/>
      <c r="AV171" s="667"/>
      <c r="AW171" s="667"/>
      <c r="AX171" s="667"/>
      <c r="AY171" s="667"/>
      <c r="AZ171" s="216"/>
      <c r="BA171" s="39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2200"/>
      <c r="CD171" s="2200"/>
      <c r="CE171" s="2200"/>
      <c r="CF171" s="2200"/>
      <c r="CG171" s="2200"/>
      <c r="CH171" s="2200"/>
      <c r="CI171" s="2200"/>
      <c r="CJ171" s="2200"/>
      <c r="CK171" s="2200"/>
      <c r="CL171" s="2200"/>
      <c r="CM171" s="2200"/>
      <c r="CN171" s="2200"/>
      <c r="CO171" s="2200"/>
      <c r="CP171" s="2200"/>
      <c r="CQ171" s="2200"/>
      <c r="CR171" s="2200"/>
      <c r="CS171" s="2200"/>
      <c r="CT171" s="2200"/>
      <c r="CU171" s="2200"/>
      <c r="CV171" s="2200"/>
      <c r="CW171" s="2200"/>
      <c r="CX171" s="2200"/>
      <c r="CY171" s="2200"/>
      <c r="CZ171" s="2200"/>
    </row>
    <row r="172" s="399" customFormat="true" ht="15" customHeight="true" x14ac:dyDescent="0.2">
      <c r="A172" s="1644"/>
      <c r="B172" s="1823"/>
      <c r="C172" s="1745"/>
      <c r="D172" s="1746"/>
      <c r="E172" s="1746"/>
      <c r="F172" s="1746"/>
      <c r="G172" s="1747"/>
      <c r="H172" s="1748"/>
      <c r="I172" s="1746"/>
      <c r="J172" s="1746"/>
      <c r="K172" s="1746"/>
      <c r="L172" s="1749"/>
      <c r="M172" s="1750"/>
      <c r="N172" s="1746"/>
      <c r="O172" s="1746"/>
      <c r="P172" s="1746"/>
      <c r="Q172" s="1747"/>
      <c r="R172" s="1748"/>
      <c r="S172" s="1746"/>
      <c r="T172" s="1746"/>
      <c r="U172" s="1746"/>
      <c r="V172" s="1746"/>
      <c r="W172" s="1746"/>
      <c r="X172" s="1746"/>
      <c r="Y172" s="1746"/>
      <c r="Z172" s="1746"/>
      <c r="AA172" s="1746"/>
      <c r="AB172" s="2294"/>
      <c r="AC172" s="667"/>
      <c r="AD172" s="667"/>
      <c r="AE172" s="667"/>
      <c r="AF172" s="667"/>
      <c r="AG172" s="667"/>
      <c r="AH172" s="667"/>
      <c r="AI172" s="667"/>
      <c r="AJ172" s="667"/>
      <c r="AK172" s="667"/>
      <c r="AL172" s="667"/>
      <c r="AM172" s="667"/>
      <c r="AN172" s="667"/>
      <c r="AO172" s="667"/>
      <c r="AP172" s="667"/>
      <c r="AQ172" s="667"/>
      <c r="AR172" s="667"/>
      <c r="AS172" s="667"/>
      <c r="AT172" s="667"/>
      <c r="AU172" s="667"/>
      <c r="AV172" s="667"/>
      <c r="AW172" s="667"/>
      <c r="AX172" s="667"/>
      <c r="AY172" s="667"/>
      <c r="AZ172" s="216"/>
      <c r="BA172" s="39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2200"/>
      <c r="CD172" s="2200"/>
      <c r="CE172" s="2200"/>
      <c r="CF172" s="2200"/>
      <c r="CG172" s="2200"/>
      <c r="CH172" s="2200"/>
      <c r="CI172" s="2200"/>
      <c r="CJ172" s="2200"/>
      <c r="CK172" s="2200"/>
      <c r="CL172" s="2200"/>
      <c r="CM172" s="2200"/>
      <c r="CN172" s="2200"/>
      <c r="CO172" s="2200"/>
      <c r="CP172" s="2200"/>
      <c r="CQ172" s="2200"/>
      <c r="CR172" s="2200"/>
      <c r="CS172" s="2200"/>
      <c r="CT172" s="2200"/>
      <c r="CU172" s="2200"/>
      <c r="CV172" s="2200"/>
      <c r="CW172" s="2200"/>
      <c r="CX172" s="2200"/>
      <c r="CY172" s="2200"/>
      <c r="CZ172" s="2200"/>
    </row>
    <row r="173" s="399" customFormat="true" ht="15" customHeight="true" x14ac:dyDescent="0.2">
      <c r="A173" s="1645"/>
      <c r="B173" s="1824"/>
      <c r="C173" s="1751"/>
      <c r="D173" s="1752"/>
      <c r="E173" s="1752"/>
      <c r="F173" s="1752"/>
      <c r="G173" s="1753"/>
      <c r="H173" s="1754"/>
      <c r="I173" s="1752"/>
      <c r="J173" s="1752"/>
      <c r="K173" s="1752"/>
      <c r="L173" s="1755"/>
      <c r="M173" s="1756"/>
      <c r="N173" s="1752"/>
      <c r="O173" s="1752"/>
      <c r="P173" s="1752"/>
      <c r="Q173" s="1753"/>
      <c r="R173" s="1754"/>
      <c r="S173" s="1752"/>
      <c r="T173" s="1752"/>
      <c r="U173" s="1752"/>
      <c r="V173" s="1752"/>
      <c r="W173" s="1752"/>
      <c r="X173" s="1752"/>
      <c r="Y173" s="1752"/>
      <c r="Z173" s="1752"/>
      <c r="AA173" s="1752"/>
      <c r="AB173" s="2295"/>
      <c r="AC173" s="667"/>
      <c r="AD173" s="667"/>
      <c r="AE173" s="667"/>
      <c r="AF173" s="667"/>
      <c r="AG173" s="667"/>
      <c r="AH173" s="667"/>
      <c r="AI173" s="667"/>
      <c r="AJ173" s="667"/>
      <c r="AK173" s="667"/>
      <c r="AL173" s="667"/>
      <c r="AM173" s="667"/>
      <c r="AN173" s="667"/>
      <c r="AO173" s="667"/>
      <c r="AP173" s="667"/>
      <c r="AQ173" s="667"/>
      <c r="AR173" s="667"/>
      <c r="AS173" s="667"/>
      <c r="AT173" s="667"/>
      <c r="AU173" s="667"/>
      <c r="AV173" s="667"/>
      <c r="AW173" s="667"/>
      <c r="AX173" s="667"/>
      <c r="AY173" s="667"/>
      <c r="AZ173" s="216"/>
      <c r="BA173" s="39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2200"/>
      <c r="CD173" s="2200"/>
      <c r="CE173" s="2200"/>
      <c r="CF173" s="2200"/>
      <c r="CG173" s="2200"/>
      <c r="CH173" s="2200"/>
      <c r="CI173" s="2200"/>
      <c r="CJ173" s="2200"/>
      <c r="CK173" s="2200"/>
      <c r="CL173" s="2200"/>
      <c r="CM173" s="2200"/>
      <c r="CN173" s="2200"/>
      <c r="CO173" s="2200"/>
      <c r="CP173" s="2200"/>
      <c r="CQ173" s="2200"/>
      <c r="CR173" s="2200"/>
      <c r="CS173" s="2200"/>
      <c r="CT173" s="2200"/>
      <c r="CU173" s="2200"/>
      <c r="CV173" s="2200"/>
      <c r="CW173" s="2200"/>
      <c r="CX173" s="2200"/>
      <c r="CY173" s="2200"/>
      <c r="CZ173" s="2200"/>
    </row>
    <row r="174" s="399" customFormat="true" ht="15" customHeight="true" x14ac:dyDescent="0.2">
      <c r="A174" s="1645"/>
      <c r="B174" s="1824"/>
      <c r="C174" s="1751"/>
      <c r="D174" s="1752"/>
      <c r="E174" s="1752"/>
      <c r="F174" s="1752"/>
      <c r="G174" s="1753"/>
      <c r="H174" s="1754"/>
      <c r="I174" s="1752"/>
      <c r="J174" s="1752"/>
      <c r="K174" s="1752"/>
      <c r="L174" s="1755"/>
      <c r="M174" s="1756"/>
      <c r="N174" s="1752"/>
      <c r="O174" s="1752"/>
      <c r="P174" s="1752"/>
      <c r="Q174" s="1753"/>
      <c r="R174" s="1754"/>
      <c r="S174" s="1752"/>
      <c r="T174" s="1752"/>
      <c r="U174" s="1752"/>
      <c r="V174" s="1752"/>
      <c r="W174" s="1752"/>
      <c r="X174" s="1752"/>
      <c r="Y174" s="1752"/>
      <c r="Z174" s="1752"/>
      <c r="AA174" s="1752"/>
      <c r="AB174" s="2295"/>
      <c r="AC174" s="667"/>
      <c r="AD174" s="667"/>
      <c r="AE174" s="667"/>
      <c r="AF174" s="667"/>
      <c r="AG174" s="667"/>
      <c r="AH174" s="667"/>
      <c r="AI174" s="667"/>
      <c r="AJ174" s="667"/>
      <c r="AK174" s="667"/>
      <c r="AL174" s="667"/>
      <c r="AM174" s="667"/>
      <c r="AN174" s="667"/>
      <c r="AO174" s="667"/>
      <c r="AP174" s="667"/>
      <c r="AQ174" s="667"/>
      <c r="AR174" s="667"/>
      <c r="AS174" s="667"/>
      <c r="AT174" s="667"/>
      <c r="AU174" s="667"/>
      <c r="AV174" s="667"/>
      <c r="AW174" s="667"/>
      <c r="AX174" s="667"/>
      <c r="AY174" s="667"/>
      <c r="AZ174" s="216"/>
      <c r="BA174" s="39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2200"/>
      <c r="CD174" s="2200"/>
      <c r="CE174" s="2200"/>
      <c r="CF174" s="2200"/>
      <c r="CG174" s="2200"/>
      <c r="CH174" s="2200"/>
      <c r="CI174" s="2200"/>
      <c r="CJ174" s="2200"/>
      <c r="CK174" s="2200"/>
      <c r="CL174" s="2200"/>
      <c r="CM174" s="2200"/>
      <c r="CN174" s="2200"/>
      <c r="CO174" s="2200"/>
      <c r="CP174" s="2200"/>
      <c r="CQ174" s="2200"/>
      <c r="CR174" s="2200"/>
      <c r="CS174" s="2200"/>
      <c r="CT174" s="2200"/>
      <c r="CU174" s="2200"/>
      <c r="CV174" s="2200"/>
      <c r="CW174" s="2200"/>
      <c r="CX174" s="2200"/>
      <c r="CY174" s="2200"/>
      <c r="CZ174" s="2200"/>
    </row>
    <row r="175" s="399" customFormat="true" ht="15" customHeight="true" x14ac:dyDescent="0.2">
      <c r="A175" s="1645"/>
      <c r="B175" s="1824"/>
      <c r="C175" s="1751"/>
      <c r="D175" s="1752"/>
      <c r="E175" s="1752"/>
      <c r="F175" s="1752"/>
      <c r="G175" s="1753"/>
      <c r="H175" s="1754"/>
      <c r="I175" s="1752"/>
      <c r="J175" s="1752"/>
      <c r="K175" s="1752"/>
      <c r="L175" s="1755"/>
      <c r="M175" s="1756"/>
      <c r="N175" s="1752"/>
      <c r="O175" s="1752"/>
      <c r="P175" s="1752"/>
      <c r="Q175" s="1753"/>
      <c r="R175" s="1754"/>
      <c r="S175" s="1752"/>
      <c r="T175" s="1752"/>
      <c r="U175" s="1752"/>
      <c r="V175" s="1752"/>
      <c r="W175" s="1752"/>
      <c r="X175" s="1752"/>
      <c r="Y175" s="1752"/>
      <c r="Z175" s="1752"/>
      <c r="AA175" s="1752"/>
      <c r="AB175" s="2295"/>
      <c r="AC175" s="667"/>
      <c r="AD175" s="667"/>
      <c r="AE175" s="667"/>
      <c r="AF175" s="667"/>
      <c r="AG175" s="667"/>
      <c r="AH175" s="667"/>
      <c r="AI175" s="667"/>
      <c r="AJ175" s="667"/>
      <c r="AK175" s="667"/>
      <c r="AL175" s="667"/>
      <c r="AM175" s="667"/>
      <c r="AN175" s="667"/>
      <c r="AO175" s="667"/>
      <c r="AP175" s="667"/>
      <c r="AQ175" s="667"/>
      <c r="AR175" s="667"/>
      <c r="AS175" s="667"/>
      <c r="AT175" s="667"/>
      <c r="AU175" s="667"/>
      <c r="AV175" s="667"/>
      <c r="AW175" s="667"/>
      <c r="AX175" s="667"/>
      <c r="AY175" s="667"/>
      <c r="AZ175" s="216"/>
      <c r="BA175" s="39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2200"/>
      <c r="CD175" s="2200"/>
      <c r="CE175" s="2200"/>
      <c r="CF175" s="2200"/>
      <c r="CG175" s="2200"/>
      <c r="CH175" s="2200"/>
      <c r="CI175" s="2200"/>
      <c r="CJ175" s="2200"/>
      <c r="CK175" s="2200"/>
      <c r="CL175" s="2200"/>
      <c r="CM175" s="2200"/>
      <c r="CN175" s="2200"/>
      <c r="CO175" s="2200"/>
      <c r="CP175" s="2200"/>
      <c r="CQ175" s="2200"/>
      <c r="CR175" s="2200"/>
      <c r="CS175" s="2200"/>
      <c r="CT175" s="2200"/>
      <c r="CU175" s="2200"/>
      <c r="CV175" s="2200"/>
      <c r="CW175" s="2200"/>
      <c r="CX175" s="2200"/>
      <c r="CY175" s="2200"/>
      <c r="CZ175" s="2200"/>
    </row>
    <row r="176" s="399" customFormat="true" ht="15" customHeight="true" x14ac:dyDescent="0.2">
      <c r="A176" s="1645"/>
      <c r="B176" s="1824"/>
      <c r="C176" s="1751"/>
      <c r="D176" s="1752"/>
      <c r="E176" s="1752"/>
      <c r="F176" s="1752"/>
      <c r="G176" s="1753"/>
      <c r="H176" s="1754"/>
      <c r="I176" s="1752"/>
      <c r="J176" s="1752"/>
      <c r="K176" s="1752"/>
      <c r="L176" s="1755"/>
      <c r="M176" s="1756"/>
      <c r="N176" s="1752"/>
      <c r="O176" s="1752"/>
      <c r="P176" s="1752"/>
      <c r="Q176" s="1753"/>
      <c r="R176" s="1754"/>
      <c r="S176" s="1752"/>
      <c r="T176" s="1752"/>
      <c r="U176" s="1752"/>
      <c r="V176" s="1752"/>
      <c r="W176" s="1752"/>
      <c r="X176" s="1752"/>
      <c r="Y176" s="1752"/>
      <c r="Z176" s="1752"/>
      <c r="AA176" s="1752"/>
      <c r="AB176" s="2295"/>
      <c r="AC176" s="667"/>
      <c r="AD176" s="667"/>
      <c r="AE176" s="667"/>
      <c r="AF176" s="667"/>
      <c r="AG176" s="667"/>
      <c r="AH176" s="667"/>
      <c r="AI176" s="667"/>
      <c r="AJ176" s="667"/>
      <c r="AK176" s="667"/>
      <c r="AL176" s="667"/>
      <c r="AM176" s="667"/>
      <c r="AN176" s="667"/>
      <c r="AO176" s="667"/>
      <c r="AP176" s="667"/>
      <c r="AQ176" s="667"/>
      <c r="AR176" s="667"/>
      <c r="AS176" s="667"/>
      <c r="AT176" s="667"/>
      <c r="AU176" s="667"/>
      <c r="AV176" s="667"/>
      <c r="AW176" s="667"/>
      <c r="AX176" s="667"/>
      <c r="AY176" s="667"/>
      <c r="AZ176" s="216"/>
      <c r="BA176" s="39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2200"/>
      <c r="CD176" s="2200"/>
      <c r="CE176" s="2200"/>
      <c r="CF176" s="2200"/>
      <c r="CG176" s="2200"/>
      <c r="CH176" s="2200"/>
      <c r="CI176" s="2200"/>
      <c r="CJ176" s="2200"/>
      <c r="CK176" s="2200"/>
      <c r="CL176" s="2200"/>
      <c r="CM176" s="2200"/>
      <c r="CN176" s="2200"/>
      <c r="CO176" s="2200"/>
      <c r="CP176" s="2200"/>
      <c r="CQ176" s="2200"/>
      <c r="CR176" s="2200"/>
      <c r="CS176" s="2200"/>
      <c r="CT176" s="2200"/>
      <c r="CU176" s="2200"/>
      <c r="CV176" s="2200"/>
      <c r="CW176" s="2200"/>
      <c r="CX176" s="2200"/>
      <c r="CY176" s="2200"/>
      <c r="CZ176" s="2200"/>
    </row>
    <row r="177" s="399" customFormat="true" ht="15" customHeight="true" x14ac:dyDescent="0.2">
      <c r="A177" s="1645"/>
      <c r="B177" s="1824"/>
      <c r="C177" s="1751"/>
      <c r="D177" s="1752"/>
      <c r="E177" s="1752"/>
      <c r="F177" s="1752"/>
      <c r="G177" s="1753"/>
      <c r="H177" s="1754"/>
      <c r="I177" s="1752"/>
      <c r="J177" s="1752"/>
      <c r="K177" s="1752"/>
      <c r="L177" s="1755"/>
      <c r="M177" s="1756"/>
      <c r="N177" s="1752"/>
      <c r="O177" s="1752"/>
      <c r="P177" s="1752"/>
      <c r="Q177" s="1753"/>
      <c r="R177" s="1754"/>
      <c r="S177" s="1752"/>
      <c r="T177" s="1752"/>
      <c r="U177" s="1752"/>
      <c r="V177" s="1752"/>
      <c r="W177" s="1752"/>
      <c r="X177" s="1752"/>
      <c r="Y177" s="1752"/>
      <c r="Z177" s="1752"/>
      <c r="AA177" s="1752"/>
      <c r="AB177" s="2295"/>
      <c r="AC177" s="667"/>
      <c r="AD177" s="667"/>
      <c r="AE177" s="667"/>
      <c r="AF177" s="667"/>
      <c r="AG177" s="667"/>
      <c r="AH177" s="667"/>
      <c r="AI177" s="667"/>
      <c r="AJ177" s="667"/>
      <c r="AK177" s="667"/>
      <c r="AL177" s="667"/>
      <c r="AM177" s="667"/>
      <c r="AN177" s="667"/>
      <c r="AO177" s="667"/>
      <c r="AP177" s="667"/>
      <c r="AQ177" s="667"/>
      <c r="AR177" s="667"/>
      <c r="AS177" s="667"/>
      <c r="AT177" s="667"/>
      <c r="AU177" s="667"/>
      <c r="AV177" s="667"/>
      <c r="AW177" s="667"/>
      <c r="AX177" s="667"/>
      <c r="AY177" s="667"/>
      <c r="AZ177" s="216"/>
      <c r="BA177" s="39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2200"/>
      <c r="CD177" s="2200"/>
      <c r="CE177" s="2200"/>
      <c r="CF177" s="2200"/>
      <c r="CG177" s="2200"/>
      <c r="CH177" s="2200"/>
      <c r="CI177" s="2200"/>
      <c r="CJ177" s="2200"/>
      <c r="CK177" s="2200"/>
      <c r="CL177" s="2200"/>
      <c r="CM177" s="2200"/>
      <c r="CN177" s="2200"/>
      <c r="CO177" s="2200"/>
      <c r="CP177" s="2200"/>
      <c r="CQ177" s="2200"/>
      <c r="CR177" s="2200"/>
      <c r="CS177" s="2200"/>
      <c r="CT177" s="2200"/>
      <c r="CU177" s="2200"/>
      <c r="CV177" s="2200"/>
      <c r="CW177" s="2200"/>
      <c r="CX177" s="2200"/>
      <c r="CY177" s="2200"/>
      <c r="CZ177" s="2200"/>
    </row>
    <row r="178" s="399" customFormat="true" ht="15" customHeight="true" x14ac:dyDescent="0.2">
      <c r="A178" s="1645"/>
      <c r="B178" s="1824"/>
      <c r="C178" s="1751"/>
      <c r="D178" s="1752"/>
      <c r="E178" s="1752"/>
      <c r="F178" s="1752"/>
      <c r="G178" s="1753"/>
      <c r="H178" s="1754"/>
      <c r="I178" s="1752"/>
      <c r="J178" s="1752"/>
      <c r="K178" s="1752"/>
      <c r="L178" s="1755"/>
      <c r="M178" s="1756"/>
      <c r="N178" s="1752"/>
      <c r="O178" s="1752"/>
      <c r="P178" s="1752"/>
      <c r="Q178" s="1753"/>
      <c r="R178" s="1754"/>
      <c r="S178" s="1752"/>
      <c r="T178" s="1752"/>
      <c r="U178" s="1752"/>
      <c r="V178" s="1752"/>
      <c r="W178" s="1752"/>
      <c r="X178" s="1752"/>
      <c r="Y178" s="1752"/>
      <c r="Z178" s="1752"/>
      <c r="AA178" s="1752"/>
      <c r="AB178" s="2295"/>
      <c r="AC178" s="667"/>
      <c r="AD178" s="667"/>
      <c r="AE178" s="667"/>
      <c r="AF178" s="667"/>
      <c r="AG178" s="667"/>
      <c r="AH178" s="667"/>
      <c r="AI178" s="667"/>
      <c r="AJ178" s="667"/>
      <c r="AK178" s="667"/>
      <c r="AL178" s="667"/>
      <c r="AM178" s="667"/>
      <c r="AN178" s="667"/>
      <c r="AO178" s="667"/>
      <c r="AP178" s="667"/>
      <c r="AQ178" s="667"/>
      <c r="AR178" s="667"/>
      <c r="AS178" s="667"/>
      <c r="AT178" s="667"/>
      <c r="AU178" s="667"/>
      <c r="AV178" s="667"/>
      <c r="AW178" s="667"/>
      <c r="AX178" s="667"/>
      <c r="AY178" s="667"/>
      <c r="AZ178" s="216"/>
      <c r="BA178" s="39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2200"/>
      <c r="CD178" s="2200"/>
      <c r="CE178" s="2200"/>
      <c r="CF178" s="2200"/>
      <c r="CG178" s="2200"/>
      <c r="CH178" s="2200"/>
      <c r="CI178" s="2200"/>
      <c r="CJ178" s="2200"/>
      <c r="CK178" s="2200"/>
      <c r="CL178" s="2200"/>
      <c r="CM178" s="2200"/>
      <c r="CN178" s="2200"/>
      <c r="CO178" s="2200"/>
      <c r="CP178" s="2200"/>
      <c r="CQ178" s="2200"/>
      <c r="CR178" s="2200"/>
      <c r="CS178" s="2200"/>
      <c r="CT178" s="2200"/>
      <c r="CU178" s="2200"/>
      <c r="CV178" s="2200"/>
      <c r="CW178" s="2200"/>
      <c r="CX178" s="2200"/>
      <c r="CY178" s="2200"/>
      <c r="CZ178" s="2200"/>
    </row>
    <row r="179" s="399" customFormat="true" ht="15" customHeight="true" x14ac:dyDescent="0.2">
      <c r="A179" s="1645"/>
      <c r="B179" s="1824"/>
      <c r="C179" s="1751"/>
      <c r="D179" s="1752"/>
      <c r="E179" s="1752"/>
      <c r="F179" s="1752"/>
      <c r="G179" s="1753"/>
      <c r="H179" s="1754"/>
      <c r="I179" s="1752"/>
      <c r="J179" s="1752"/>
      <c r="K179" s="1752"/>
      <c r="L179" s="1755"/>
      <c r="M179" s="1756"/>
      <c r="N179" s="1752"/>
      <c r="O179" s="1752"/>
      <c r="P179" s="1752"/>
      <c r="Q179" s="1753"/>
      <c r="R179" s="1754"/>
      <c r="S179" s="1752"/>
      <c r="T179" s="1752"/>
      <c r="U179" s="1752"/>
      <c r="V179" s="1752"/>
      <c r="W179" s="1752"/>
      <c r="X179" s="1752"/>
      <c r="Y179" s="1752"/>
      <c r="Z179" s="1752"/>
      <c r="AA179" s="1752"/>
      <c r="AB179" s="2295"/>
      <c r="AC179" s="667"/>
      <c r="AD179" s="667"/>
      <c r="AE179" s="667"/>
      <c r="AF179" s="667"/>
      <c r="AG179" s="667"/>
      <c r="AH179" s="667"/>
      <c r="AI179" s="667"/>
      <c r="AJ179" s="667"/>
      <c r="AK179" s="667"/>
      <c r="AL179" s="667"/>
      <c r="AM179" s="667"/>
      <c r="AN179" s="667"/>
      <c r="AO179" s="667"/>
      <c r="AP179" s="667"/>
      <c r="AQ179" s="667"/>
      <c r="AR179" s="667"/>
      <c r="AS179" s="667"/>
      <c r="AT179" s="667"/>
      <c r="AU179" s="667"/>
      <c r="AV179" s="667"/>
      <c r="AW179" s="667"/>
      <c r="AX179" s="667"/>
      <c r="AY179" s="667"/>
      <c r="AZ179" s="216"/>
      <c r="BA179" s="39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2200"/>
      <c r="CD179" s="2200"/>
      <c r="CE179" s="2200"/>
      <c r="CF179" s="2200"/>
      <c r="CG179" s="2200"/>
      <c r="CH179" s="2200"/>
      <c r="CI179" s="2200"/>
      <c r="CJ179" s="2200"/>
      <c r="CK179" s="2200"/>
      <c r="CL179" s="2200"/>
      <c r="CM179" s="2200"/>
      <c r="CN179" s="2200"/>
      <c r="CO179" s="2200"/>
      <c r="CP179" s="2200"/>
      <c r="CQ179" s="2200"/>
      <c r="CR179" s="2200"/>
      <c r="CS179" s="2200"/>
      <c r="CT179" s="2200"/>
      <c r="CU179" s="2200"/>
      <c r="CV179" s="2200"/>
      <c r="CW179" s="2200"/>
      <c r="CX179" s="2200"/>
      <c r="CY179" s="2200"/>
      <c r="CZ179" s="2200"/>
    </row>
    <row r="180" s="399" customFormat="true" ht="15" customHeight="true" x14ac:dyDescent="0.2">
      <c r="A180" s="1645"/>
      <c r="B180" s="1824"/>
      <c r="C180" s="1751"/>
      <c r="D180" s="1752"/>
      <c r="E180" s="1752"/>
      <c r="F180" s="1752"/>
      <c r="G180" s="1753"/>
      <c r="H180" s="1754"/>
      <c r="I180" s="1752"/>
      <c r="J180" s="1752"/>
      <c r="K180" s="1752"/>
      <c r="L180" s="1755"/>
      <c r="M180" s="1756"/>
      <c r="N180" s="1752"/>
      <c r="O180" s="1752"/>
      <c r="P180" s="1752"/>
      <c r="Q180" s="1753"/>
      <c r="R180" s="1754"/>
      <c r="S180" s="1752"/>
      <c r="T180" s="1752"/>
      <c r="U180" s="1752"/>
      <c r="V180" s="1752"/>
      <c r="W180" s="1752"/>
      <c r="X180" s="1752"/>
      <c r="Y180" s="1752"/>
      <c r="Z180" s="1752"/>
      <c r="AA180" s="1752"/>
      <c r="AB180" s="2295"/>
      <c r="AC180" s="667"/>
      <c r="AD180" s="667"/>
      <c r="AE180" s="667"/>
      <c r="AF180" s="667"/>
      <c r="AG180" s="667"/>
      <c r="AH180" s="667"/>
      <c r="AI180" s="667"/>
      <c r="AJ180" s="667"/>
      <c r="AK180" s="667"/>
      <c r="AL180" s="667"/>
      <c r="AM180" s="667"/>
      <c r="AN180" s="667"/>
      <c r="AO180" s="667"/>
      <c r="AP180" s="667"/>
      <c r="AQ180" s="667"/>
      <c r="AR180" s="667"/>
      <c r="AS180" s="667"/>
      <c r="AT180" s="667"/>
      <c r="AU180" s="667"/>
      <c r="AV180" s="667"/>
      <c r="AW180" s="667"/>
      <c r="AX180" s="667"/>
      <c r="AY180" s="667"/>
      <c r="AZ180" s="216"/>
      <c r="BA180" s="39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2200"/>
      <c r="CD180" s="2200"/>
      <c r="CE180" s="2200"/>
      <c r="CF180" s="2200"/>
      <c r="CG180" s="2200"/>
      <c r="CH180" s="2200"/>
      <c r="CI180" s="2200"/>
      <c r="CJ180" s="2200"/>
      <c r="CK180" s="2200"/>
      <c r="CL180" s="2200"/>
      <c r="CM180" s="2200"/>
      <c r="CN180" s="2200"/>
      <c r="CO180" s="2200"/>
      <c r="CP180" s="2200"/>
      <c r="CQ180" s="2200"/>
      <c r="CR180" s="2200"/>
      <c r="CS180" s="2200"/>
      <c r="CT180" s="2200"/>
      <c r="CU180" s="2200"/>
      <c r="CV180" s="2200"/>
      <c r="CW180" s="2200"/>
      <c r="CX180" s="2200"/>
      <c r="CY180" s="2200"/>
      <c r="CZ180" s="2200"/>
    </row>
    <row r="181" s="399" customFormat="true" ht="15" customHeight="true" x14ac:dyDescent="0.2">
      <c r="A181" s="1645"/>
      <c r="B181" s="1824"/>
      <c r="C181" s="1751"/>
      <c r="D181" s="1752"/>
      <c r="E181" s="1752"/>
      <c r="F181" s="1752"/>
      <c r="G181" s="1753"/>
      <c r="H181" s="1754"/>
      <c r="I181" s="1752"/>
      <c r="J181" s="1752"/>
      <c r="K181" s="1752"/>
      <c r="L181" s="1755"/>
      <c r="M181" s="1756"/>
      <c r="N181" s="1752"/>
      <c r="O181" s="1752"/>
      <c r="P181" s="1752"/>
      <c r="Q181" s="1753"/>
      <c r="R181" s="1754"/>
      <c r="S181" s="1752"/>
      <c r="T181" s="1752"/>
      <c r="U181" s="1752"/>
      <c r="V181" s="1752"/>
      <c r="W181" s="1752"/>
      <c r="X181" s="1752"/>
      <c r="Y181" s="1752"/>
      <c r="Z181" s="1752"/>
      <c r="AA181" s="1752"/>
      <c r="AB181" s="2295"/>
      <c r="AC181" s="667"/>
      <c r="AD181" s="667"/>
      <c r="AE181" s="667"/>
      <c r="AF181" s="667"/>
      <c r="AG181" s="667"/>
      <c r="AH181" s="667"/>
      <c r="AI181" s="667"/>
      <c r="AJ181" s="667"/>
      <c r="AK181" s="667"/>
      <c r="AL181" s="667"/>
      <c r="AM181" s="667"/>
      <c r="AN181" s="667"/>
      <c r="AO181" s="667"/>
      <c r="AP181" s="667"/>
      <c r="AQ181" s="667"/>
      <c r="AR181" s="667"/>
      <c r="AS181" s="667"/>
      <c r="AT181" s="667"/>
      <c r="AU181" s="667"/>
      <c r="AV181" s="667"/>
      <c r="AW181" s="667"/>
      <c r="AX181" s="667"/>
      <c r="AY181" s="667"/>
      <c r="AZ181" s="216"/>
      <c r="BA181" s="39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2200"/>
      <c r="CD181" s="2200"/>
      <c r="CE181" s="2200"/>
      <c r="CF181" s="2200"/>
      <c r="CG181" s="2200"/>
      <c r="CH181" s="2200"/>
      <c r="CI181" s="2200"/>
      <c r="CJ181" s="2200"/>
      <c r="CK181" s="2200"/>
      <c r="CL181" s="2200"/>
      <c r="CM181" s="2200"/>
      <c r="CN181" s="2200"/>
      <c r="CO181" s="2200"/>
      <c r="CP181" s="2200"/>
      <c r="CQ181" s="2200"/>
      <c r="CR181" s="2200"/>
      <c r="CS181" s="2200"/>
      <c r="CT181" s="2200"/>
      <c r="CU181" s="2200"/>
      <c r="CV181" s="2200"/>
      <c r="CW181" s="2200"/>
      <c r="CX181" s="2200"/>
      <c r="CY181" s="2200"/>
      <c r="CZ181" s="2200"/>
    </row>
    <row r="182" s="399" customFormat="true" ht="15" customHeight="true" x14ac:dyDescent="0.2">
      <c r="A182" s="1645"/>
      <c r="B182" s="1824"/>
      <c r="C182" s="1751"/>
      <c r="D182" s="1752"/>
      <c r="E182" s="1752"/>
      <c r="F182" s="1752"/>
      <c r="G182" s="1753"/>
      <c r="H182" s="1754"/>
      <c r="I182" s="1752"/>
      <c r="J182" s="1752"/>
      <c r="K182" s="1752"/>
      <c r="L182" s="1755"/>
      <c r="M182" s="1756"/>
      <c r="N182" s="1752"/>
      <c r="O182" s="1752"/>
      <c r="P182" s="1752"/>
      <c r="Q182" s="1753"/>
      <c r="R182" s="1754"/>
      <c r="S182" s="1752"/>
      <c r="T182" s="1752"/>
      <c r="U182" s="1752"/>
      <c r="V182" s="1752"/>
      <c r="W182" s="1752"/>
      <c r="X182" s="1752"/>
      <c r="Y182" s="1752"/>
      <c r="Z182" s="1752"/>
      <c r="AA182" s="1752"/>
      <c r="AB182" s="2295"/>
      <c r="AC182" s="667"/>
      <c r="AD182" s="667"/>
      <c r="AE182" s="667"/>
      <c r="AF182" s="667"/>
      <c r="AG182" s="667"/>
      <c r="AH182" s="667"/>
      <c r="AI182" s="667"/>
      <c r="AJ182" s="667"/>
      <c r="AK182" s="667"/>
      <c r="AL182" s="667"/>
      <c r="AM182" s="667"/>
      <c r="AN182" s="667"/>
      <c r="AO182" s="667"/>
      <c r="AP182" s="667"/>
      <c r="AQ182" s="667"/>
      <c r="AR182" s="667"/>
      <c r="AS182" s="667"/>
      <c r="AT182" s="667"/>
      <c r="AU182" s="667"/>
      <c r="AV182" s="667"/>
      <c r="AW182" s="667"/>
      <c r="AX182" s="667"/>
      <c r="AY182" s="667"/>
      <c r="AZ182" s="216"/>
      <c r="BA182" s="39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2200"/>
      <c r="CD182" s="2200"/>
      <c r="CE182" s="2200"/>
      <c r="CF182" s="2200"/>
      <c r="CG182" s="2200"/>
      <c r="CH182" s="2200"/>
      <c r="CI182" s="2200"/>
      <c r="CJ182" s="2200"/>
      <c r="CK182" s="2200"/>
      <c r="CL182" s="2200"/>
      <c r="CM182" s="2200"/>
      <c r="CN182" s="2200"/>
      <c r="CO182" s="2200"/>
      <c r="CP182" s="2200"/>
      <c r="CQ182" s="2200"/>
      <c r="CR182" s="2200"/>
      <c r="CS182" s="2200"/>
      <c r="CT182" s="2200"/>
      <c r="CU182" s="2200"/>
      <c r="CV182" s="2200"/>
      <c r="CW182" s="2200"/>
      <c r="CX182" s="2200"/>
      <c r="CY182" s="2200"/>
      <c r="CZ182" s="2200"/>
    </row>
    <row r="183" s="399" customFormat="true" ht="15" customHeight="true" x14ac:dyDescent="0.2">
      <c r="A183" s="1645"/>
      <c r="B183" s="1824"/>
      <c r="C183" s="1751"/>
      <c r="D183" s="1752"/>
      <c r="E183" s="1752"/>
      <c r="F183" s="1752"/>
      <c r="G183" s="1753"/>
      <c r="H183" s="1754"/>
      <c r="I183" s="1752"/>
      <c r="J183" s="1752"/>
      <c r="K183" s="1752"/>
      <c r="L183" s="1755"/>
      <c r="M183" s="1756"/>
      <c r="N183" s="1752"/>
      <c r="O183" s="1752"/>
      <c r="P183" s="1752"/>
      <c r="Q183" s="1753"/>
      <c r="R183" s="1754"/>
      <c r="S183" s="1752"/>
      <c r="T183" s="1752"/>
      <c r="U183" s="1752"/>
      <c r="V183" s="1752"/>
      <c r="W183" s="1752"/>
      <c r="X183" s="1752"/>
      <c r="Y183" s="1752"/>
      <c r="Z183" s="1752"/>
      <c r="AA183" s="1752"/>
      <c r="AB183" s="2295"/>
      <c r="AC183" s="667"/>
      <c r="AD183" s="667"/>
      <c r="AE183" s="667"/>
      <c r="AF183" s="667"/>
      <c r="AG183" s="667"/>
      <c r="AH183" s="667"/>
      <c r="AI183" s="667"/>
      <c r="AJ183" s="667"/>
      <c r="AK183" s="667"/>
      <c r="AL183" s="667"/>
      <c r="AM183" s="667"/>
      <c r="AN183" s="667"/>
      <c r="AO183" s="667"/>
      <c r="AP183" s="667"/>
      <c r="AQ183" s="667"/>
      <c r="AR183" s="667"/>
      <c r="AS183" s="667"/>
      <c r="AT183" s="667"/>
      <c r="AU183" s="667"/>
      <c r="AV183" s="667"/>
      <c r="AW183" s="667"/>
      <c r="AX183" s="667"/>
      <c r="AY183" s="667"/>
      <c r="AZ183" s="216"/>
      <c r="BA183" s="39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2200"/>
      <c r="CD183" s="2200"/>
      <c r="CE183" s="2200"/>
      <c r="CF183" s="2200"/>
      <c r="CG183" s="2200"/>
      <c r="CH183" s="2200"/>
      <c r="CI183" s="2200"/>
      <c r="CJ183" s="2200"/>
      <c r="CK183" s="2200"/>
      <c r="CL183" s="2200"/>
      <c r="CM183" s="2200"/>
      <c r="CN183" s="2200"/>
      <c r="CO183" s="2200"/>
      <c r="CP183" s="2200"/>
      <c r="CQ183" s="2200"/>
      <c r="CR183" s="2200"/>
      <c r="CS183" s="2200"/>
      <c r="CT183" s="2200"/>
      <c r="CU183" s="2200"/>
      <c r="CV183" s="2200"/>
      <c r="CW183" s="2200"/>
      <c r="CX183" s="2200"/>
      <c r="CY183" s="2200"/>
      <c r="CZ183" s="2200"/>
    </row>
    <row r="184" s="399" customFormat="true" ht="15" customHeight="true" x14ac:dyDescent="0.2">
      <c r="A184" s="1645"/>
      <c r="B184" s="1824"/>
      <c r="C184" s="1751"/>
      <c r="D184" s="1752"/>
      <c r="E184" s="1752"/>
      <c r="F184" s="1752"/>
      <c r="G184" s="1753"/>
      <c r="H184" s="1754"/>
      <c r="I184" s="1752"/>
      <c r="J184" s="1752"/>
      <c r="K184" s="1752"/>
      <c r="L184" s="1755"/>
      <c r="M184" s="1756"/>
      <c r="N184" s="1752"/>
      <c r="O184" s="1752"/>
      <c r="P184" s="1752"/>
      <c r="Q184" s="1753"/>
      <c r="R184" s="1754"/>
      <c r="S184" s="1752"/>
      <c r="T184" s="1752"/>
      <c r="U184" s="1752"/>
      <c r="V184" s="1752"/>
      <c r="W184" s="1752"/>
      <c r="X184" s="1752"/>
      <c r="Y184" s="1752"/>
      <c r="Z184" s="1752"/>
      <c r="AA184" s="1752"/>
      <c r="AB184" s="2295"/>
      <c r="AC184" s="667"/>
      <c r="AD184" s="667"/>
      <c r="AE184" s="667"/>
      <c r="AF184" s="667"/>
      <c r="AG184" s="667"/>
      <c r="AH184" s="667"/>
      <c r="AI184" s="667"/>
      <c r="AJ184" s="667"/>
      <c r="AK184" s="667"/>
      <c r="AL184" s="667"/>
      <c r="AM184" s="667"/>
      <c r="AN184" s="667"/>
      <c r="AO184" s="667"/>
      <c r="AP184" s="667"/>
      <c r="AQ184" s="667"/>
      <c r="AR184" s="667"/>
      <c r="AS184" s="667"/>
      <c r="AT184" s="667"/>
      <c r="AU184" s="667"/>
      <c r="AV184" s="667"/>
      <c r="AW184" s="667"/>
      <c r="AX184" s="667"/>
      <c r="AY184" s="667"/>
      <c r="AZ184" s="216"/>
      <c r="BA184" s="39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2200"/>
      <c r="CD184" s="2200"/>
      <c r="CE184" s="2200"/>
      <c r="CF184" s="2200"/>
      <c r="CG184" s="2200"/>
      <c r="CH184" s="2200"/>
      <c r="CI184" s="2200"/>
      <c r="CJ184" s="2200"/>
      <c r="CK184" s="2200"/>
      <c r="CL184" s="2200"/>
      <c r="CM184" s="2200"/>
      <c r="CN184" s="2200"/>
      <c r="CO184" s="2200"/>
      <c r="CP184" s="2200"/>
      <c r="CQ184" s="2200"/>
      <c r="CR184" s="2200"/>
      <c r="CS184" s="2200"/>
      <c r="CT184" s="2200"/>
      <c r="CU184" s="2200"/>
      <c r="CV184" s="2200"/>
      <c r="CW184" s="2200"/>
      <c r="CX184" s="2200"/>
      <c r="CY184" s="2200"/>
      <c r="CZ184" s="2200"/>
    </row>
    <row r="185" s="399" customFormat="true" ht="15" customHeight="true" x14ac:dyDescent="0.2">
      <c r="A185" s="1645"/>
      <c r="B185" s="1824"/>
      <c r="C185" s="1751"/>
      <c r="D185" s="1752"/>
      <c r="E185" s="1752"/>
      <c r="F185" s="1752"/>
      <c r="G185" s="1753"/>
      <c r="H185" s="1754"/>
      <c r="I185" s="1752"/>
      <c r="J185" s="1752"/>
      <c r="K185" s="1752"/>
      <c r="L185" s="1755"/>
      <c r="M185" s="1756"/>
      <c r="N185" s="1752"/>
      <c r="O185" s="1752"/>
      <c r="P185" s="1752"/>
      <c r="Q185" s="1753"/>
      <c r="R185" s="1754"/>
      <c r="S185" s="1752"/>
      <c r="T185" s="1752"/>
      <c r="U185" s="1752"/>
      <c r="V185" s="1752"/>
      <c r="W185" s="1752"/>
      <c r="X185" s="1752"/>
      <c r="Y185" s="1752"/>
      <c r="Z185" s="1752"/>
      <c r="AA185" s="1752"/>
      <c r="AB185" s="2295"/>
      <c r="AC185" s="667"/>
      <c r="AD185" s="667"/>
      <c r="AE185" s="667"/>
      <c r="AF185" s="667"/>
      <c r="AG185" s="667"/>
      <c r="AH185" s="667"/>
      <c r="AI185" s="667"/>
      <c r="AJ185" s="667"/>
      <c r="AK185" s="667"/>
      <c r="AL185" s="667"/>
      <c r="AM185" s="667"/>
      <c r="AN185" s="667"/>
      <c r="AO185" s="667"/>
      <c r="AP185" s="667"/>
      <c r="AQ185" s="667"/>
      <c r="AR185" s="667"/>
      <c r="AS185" s="667"/>
      <c r="AT185" s="667"/>
      <c r="AU185" s="667"/>
      <c r="AV185" s="667"/>
      <c r="AW185" s="667"/>
      <c r="AX185" s="667"/>
      <c r="AY185" s="667"/>
      <c r="AZ185" s="216"/>
      <c r="BA185" s="39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2200"/>
      <c r="CD185" s="2200"/>
      <c r="CE185" s="2200"/>
      <c r="CF185" s="2200"/>
      <c r="CG185" s="2200"/>
      <c r="CH185" s="2200"/>
      <c r="CI185" s="2200"/>
      <c r="CJ185" s="2200"/>
      <c r="CK185" s="2200"/>
      <c r="CL185" s="2200"/>
      <c r="CM185" s="2200"/>
      <c r="CN185" s="2200"/>
      <c r="CO185" s="2200"/>
      <c r="CP185" s="2200"/>
      <c r="CQ185" s="2200"/>
      <c r="CR185" s="2200"/>
      <c r="CS185" s="2200"/>
      <c r="CT185" s="2200"/>
      <c r="CU185" s="2200"/>
      <c r="CV185" s="2200"/>
      <c r="CW185" s="2200"/>
      <c r="CX185" s="2200"/>
      <c r="CY185" s="2200"/>
      <c r="CZ185" s="2200"/>
    </row>
    <row r="186" s="399" customFormat="true" ht="15" customHeight="true" x14ac:dyDescent="0.2">
      <c r="A186" s="1645"/>
      <c r="B186" s="1824"/>
      <c r="C186" s="1751"/>
      <c r="D186" s="1752"/>
      <c r="E186" s="1752"/>
      <c r="F186" s="1752"/>
      <c r="G186" s="1753"/>
      <c r="H186" s="1754"/>
      <c r="I186" s="1752"/>
      <c r="J186" s="1752"/>
      <c r="K186" s="1752"/>
      <c r="L186" s="1755"/>
      <c r="M186" s="1756"/>
      <c r="N186" s="1752"/>
      <c r="O186" s="1752"/>
      <c r="P186" s="1752"/>
      <c r="Q186" s="1753"/>
      <c r="R186" s="1754"/>
      <c r="S186" s="1752"/>
      <c r="T186" s="1752"/>
      <c r="U186" s="1752"/>
      <c r="V186" s="1752"/>
      <c r="W186" s="1752"/>
      <c r="X186" s="1752"/>
      <c r="Y186" s="1752"/>
      <c r="Z186" s="1752"/>
      <c r="AA186" s="1752"/>
      <c r="AB186" s="2295"/>
      <c r="AC186" s="667"/>
      <c r="AD186" s="667"/>
      <c r="AE186" s="667"/>
      <c r="AF186" s="667"/>
      <c r="AG186" s="667"/>
      <c r="AH186" s="667"/>
      <c r="AI186" s="667"/>
      <c r="AJ186" s="667"/>
      <c r="AK186" s="667"/>
      <c r="AL186" s="667"/>
      <c r="AM186" s="667"/>
      <c r="AN186" s="667"/>
      <c r="AO186" s="667"/>
      <c r="AP186" s="667"/>
      <c r="AQ186" s="667"/>
      <c r="AR186" s="667"/>
      <c r="AS186" s="667"/>
      <c r="AT186" s="667"/>
      <c r="AU186" s="667"/>
      <c r="AV186" s="667"/>
      <c r="AW186" s="667"/>
      <c r="AX186" s="667"/>
      <c r="AY186" s="667"/>
      <c r="AZ186" s="216"/>
      <c r="BA186" s="39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2200"/>
      <c r="CD186" s="2200"/>
      <c r="CE186" s="2200"/>
      <c r="CF186" s="2200"/>
      <c r="CG186" s="2200"/>
      <c r="CH186" s="2200"/>
      <c r="CI186" s="2200"/>
      <c r="CJ186" s="2200"/>
      <c r="CK186" s="2200"/>
      <c r="CL186" s="2200"/>
      <c r="CM186" s="2200"/>
      <c r="CN186" s="2200"/>
      <c r="CO186" s="2200"/>
      <c r="CP186" s="2200"/>
      <c r="CQ186" s="2200"/>
      <c r="CR186" s="2200"/>
      <c r="CS186" s="2200"/>
      <c r="CT186" s="2200"/>
      <c r="CU186" s="2200"/>
      <c r="CV186" s="2200"/>
      <c r="CW186" s="2200"/>
      <c r="CX186" s="2200"/>
      <c r="CY186" s="2200"/>
      <c r="CZ186" s="2200"/>
    </row>
    <row r="187" s="399" customFormat="true" ht="15" customHeight="true" x14ac:dyDescent="0.2">
      <c r="A187" s="1645"/>
      <c r="B187" s="1824"/>
      <c r="C187" s="1751"/>
      <c r="D187" s="1752"/>
      <c r="E187" s="1752"/>
      <c r="F187" s="1752"/>
      <c r="G187" s="1753"/>
      <c r="H187" s="1754"/>
      <c r="I187" s="1752"/>
      <c r="J187" s="1752"/>
      <c r="K187" s="1752"/>
      <c r="L187" s="1755"/>
      <c r="M187" s="1756"/>
      <c r="N187" s="1752"/>
      <c r="O187" s="1752"/>
      <c r="P187" s="1752"/>
      <c r="Q187" s="1753"/>
      <c r="R187" s="1754"/>
      <c r="S187" s="1752"/>
      <c r="T187" s="1752"/>
      <c r="U187" s="1752"/>
      <c r="V187" s="1752"/>
      <c r="W187" s="1752"/>
      <c r="X187" s="1752"/>
      <c r="Y187" s="1752"/>
      <c r="Z187" s="1752"/>
      <c r="AA187" s="1752"/>
      <c r="AB187" s="2295"/>
      <c r="AC187" s="667"/>
      <c r="AD187" s="667"/>
      <c r="AE187" s="667"/>
      <c r="AF187" s="667"/>
      <c r="AG187" s="667"/>
      <c r="AH187" s="667"/>
      <c r="AI187" s="667"/>
      <c r="AJ187" s="667"/>
      <c r="AK187" s="667"/>
      <c r="AL187" s="667"/>
      <c r="AM187" s="667"/>
      <c r="AN187" s="667"/>
      <c r="AO187" s="667"/>
      <c r="AP187" s="667"/>
      <c r="AQ187" s="667"/>
      <c r="AR187" s="667"/>
      <c r="AS187" s="667"/>
      <c r="AT187" s="667"/>
      <c r="AU187" s="667"/>
      <c r="AV187" s="667"/>
      <c r="AW187" s="667"/>
      <c r="AX187" s="667"/>
      <c r="AY187" s="667"/>
      <c r="AZ187" s="216"/>
      <c r="BA187" s="39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2200"/>
      <c r="CD187" s="2200"/>
      <c r="CE187" s="2200"/>
      <c r="CF187" s="2200"/>
      <c r="CG187" s="2200"/>
      <c r="CH187" s="2200"/>
      <c r="CI187" s="2200"/>
      <c r="CJ187" s="2200"/>
      <c r="CK187" s="2200"/>
      <c r="CL187" s="2200"/>
      <c r="CM187" s="2200"/>
      <c r="CN187" s="2200"/>
      <c r="CO187" s="2200"/>
      <c r="CP187" s="2200"/>
      <c r="CQ187" s="2200"/>
      <c r="CR187" s="2200"/>
      <c r="CS187" s="2200"/>
      <c r="CT187" s="2200"/>
      <c r="CU187" s="2200"/>
      <c r="CV187" s="2200"/>
      <c r="CW187" s="2200"/>
      <c r="CX187" s="2200"/>
      <c r="CY187" s="2200"/>
      <c r="CZ187" s="2200"/>
    </row>
    <row r="188" s="399" customFormat="true" ht="15" customHeight="true" x14ac:dyDescent="0.2">
      <c r="A188" s="1646"/>
      <c r="B188" s="1825"/>
      <c r="C188" s="1757"/>
      <c r="D188" s="1758"/>
      <c r="E188" s="1758"/>
      <c r="F188" s="1758"/>
      <c r="G188" s="1759"/>
      <c r="H188" s="1760"/>
      <c r="I188" s="1758"/>
      <c r="J188" s="1758"/>
      <c r="K188" s="1758"/>
      <c r="L188" s="1761"/>
      <c r="M188" s="1762"/>
      <c r="N188" s="1758"/>
      <c r="O188" s="1758"/>
      <c r="P188" s="1758"/>
      <c r="Q188" s="1759"/>
      <c r="R188" s="1760"/>
      <c r="S188" s="1758"/>
      <c r="T188" s="1758"/>
      <c r="U188" s="1758"/>
      <c r="V188" s="1758"/>
      <c r="W188" s="1758"/>
      <c r="X188" s="1758"/>
      <c r="Y188" s="1758"/>
      <c r="Z188" s="1758"/>
      <c r="AA188" s="1758"/>
      <c r="AB188" s="2296"/>
      <c r="AC188" s="667"/>
      <c r="AD188" s="667"/>
      <c r="AE188" s="667"/>
      <c r="AF188" s="667"/>
      <c r="AG188" s="667"/>
      <c r="AH188" s="667"/>
      <c r="AI188" s="667"/>
      <c r="AJ188" s="667"/>
      <c r="AK188" s="667"/>
      <c r="AL188" s="667"/>
      <c r="AM188" s="667"/>
      <c r="AN188" s="667"/>
      <c r="AO188" s="667"/>
      <c r="AP188" s="667"/>
      <c r="AQ188" s="667"/>
      <c r="AR188" s="667"/>
      <c r="AS188" s="667"/>
      <c r="AT188" s="667"/>
      <c r="AU188" s="667"/>
      <c r="AV188" s="667"/>
      <c r="AW188" s="667"/>
      <c r="AX188" s="667"/>
      <c r="AY188" s="667"/>
      <c r="AZ188" s="216"/>
      <c r="BA188" s="39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2200"/>
      <c r="CD188" s="2200"/>
      <c r="CE188" s="2200"/>
      <c r="CF188" s="2200"/>
      <c r="CG188" s="2200"/>
      <c r="CH188" s="2200"/>
      <c r="CI188" s="2200"/>
      <c r="CJ188" s="2200"/>
      <c r="CK188" s="2200"/>
      <c r="CL188" s="2200"/>
      <c r="CM188" s="2200"/>
      <c r="CN188" s="2200"/>
      <c r="CO188" s="2200"/>
      <c r="CP188" s="2200"/>
      <c r="CQ188" s="2200"/>
      <c r="CR188" s="2200"/>
      <c r="CS188" s="2200"/>
      <c r="CT188" s="2200"/>
      <c r="CU188" s="2200"/>
      <c r="CV188" s="2200"/>
      <c r="CW188" s="2200"/>
      <c r="CX188" s="2200"/>
      <c r="CY188" s="2200"/>
      <c r="CZ188" s="2200"/>
    </row>
    <row r="189" s="399" customFormat="true" ht="15" customHeight="true" x14ac:dyDescent="0.2">
      <c r="A189" s="1379"/>
      <c r="B189" s="1389"/>
      <c r="C189" s="1049"/>
      <c r="D189" s="1050"/>
      <c r="E189" s="1050"/>
      <c r="F189" s="1050"/>
      <c r="G189" s="1051"/>
      <c r="H189" s="1052"/>
      <c r="I189" s="1050"/>
      <c r="J189" s="1050"/>
      <c r="K189" s="1050"/>
      <c r="L189" s="1053"/>
      <c r="M189" s="1054"/>
      <c r="N189" s="1050"/>
      <c r="O189" s="1050"/>
      <c r="P189" s="1050"/>
      <c r="Q189" s="1051"/>
      <c r="R189" s="1052"/>
      <c r="S189" s="1050"/>
      <c r="T189" s="1050"/>
      <c r="U189" s="1050"/>
      <c r="V189" s="1050"/>
      <c r="W189" s="1050"/>
      <c r="X189" s="1050"/>
      <c r="Y189" s="1050"/>
      <c r="Z189" s="1050"/>
      <c r="AA189" s="1050"/>
      <c r="AB189" s="2159"/>
      <c r="AC189" s="667"/>
      <c r="AD189" s="667"/>
      <c r="AE189" s="667"/>
      <c r="AF189" s="667"/>
      <c r="AG189" s="667"/>
      <c r="AH189" s="667"/>
      <c r="AI189" s="667"/>
      <c r="AJ189" s="667"/>
      <c r="AK189" s="667"/>
      <c r="AL189" s="667"/>
      <c r="AM189" s="667"/>
      <c r="AN189" s="667"/>
      <c r="AO189" s="667"/>
      <c r="AP189" s="667"/>
      <c r="AQ189" s="667"/>
      <c r="AR189" s="667"/>
      <c r="AS189" s="667"/>
      <c r="AT189" s="667"/>
      <c r="AU189" s="667"/>
      <c r="AV189" s="667"/>
      <c r="AW189" s="667"/>
      <c r="AX189" s="667"/>
      <c r="AY189" s="667"/>
      <c r="AZ189" s="216"/>
      <c r="BA189" s="39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2200"/>
      <c r="CD189" s="2200"/>
      <c r="CE189" s="2200"/>
      <c r="CF189" s="2200"/>
      <c r="CG189" s="2200"/>
      <c r="CH189" s="2200"/>
      <c r="CI189" s="2200"/>
      <c r="CJ189" s="2200"/>
      <c r="CK189" s="2200"/>
      <c r="CL189" s="2200"/>
      <c r="CM189" s="2200"/>
      <c r="CN189" s="2200"/>
      <c r="CO189" s="2200"/>
      <c r="CP189" s="2200"/>
      <c r="CQ189" s="2200"/>
      <c r="CR189" s="2200"/>
      <c r="CS189" s="2200"/>
      <c r="CT189" s="2200"/>
      <c r="CU189" s="2200"/>
      <c r="CV189" s="2200"/>
      <c r="CW189" s="2200"/>
      <c r="CX189" s="2200"/>
      <c r="CY189" s="2200"/>
      <c r="CZ189" s="2200"/>
    </row>
    <row r="190" s="399" customFormat="true" ht="15" customHeight="true" x14ac:dyDescent="0.2">
      <c r="A190" s="1379"/>
      <c r="B190" s="1389"/>
      <c r="C190" s="1049"/>
      <c r="D190" s="1050"/>
      <c r="E190" s="1050"/>
      <c r="F190" s="1050"/>
      <c r="G190" s="1051"/>
      <c r="H190" s="1052"/>
      <c r="I190" s="1050"/>
      <c r="J190" s="1050"/>
      <c r="K190" s="1050"/>
      <c r="L190" s="1053"/>
      <c r="M190" s="1054"/>
      <c r="N190" s="1050"/>
      <c r="O190" s="1050"/>
      <c r="P190" s="1050"/>
      <c r="Q190" s="1051"/>
      <c r="R190" s="1052"/>
      <c r="S190" s="1050"/>
      <c r="T190" s="1050"/>
      <c r="U190" s="1050"/>
      <c r="V190" s="1050"/>
      <c r="W190" s="1050"/>
      <c r="X190" s="1050"/>
      <c r="Y190" s="1050"/>
      <c r="Z190" s="1050"/>
      <c r="AA190" s="1050"/>
      <c r="AB190" s="2159"/>
      <c r="AC190" s="667"/>
      <c r="AD190" s="667"/>
      <c r="AE190" s="667"/>
      <c r="AF190" s="667"/>
      <c r="AG190" s="667"/>
      <c r="AH190" s="667"/>
      <c r="AI190" s="667"/>
      <c r="AJ190" s="667"/>
      <c r="AK190" s="667"/>
      <c r="AL190" s="667"/>
      <c r="AM190" s="667"/>
      <c r="AN190" s="667"/>
      <c r="AO190" s="667"/>
      <c r="AP190" s="667"/>
      <c r="AQ190" s="667"/>
      <c r="AR190" s="667"/>
      <c r="AS190" s="667"/>
      <c r="AT190" s="667"/>
      <c r="AU190" s="667"/>
      <c r="AV190" s="667"/>
      <c r="AW190" s="667"/>
      <c r="AX190" s="667"/>
      <c r="AY190" s="667"/>
      <c r="AZ190" s="216"/>
      <c r="BA190" s="39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2200"/>
      <c r="CD190" s="2200"/>
      <c r="CE190" s="2200"/>
      <c r="CF190" s="2200"/>
      <c r="CG190" s="2200"/>
      <c r="CH190" s="2200"/>
      <c r="CI190" s="2200"/>
      <c r="CJ190" s="2200"/>
      <c r="CK190" s="2200"/>
      <c r="CL190" s="2200"/>
      <c r="CM190" s="2200"/>
      <c r="CN190" s="2200"/>
      <c r="CO190" s="2200"/>
      <c r="CP190" s="2200"/>
      <c r="CQ190" s="2200"/>
      <c r="CR190" s="2200"/>
      <c r="CS190" s="2200"/>
      <c r="CT190" s="2200"/>
      <c r="CU190" s="2200"/>
      <c r="CV190" s="2200"/>
      <c r="CW190" s="2200"/>
      <c r="CX190" s="2200"/>
      <c r="CY190" s="2200"/>
      <c r="CZ190" s="2200"/>
    </row>
    <row r="191" s="399" customFormat="true" ht="15" customHeight="true" x14ac:dyDescent="0.2">
      <c r="A191" s="1379"/>
      <c r="B191" s="1389"/>
      <c r="C191" s="1049"/>
      <c r="D191" s="1050"/>
      <c r="E191" s="1050"/>
      <c r="F191" s="1050"/>
      <c r="G191" s="1051"/>
      <c r="H191" s="1052"/>
      <c r="I191" s="1050"/>
      <c r="J191" s="1050"/>
      <c r="K191" s="1050"/>
      <c r="L191" s="1053"/>
      <c r="M191" s="1054"/>
      <c r="N191" s="1050"/>
      <c r="O191" s="1050"/>
      <c r="P191" s="1050"/>
      <c r="Q191" s="1051"/>
      <c r="R191" s="1052"/>
      <c r="S191" s="1050"/>
      <c r="T191" s="1050"/>
      <c r="U191" s="1050"/>
      <c r="V191" s="1050"/>
      <c r="W191" s="1050"/>
      <c r="X191" s="1050"/>
      <c r="Y191" s="1050"/>
      <c r="Z191" s="1050"/>
      <c r="AA191" s="1050"/>
      <c r="AB191" s="2159"/>
      <c r="AC191" s="667"/>
      <c r="AD191" s="667"/>
      <c r="AE191" s="667"/>
      <c r="AF191" s="667"/>
      <c r="AG191" s="667"/>
      <c r="AH191" s="667"/>
      <c r="AI191" s="667"/>
      <c r="AJ191" s="667"/>
      <c r="AK191" s="667"/>
      <c r="AL191" s="667"/>
      <c r="AM191" s="667"/>
      <c r="AN191" s="667"/>
      <c r="AO191" s="667"/>
      <c r="AP191" s="667"/>
      <c r="AQ191" s="667"/>
      <c r="AR191" s="667"/>
      <c r="AS191" s="667"/>
      <c r="AT191" s="667"/>
      <c r="AU191" s="667"/>
      <c r="AV191" s="667"/>
      <c r="AW191" s="667"/>
      <c r="AX191" s="667"/>
      <c r="AY191" s="667"/>
      <c r="AZ191" s="216"/>
      <c r="BA191" s="39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2200"/>
      <c r="CD191" s="2200"/>
      <c r="CE191" s="2200"/>
      <c r="CF191" s="2200"/>
      <c r="CG191" s="2200"/>
      <c r="CH191" s="2200"/>
      <c r="CI191" s="2200"/>
      <c r="CJ191" s="2200"/>
      <c r="CK191" s="2200"/>
      <c r="CL191" s="2200"/>
      <c r="CM191" s="2200"/>
      <c r="CN191" s="2200"/>
      <c r="CO191" s="2200"/>
      <c r="CP191" s="2200"/>
      <c r="CQ191" s="2200"/>
      <c r="CR191" s="2200"/>
      <c r="CS191" s="2200"/>
      <c r="CT191" s="2200"/>
      <c r="CU191" s="2200"/>
      <c r="CV191" s="2200"/>
      <c r="CW191" s="2200"/>
      <c r="CX191" s="2200"/>
      <c r="CY191" s="2200"/>
      <c r="CZ191" s="2200"/>
    </row>
    <row r="192" s="399" customFormat="true" ht="15" customHeight="true" x14ac:dyDescent="0.2">
      <c r="A192" s="1379"/>
      <c r="B192" s="1389"/>
      <c r="C192" s="1049"/>
      <c r="D192" s="1050"/>
      <c r="E192" s="1050"/>
      <c r="F192" s="1050"/>
      <c r="G192" s="1051"/>
      <c r="H192" s="1052"/>
      <c r="I192" s="1050"/>
      <c r="J192" s="1050"/>
      <c r="K192" s="1050"/>
      <c r="L192" s="1053"/>
      <c r="M192" s="1054"/>
      <c r="N192" s="1050"/>
      <c r="O192" s="1050"/>
      <c r="P192" s="1050"/>
      <c r="Q192" s="1051"/>
      <c r="R192" s="1052"/>
      <c r="S192" s="1050"/>
      <c r="T192" s="1050"/>
      <c r="U192" s="1050"/>
      <c r="V192" s="1050"/>
      <c r="W192" s="1050"/>
      <c r="X192" s="1050"/>
      <c r="Y192" s="1050"/>
      <c r="Z192" s="1050"/>
      <c r="AA192" s="1050"/>
      <c r="AB192" s="2159"/>
      <c r="AC192" s="667"/>
      <c r="AD192" s="667"/>
      <c r="AE192" s="667"/>
      <c r="AF192" s="667"/>
      <c r="AG192" s="667"/>
      <c r="AH192" s="667"/>
      <c r="AI192" s="667"/>
      <c r="AJ192" s="667"/>
      <c r="AK192" s="667"/>
      <c r="AL192" s="667"/>
      <c r="AM192" s="667"/>
      <c r="AN192" s="667"/>
      <c r="AO192" s="667"/>
      <c r="AP192" s="667"/>
      <c r="AQ192" s="667"/>
      <c r="AR192" s="667"/>
      <c r="AS192" s="667"/>
      <c r="AT192" s="667"/>
      <c r="AU192" s="667"/>
      <c r="AV192" s="667"/>
      <c r="AW192" s="667"/>
      <c r="AX192" s="667"/>
      <c r="AY192" s="667"/>
      <c r="AZ192" s="216"/>
      <c r="BA192" s="39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2200"/>
      <c r="CD192" s="2200"/>
      <c r="CE192" s="2200"/>
      <c r="CF192" s="2200"/>
      <c r="CG192" s="2200"/>
      <c r="CH192" s="2200"/>
      <c r="CI192" s="2200"/>
      <c r="CJ192" s="2200"/>
      <c r="CK192" s="2200"/>
      <c r="CL192" s="2200"/>
      <c r="CM192" s="2200"/>
      <c r="CN192" s="2200"/>
      <c r="CO192" s="2200"/>
      <c r="CP192" s="2200"/>
      <c r="CQ192" s="2200"/>
      <c r="CR192" s="2200"/>
      <c r="CS192" s="2200"/>
      <c r="CT192" s="2200"/>
      <c r="CU192" s="2200"/>
      <c r="CV192" s="2200"/>
      <c r="CW192" s="2200"/>
      <c r="CX192" s="2200"/>
      <c r="CY192" s="2200"/>
      <c r="CZ192" s="2200"/>
    </row>
    <row r="193" s="399" customFormat="true" ht="15" customHeight="true" x14ac:dyDescent="0.2">
      <c r="A193" s="1380"/>
      <c r="B193" s="1390"/>
      <c r="C193" s="1055"/>
      <c r="D193" s="1056"/>
      <c r="E193" s="1056"/>
      <c r="F193" s="1056"/>
      <c r="G193" s="1057"/>
      <c r="H193" s="1058"/>
      <c r="I193" s="1056"/>
      <c r="J193" s="1056"/>
      <c r="K193" s="1056"/>
      <c r="L193" s="1059"/>
      <c r="M193" s="1060"/>
      <c r="N193" s="1056"/>
      <c r="O193" s="1056"/>
      <c r="P193" s="1056"/>
      <c r="Q193" s="1057"/>
      <c r="R193" s="1058"/>
      <c r="S193" s="1056"/>
      <c r="T193" s="1056"/>
      <c r="U193" s="1056"/>
      <c r="V193" s="1056"/>
      <c r="W193" s="1056"/>
      <c r="X193" s="1056"/>
      <c r="Y193" s="1056"/>
      <c r="Z193" s="1056"/>
      <c r="AA193" s="1056"/>
      <c r="AB193" s="2160"/>
      <c r="AC193" s="667"/>
      <c r="AD193" s="667"/>
      <c r="AE193" s="667"/>
      <c r="AF193" s="667"/>
      <c r="AG193" s="667"/>
      <c r="AH193" s="667"/>
      <c r="AI193" s="667"/>
      <c r="AJ193" s="667"/>
      <c r="AK193" s="667"/>
      <c r="AL193" s="667"/>
      <c r="AM193" s="667"/>
      <c r="AN193" s="667"/>
      <c r="AO193" s="667"/>
      <c r="AP193" s="667"/>
      <c r="AQ193" s="667"/>
      <c r="AR193" s="667"/>
      <c r="AS193" s="667"/>
      <c r="AT193" s="667"/>
      <c r="AU193" s="667"/>
      <c r="AV193" s="667"/>
      <c r="AW193" s="667"/>
      <c r="AX193" s="667"/>
      <c r="AY193" s="667"/>
      <c r="AZ193" s="216"/>
      <c r="BA193" s="39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2200"/>
      <c r="CD193" s="2200"/>
      <c r="CE193" s="2200"/>
      <c r="CF193" s="2200"/>
      <c r="CG193" s="2200"/>
      <c r="CH193" s="2200"/>
      <c r="CI193" s="2200"/>
      <c r="CJ193" s="2200"/>
      <c r="CK193" s="2200"/>
      <c r="CL193" s="2200"/>
      <c r="CM193" s="2200"/>
      <c r="CN193" s="2200"/>
      <c r="CO193" s="2200"/>
      <c r="CP193" s="2200"/>
      <c r="CQ193" s="2200"/>
      <c r="CR193" s="2200"/>
      <c r="CS193" s="2200"/>
      <c r="CT193" s="2200"/>
      <c r="CU193" s="2200"/>
      <c r="CV193" s="2200"/>
      <c r="CW193" s="2200"/>
      <c r="CX193" s="2200"/>
      <c r="CY193" s="2200"/>
      <c r="CZ193" s="2200"/>
    </row>
    <row r="194" s="399" customFormat="true" ht="15" customHeight="true" x14ac:dyDescent="0.2">
      <c r="A194" s="774"/>
      <c r="B194" s="898"/>
      <c r="C194" s="979"/>
      <c r="D194" s="941"/>
      <c r="E194" s="941"/>
      <c r="F194" s="941"/>
      <c r="G194" s="942"/>
      <c r="H194" s="980"/>
      <c r="I194" s="941"/>
      <c r="J194" s="941"/>
      <c r="K194" s="941"/>
      <c r="L194" s="981"/>
      <c r="M194" s="979"/>
      <c r="N194" s="941"/>
      <c r="O194" s="941"/>
      <c r="P194" s="941"/>
      <c r="Q194" s="942"/>
      <c r="R194" s="980"/>
      <c r="S194" s="941"/>
      <c r="T194" s="941"/>
      <c r="U194" s="941"/>
      <c r="V194" s="941"/>
      <c r="W194" s="941"/>
      <c r="X194" s="941"/>
      <c r="Y194" s="941"/>
      <c r="Z194" s="941"/>
      <c r="AA194" s="941"/>
      <c r="AB194" s="981"/>
      <c r="AC194" s="667"/>
      <c r="AD194" s="667"/>
      <c r="AE194" s="667"/>
      <c r="AF194" s="667"/>
      <c r="AG194" s="667"/>
      <c r="AH194" s="667"/>
      <c r="AI194" s="667"/>
      <c r="AJ194" s="667"/>
      <c r="AK194" s="667"/>
      <c r="AL194" s="667"/>
      <c r="AM194" s="667"/>
      <c r="AN194" s="667"/>
      <c r="AO194" s="667"/>
      <c r="AP194" s="667"/>
      <c r="AQ194" s="667"/>
      <c r="AR194" s="667"/>
      <c r="AS194" s="667"/>
      <c r="AT194" s="667"/>
      <c r="AU194" s="667"/>
      <c r="AV194" s="667"/>
      <c r="AW194" s="667"/>
      <c r="AX194" s="667"/>
      <c r="AY194" s="667"/>
      <c r="AZ194" s="216"/>
      <c r="BA194" s="39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2200"/>
      <c r="CD194" s="2200"/>
      <c r="CE194" s="2200"/>
      <c r="CF194" s="2200"/>
      <c r="CG194" s="2200"/>
      <c r="CH194" s="2200"/>
      <c r="CI194" s="2200"/>
      <c r="CJ194" s="2200"/>
      <c r="CK194" s="2200"/>
      <c r="CL194" s="2200"/>
      <c r="CM194" s="2200"/>
      <c r="CN194" s="2200"/>
      <c r="CO194" s="2200"/>
      <c r="CP194" s="2200"/>
      <c r="CQ194" s="2200"/>
      <c r="CR194" s="2200"/>
      <c r="CS194" s="2200"/>
      <c r="CT194" s="2200"/>
      <c r="CU194" s="2200"/>
      <c r="CV194" s="2200"/>
      <c r="CW194" s="2200"/>
      <c r="CX194" s="2200"/>
      <c r="CY194" s="2200"/>
      <c r="CZ194" s="2200"/>
    </row>
    <row r="195" s="131" customFormat="true" ht="15" customHeight="true" x14ac:dyDescent="0.2">
      <c r="A195" s="774"/>
      <c r="B195" s="898"/>
      <c r="C195" s="979"/>
      <c r="D195" s="941"/>
      <c r="E195" s="941"/>
      <c r="F195" s="941"/>
      <c r="G195" s="942"/>
      <c r="H195" s="980"/>
      <c r="I195" s="941"/>
      <c r="J195" s="941"/>
      <c r="K195" s="941"/>
      <c r="L195" s="981"/>
      <c r="M195" s="979"/>
      <c r="N195" s="941"/>
      <c r="O195" s="941"/>
      <c r="P195" s="941"/>
      <c r="Q195" s="942"/>
      <c r="R195" s="980"/>
      <c r="S195" s="941"/>
      <c r="T195" s="941"/>
      <c r="U195" s="941"/>
      <c r="V195" s="941"/>
      <c r="W195" s="941"/>
      <c r="X195" s="941"/>
      <c r="Y195" s="941"/>
      <c r="Z195" s="941"/>
      <c r="AA195" s="941"/>
      <c r="AB195" s="981"/>
      <c r="AC195" s="667"/>
      <c r="AD195" s="667"/>
      <c r="AE195" s="667"/>
      <c r="AF195" s="667"/>
      <c r="AG195" s="667"/>
      <c r="AH195" s="667"/>
      <c r="AI195" s="667"/>
      <c r="AJ195" s="667"/>
      <c r="AK195" s="667"/>
      <c r="AL195" s="667"/>
      <c r="AM195" s="667"/>
      <c r="AN195" s="667"/>
      <c r="AO195" s="667"/>
      <c r="AP195" s="667"/>
      <c r="AQ195" s="667"/>
      <c r="AR195" s="667"/>
      <c r="AS195" s="667"/>
      <c r="AT195" s="667"/>
      <c r="AU195" s="667"/>
      <c r="AV195" s="667"/>
      <c r="AW195" s="667"/>
      <c r="AX195" s="667"/>
      <c r="AY195" s="667"/>
      <c r="AZ195" s="216"/>
      <c r="BA195" s="39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2200"/>
      <c r="CD195" s="2200"/>
      <c r="CE195" s="2200"/>
      <c r="CF195" s="2200"/>
      <c r="CG195" s="2200"/>
      <c r="CH195" s="2200"/>
      <c r="CI195" s="2200"/>
      <c r="CJ195" s="2200"/>
      <c r="CK195" s="2200"/>
      <c r="CL195" s="2200"/>
      <c r="CM195" s="2200"/>
      <c r="CN195" s="2200"/>
      <c r="CO195" s="2200"/>
      <c r="CP195" s="2200"/>
      <c r="CQ195" s="2200"/>
      <c r="CR195" s="2200"/>
      <c r="CS195" s="2200"/>
      <c r="CT195" s="2200"/>
      <c r="CU195" s="2200"/>
      <c r="CV195" s="2200"/>
      <c r="CW195" s="2200"/>
      <c r="CX195" s="2200"/>
      <c r="CY195" s="2200"/>
      <c r="CZ195" s="2200"/>
    </row>
    <row r="196" s="131" customFormat="true" ht="15" customHeight="true" x14ac:dyDescent="0.2">
      <c r="A196" s="774"/>
      <c r="B196" s="898"/>
      <c r="C196" s="979"/>
      <c r="D196" s="941"/>
      <c r="E196" s="941"/>
      <c r="F196" s="941"/>
      <c r="G196" s="942"/>
      <c r="H196" s="980"/>
      <c r="I196" s="941"/>
      <c r="J196" s="941"/>
      <c r="K196" s="941"/>
      <c r="L196" s="981"/>
      <c r="M196" s="979"/>
      <c r="N196" s="941"/>
      <c r="O196" s="941"/>
      <c r="P196" s="941"/>
      <c r="Q196" s="942"/>
      <c r="R196" s="980"/>
      <c r="S196" s="941"/>
      <c r="T196" s="941"/>
      <c r="U196" s="941"/>
      <c r="V196" s="941"/>
      <c r="W196" s="941"/>
      <c r="X196" s="941"/>
      <c r="Y196" s="941"/>
      <c r="Z196" s="941"/>
      <c r="AA196" s="941"/>
      <c r="AB196" s="981"/>
      <c r="AC196" s="667"/>
      <c r="AD196" s="667"/>
      <c r="AE196" s="667"/>
      <c r="AF196" s="667"/>
      <c r="AG196" s="667"/>
      <c r="AH196" s="667"/>
      <c r="AI196" s="667"/>
      <c r="AJ196" s="667"/>
      <c r="AK196" s="667"/>
      <c r="AL196" s="667"/>
      <c r="AM196" s="667"/>
      <c r="AN196" s="667"/>
      <c r="AO196" s="667"/>
      <c r="AP196" s="667"/>
      <c r="AQ196" s="667"/>
      <c r="AR196" s="667"/>
      <c r="AS196" s="667"/>
      <c r="AT196" s="667"/>
      <c r="AU196" s="667"/>
      <c r="AV196" s="667"/>
      <c r="AW196" s="667"/>
      <c r="AX196" s="667"/>
      <c r="AY196" s="667"/>
      <c r="AZ196" s="216"/>
      <c r="BA196" s="39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2200"/>
      <c r="CD196" s="2200"/>
      <c r="CE196" s="2200"/>
      <c r="CF196" s="2200"/>
      <c r="CG196" s="2200"/>
      <c r="CH196" s="2200"/>
      <c r="CI196" s="2200"/>
      <c r="CJ196" s="2200"/>
      <c r="CK196" s="2200"/>
      <c r="CL196" s="2200"/>
      <c r="CM196" s="2200"/>
      <c r="CN196" s="2200"/>
      <c r="CO196" s="2200"/>
      <c r="CP196" s="2200"/>
      <c r="CQ196" s="2200"/>
      <c r="CR196" s="2200"/>
      <c r="CS196" s="2200"/>
      <c r="CT196" s="2200"/>
      <c r="CU196" s="2200"/>
      <c r="CV196" s="2200"/>
      <c r="CW196" s="2200"/>
      <c r="CX196" s="2200"/>
      <c r="CY196" s="2200"/>
      <c r="CZ196" s="2200"/>
    </row>
    <row r="197" s="131" customFormat="true" ht="15" customHeight="true" x14ac:dyDescent="0.2">
      <c r="A197" s="774"/>
      <c r="B197" s="898"/>
      <c r="C197" s="979"/>
      <c r="D197" s="941"/>
      <c r="E197" s="941"/>
      <c r="F197" s="941"/>
      <c r="G197" s="942"/>
      <c r="H197" s="980"/>
      <c r="I197" s="941"/>
      <c r="J197" s="941"/>
      <c r="K197" s="941"/>
      <c r="L197" s="981"/>
      <c r="M197" s="979"/>
      <c r="N197" s="941"/>
      <c r="O197" s="941"/>
      <c r="P197" s="941"/>
      <c r="Q197" s="942"/>
      <c r="R197" s="980"/>
      <c r="S197" s="941"/>
      <c r="T197" s="941"/>
      <c r="U197" s="941"/>
      <c r="V197" s="941"/>
      <c r="W197" s="941"/>
      <c r="X197" s="941"/>
      <c r="Y197" s="941"/>
      <c r="Z197" s="941"/>
      <c r="AA197" s="941"/>
      <c r="AB197" s="981"/>
      <c r="AC197" s="667"/>
      <c r="AD197" s="667"/>
      <c r="AE197" s="667"/>
      <c r="AF197" s="667"/>
      <c r="AG197" s="667"/>
      <c r="AH197" s="667"/>
      <c r="AI197" s="667"/>
      <c r="AJ197" s="667"/>
      <c r="AK197" s="667"/>
      <c r="AL197" s="667"/>
      <c r="AM197" s="667"/>
      <c r="AN197" s="667"/>
      <c r="AO197" s="667"/>
      <c r="AP197" s="667"/>
      <c r="AQ197" s="667"/>
      <c r="AR197" s="667"/>
      <c r="AS197" s="667"/>
      <c r="AT197" s="667"/>
      <c r="AU197" s="667"/>
      <c r="AV197" s="667"/>
      <c r="AW197" s="667"/>
      <c r="AX197" s="667"/>
      <c r="AY197" s="667"/>
      <c r="AZ197" s="216"/>
      <c r="BA197" s="39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2200"/>
      <c r="CD197" s="2200"/>
      <c r="CE197" s="2200"/>
      <c r="CF197" s="2200"/>
      <c r="CG197" s="2200"/>
      <c r="CH197" s="2200"/>
      <c r="CI197" s="2200"/>
      <c r="CJ197" s="2200"/>
      <c r="CK197" s="2200"/>
      <c r="CL197" s="2200"/>
      <c r="CM197" s="2200"/>
      <c r="CN197" s="2200"/>
      <c r="CO197" s="2200"/>
      <c r="CP197" s="2200"/>
      <c r="CQ197" s="2200"/>
      <c r="CR197" s="2200"/>
      <c r="CS197" s="2200"/>
      <c r="CT197" s="2200"/>
      <c r="CU197" s="2200"/>
      <c r="CV197" s="2200"/>
      <c r="CW197" s="2200"/>
      <c r="CX197" s="2200"/>
      <c r="CY197" s="2200"/>
      <c r="CZ197" s="2200"/>
    </row>
    <row r="198" s="131" customFormat="true" ht="15" customHeight="true" x14ac:dyDescent="0.2">
      <c r="A198" s="774"/>
      <c r="B198" s="898"/>
      <c r="C198" s="979"/>
      <c r="D198" s="941"/>
      <c r="E198" s="941"/>
      <c r="F198" s="941"/>
      <c r="G198" s="942"/>
      <c r="H198" s="980"/>
      <c r="I198" s="941"/>
      <c r="J198" s="941"/>
      <c r="K198" s="941"/>
      <c r="L198" s="981"/>
      <c r="M198" s="979"/>
      <c r="N198" s="941"/>
      <c r="O198" s="941"/>
      <c r="P198" s="941"/>
      <c r="Q198" s="942"/>
      <c r="R198" s="980"/>
      <c r="S198" s="941"/>
      <c r="T198" s="941"/>
      <c r="U198" s="941"/>
      <c r="V198" s="941"/>
      <c r="W198" s="941"/>
      <c r="X198" s="941"/>
      <c r="Y198" s="941"/>
      <c r="Z198" s="941"/>
      <c r="AA198" s="941"/>
      <c r="AB198" s="981"/>
      <c r="AC198" s="667"/>
      <c r="AD198" s="667"/>
      <c r="AE198" s="667"/>
      <c r="AF198" s="667"/>
      <c r="AG198" s="667"/>
      <c r="AH198" s="667"/>
      <c r="AI198" s="667"/>
      <c r="AJ198" s="667"/>
      <c r="AK198" s="667"/>
      <c r="AL198" s="667"/>
      <c r="AM198" s="667"/>
      <c r="AN198" s="667"/>
      <c r="AO198" s="667"/>
      <c r="AP198" s="667"/>
      <c r="AQ198" s="667"/>
      <c r="AR198" s="667"/>
      <c r="AS198" s="667"/>
      <c r="AT198" s="667"/>
      <c r="AU198" s="667"/>
      <c r="AV198" s="667"/>
      <c r="AW198" s="667"/>
      <c r="AX198" s="667"/>
      <c r="AY198" s="667"/>
      <c r="AZ198" s="216"/>
      <c r="BA198" s="39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2200"/>
      <c r="CD198" s="2200"/>
      <c r="CE198" s="2200"/>
      <c r="CF198" s="2200"/>
      <c r="CG198" s="2200"/>
      <c r="CH198" s="2200"/>
      <c r="CI198" s="2200"/>
      <c r="CJ198" s="2200"/>
      <c r="CK198" s="2200"/>
      <c r="CL198" s="2200"/>
      <c r="CM198" s="2200"/>
      <c r="CN198" s="2200"/>
      <c r="CO198" s="2200"/>
      <c r="CP198" s="2200"/>
      <c r="CQ198" s="2200"/>
      <c r="CR198" s="2200"/>
      <c r="CS198" s="2200"/>
      <c r="CT198" s="2200"/>
      <c r="CU198" s="2200"/>
      <c r="CV198" s="2200"/>
      <c r="CW198" s="2200"/>
      <c r="CX198" s="2200"/>
      <c r="CY198" s="2200"/>
      <c r="CZ198" s="2200"/>
    </row>
    <row r="199" s="131" customFormat="true" ht="15" customHeight="true" x14ac:dyDescent="0.2">
      <c r="A199" s="774"/>
      <c r="B199" s="898"/>
      <c r="C199" s="979"/>
      <c r="D199" s="941"/>
      <c r="E199" s="941"/>
      <c r="F199" s="941"/>
      <c r="G199" s="942"/>
      <c r="H199" s="980"/>
      <c r="I199" s="941"/>
      <c r="J199" s="941"/>
      <c r="K199" s="941"/>
      <c r="L199" s="981"/>
      <c r="M199" s="979"/>
      <c r="N199" s="941"/>
      <c r="O199" s="941"/>
      <c r="P199" s="941"/>
      <c r="Q199" s="942"/>
      <c r="R199" s="980"/>
      <c r="S199" s="941"/>
      <c r="T199" s="941"/>
      <c r="U199" s="941"/>
      <c r="V199" s="941"/>
      <c r="W199" s="941"/>
      <c r="X199" s="941"/>
      <c r="Y199" s="941"/>
      <c r="Z199" s="941"/>
      <c r="AA199" s="941"/>
      <c r="AB199" s="981"/>
      <c r="AC199" s="667"/>
      <c r="AD199" s="667"/>
      <c r="AE199" s="667"/>
      <c r="AF199" s="667"/>
      <c r="AG199" s="667"/>
      <c r="AH199" s="667"/>
      <c r="AI199" s="667"/>
      <c r="AJ199" s="667"/>
      <c r="AK199" s="667"/>
      <c r="AL199" s="667"/>
      <c r="AM199" s="667"/>
      <c r="AN199" s="667"/>
      <c r="AO199" s="667"/>
      <c r="AP199" s="667"/>
      <c r="AQ199" s="667"/>
      <c r="AR199" s="667"/>
      <c r="AS199" s="667"/>
      <c r="AT199" s="667"/>
      <c r="AU199" s="667"/>
      <c r="AV199" s="667"/>
      <c r="AW199" s="667"/>
      <c r="AX199" s="667"/>
      <c r="AY199" s="667"/>
      <c r="AZ199" s="216"/>
      <c r="BA199" s="39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2200"/>
      <c r="CD199" s="2200"/>
      <c r="CE199" s="2200"/>
      <c r="CF199" s="2200"/>
      <c r="CG199" s="2200"/>
      <c r="CH199" s="2200"/>
      <c r="CI199" s="2200"/>
      <c r="CJ199" s="2200"/>
      <c r="CK199" s="2200"/>
      <c r="CL199" s="2200"/>
      <c r="CM199" s="2200"/>
      <c r="CN199" s="2200"/>
      <c r="CO199" s="2200"/>
      <c r="CP199" s="2200"/>
      <c r="CQ199" s="2200"/>
      <c r="CR199" s="2200"/>
      <c r="CS199" s="2200"/>
      <c r="CT199" s="2200"/>
      <c r="CU199" s="2200"/>
      <c r="CV199" s="2200"/>
      <c r="CW199" s="2200"/>
      <c r="CX199" s="2200"/>
      <c r="CY199" s="2200"/>
      <c r="CZ199" s="2200"/>
    </row>
    <row r="200" s="131" customFormat="true" ht="15" customHeight="true" x14ac:dyDescent="0.2">
      <c r="A200" s="774"/>
      <c r="B200" s="898"/>
      <c r="C200" s="979"/>
      <c r="D200" s="941"/>
      <c r="E200" s="941"/>
      <c r="F200" s="941"/>
      <c r="G200" s="942"/>
      <c r="H200" s="980"/>
      <c r="I200" s="941"/>
      <c r="J200" s="941"/>
      <c r="K200" s="941"/>
      <c r="L200" s="981"/>
      <c r="M200" s="979"/>
      <c r="N200" s="941"/>
      <c r="O200" s="941"/>
      <c r="P200" s="941"/>
      <c r="Q200" s="942"/>
      <c r="R200" s="980"/>
      <c r="S200" s="941"/>
      <c r="T200" s="941"/>
      <c r="U200" s="941"/>
      <c r="V200" s="941"/>
      <c r="W200" s="941"/>
      <c r="X200" s="941"/>
      <c r="Y200" s="941"/>
      <c r="Z200" s="941"/>
      <c r="AA200" s="941"/>
      <c r="AB200" s="981"/>
      <c r="AC200" s="667"/>
      <c r="AD200" s="667"/>
      <c r="AE200" s="667"/>
      <c r="AF200" s="667"/>
      <c r="AG200" s="667"/>
      <c r="AH200" s="667"/>
      <c r="AI200" s="667"/>
      <c r="AJ200" s="667"/>
      <c r="AK200" s="667"/>
      <c r="AL200" s="667"/>
      <c r="AM200" s="667"/>
      <c r="AN200" s="667"/>
      <c r="AO200" s="667"/>
      <c r="AP200" s="667"/>
      <c r="AQ200" s="667"/>
      <c r="AR200" s="667"/>
      <c r="AS200" s="667"/>
      <c r="AT200" s="667"/>
      <c r="AU200" s="667"/>
      <c r="AV200" s="667"/>
      <c r="AW200" s="667"/>
      <c r="AX200" s="667"/>
      <c r="AY200" s="667"/>
      <c r="AZ200" s="216"/>
      <c r="BA200" s="39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2200"/>
      <c r="CD200" s="2200"/>
      <c r="CE200" s="2200"/>
      <c r="CF200" s="2200"/>
      <c r="CG200" s="2200"/>
      <c r="CH200" s="2200"/>
      <c r="CI200" s="2200"/>
      <c r="CJ200" s="2200"/>
      <c r="CK200" s="2200"/>
      <c r="CL200" s="2200"/>
      <c r="CM200" s="2200"/>
      <c r="CN200" s="2200"/>
      <c r="CO200" s="2200"/>
      <c r="CP200" s="2200"/>
      <c r="CQ200" s="2200"/>
      <c r="CR200" s="2200"/>
      <c r="CS200" s="2200"/>
      <c r="CT200" s="2200"/>
      <c r="CU200" s="2200"/>
      <c r="CV200" s="2200"/>
      <c r="CW200" s="2200"/>
      <c r="CX200" s="2200"/>
      <c r="CY200" s="2200"/>
      <c r="CZ200" s="2200"/>
    </row>
    <row r="201" s="131" customFormat="true" ht="15" customHeight="true" x14ac:dyDescent="0.2">
      <c r="A201" s="774"/>
      <c r="B201" s="898"/>
      <c r="C201" s="979"/>
      <c r="D201" s="941"/>
      <c r="E201" s="941"/>
      <c r="F201" s="941"/>
      <c r="G201" s="942"/>
      <c r="H201" s="980"/>
      <c r="I201" s="941"/>
      <c r="J201" s="941"/>
      <c r="K201" s="941"/>
      <c r="L201" s="981"/>
      <c r="M201" s="979"/>
      <c r="N201" s="941"/>
      <c r="O201" s="941"/>
      <c r="P201" s="941"/>
      <c r="Q201" s="942"/>
      <c r="R201" s="980"/>
      <c r="S201" s="941"/>
      <c r="T201" s="941"/>
      <c r="U201" s="941"/>
      <c r="V201" s="941"/>
      <c r="W201" s="941"/>
      <c r="X201" s="941"/>
      <c r="Y201" s="941"/>
      <c r="Z201" s="941"/>
      <c r="AA201" s="941"/>
      <c r="AB201" s="981"/>
      <c r="AC201" s="667"/>
      <c r="AD201" s="667"/>
      <c r="AE201" s="667"/>
      <c r="AF201" s="667"/>
      <c r="AG201" s="667"/>
      <c r="AH201" s="667"/>
      <c r="AI201" s="667"/>
      <c r="AJ201" s="667"/>
      <c r="AK201" s="667"/>
      <c r="AL201" s="667"/>
      <c r="AM201" s="667"/>
      <c r="AN201" s="667"/>
      <c r="AO201" s="667"/>
      <c r="AP201" s="667"/>
      <c r="AQ201" s="667"/>
      <c r="AR201" s="667"/>
      <c r="AS201" s="667"/>
      <c r="AT201" s="667"/>
      <c r="AU201" s="667"/>
      <c r="AV201" s="667"/>
      <c r="AW201" s="667"/>
      <c r="AX201" s="667"/>
      <c r="AY201" s="667"/>
      <c r="AZ201" s="216"/>
      <c r="BA201" s="39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2200"/>
      <c r="CD201" s="2200"/>
      <c r="CE201" s="2200"/>
      <c r="CF201" s="2200"/>
      <c r="CG201" s="2200"/>
      <c r="CH201" s="2200"/>
      <c r="CI201" s="2200"/>
      <c r="CJ201" s="2200"/>
      <c r="CK201" s="2200"/>
      <c r="CL201" s="2200"/>
      <c r="CM201" s="2200"/>
      <c r="CN201" s="2200"/>
      <c r="CO201" s="2200"/>
      <c r="CP201" s="2200"/>
      <c r="CQ201" s="2200"/>
      <c r="CR201" s="2200"/>
      <c r="CS201" s="2200"/>
      <c r="CT201" s="2200"/>
      <c r="CU201" s="2200"/>
      <c r="CV201" s="2200"/>
      <c r="CW201" s="2200"/>
      <c r="CX201" s="2200"/>
      <c r="CY201" s="2200"/>
      <c r="CZ201" s="2200"/>
    </row>
    <row r="202" s="131" customFormat="true" ht="15" customHeight="true" x14ac:dyDescent="0.2">
      <c r="A202" s="774"/>
      <c r="B202" s="898"/>
      <c r="C202" s="979"/>
      <c r="D202" s="941"/>
      <c r="E202" s="941"/>
      <c r="F202" s="941"/>
      <c r="G202" s="942"/>
      <c r="H202" s="980"/>
      <c r="I202" s="941"/>
      <c r="J202" s="941"/>
      <c r="K202" s="941"/>
      <c r="L202" s="981"/>
      <c r="M202" s="979"/>
      <c r="N202" s="941"/>
      <c r="O202" s="941"/>
      <c r="P202" s="941"/>
      <c r="Q202" s="942"/>
      <c r="R202" s="980"/>
      <c r="S202" s="941"/>
      <c r="T202" s="941"/>
      <c r="U202" s="941"/>
      <c r="V202" s="941"/>
      <c r="W202" s="941"/>
      <c r="X202" s="941"/>
      <c r="Y202" s="941"/>
      <c r="Z202" s="941"/>
      <c r="AA202" s="941"/>
      <c r="AB202" s="981"/>
      <c r="AC202" s="667"/>
      <c r="AD202" s="667"/>
      <c r="AE202" s="667"/>
      <c r="AF202" s="667"/>
      <c r="AG202" s="667"/>
      <c r="AH202" s="667"/>
      <c r="AI202" s="667"/>
      <c r="AJ202" s="667"/>
      <c r="AK202" s="667"/>
      <c r="AL202" s="667"/>
      <c r="AM202" s="667"/>
      <c r="AN202" s="667"/>
      <c r="AO202" s="667"/>
      <c r="AP202" s="667"/>
      <c r="AQ202" s="667"/>
      <c r="AR202" s="667"/>
      <c r="AS202" s="667"/>
      <c r="AT202" s="667"/>
      <c r="AU202" s="667"/>
      <c r="AV202" s="667"/>
      <c r="AW202" s="667"/>
      <c r="AX202" s="667"/>
      <c r="AY202" s="667"/>
      <c r="AZ202" s="216"/>
      <c r="BA202" s="39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2200"/>
      <c r="CD202" s="2200"/>
      <c r="CE202" s="2200"/>
      <c r="CF202" s="2200"/>
      <c r="CG202" s="2200"/>
      <c r="CH202" s="2200"/>
      <c r="CI202" s="2200"/>
      <c r="CJ202" s="2200"/>
      <c r="CK202" s="2200"/>
      <c r="CL202" s="2200"/>
      <c r="CM202" s="2200"/>
      <c r="CN202" s="2200"/>
      <c r="CO202" s="2200"/>
      <c r="CP202" s="2200"/>
      <c r="CQ202" s="2200"/>
      <c r="CR202" s="2200"/>
      <c r="CS202" s="2200"/>
      <c r="CT202" s="2200"/>
      <c r="CU202" s="2200"/>
      <c r="CV202" s="2200"/>
      <c r="CW202" s="2200"/>
      <c r="CX202" s="2200"/>
      <c r="CY202" s="2200"/>
      <c r="CZ202" s="2200"/>
    </row>
    <row r="203" s="699" customFormat="true" ht="15" customHeight="true" x14ac:dyDescent="0.2">
      <c r="A203" s="1645"/>
      <c r="B203" s="1824"/>
      <c r="C203" s="1739"/>
      <c r="D203" s="1740"/>
      <c r="E203" s="1740"/>
      <c r="F203" s="1740"/>
      <c r="G203" s="1741"/>
      <c r="H203" s="1742"/>
      <c r="I203" s="1740"/>
      <c r="J203" s="1740"/>
      <c r="K203" s="1740"/>
      <c r="L203" s="1743"/>
      <c r="M203" s="1744"/>
      <c r="N203" s="1740"/>
      <c r="O203" s="1740"/>
      <c r="P203" s="1740"/>
      <c r="Q203" s="1741"/>
      <c r="R203" s="1742"/>
      <c r="S203" s="1740"/>
      <c r="T203" s="1740"/>
      <c r="U203" s="1740"/>
      <c r="V203" s="1740"/>
      <c r="W203" s="1740"/>
      <c r="X203" s="1740"/>
      <c r="Y203" s="1740"/>
      <c r="Z203" s="1740"/>
      <c r="AA203" s="1740"/>
      <c r="AB203" s="2291"/>
      <c r="AC203" s="667"/>
      <c r="AD203" s="667"/>
      <c r="AE203" s="667"/>
      <c r="AF203" s="667"/>
      <c r="AG203" s="667"/>
      <c r="AH203" s="667"/>
      <c r="AI203" s="667"/>
      <c r="AJ203" s="667"/>
      <c r="AK203" s="667"/>
      <c r="AL203" s="667"/>
      <c r="AM203" s="667"/>
      <c r="AN203" s="667"/>
      <c r="AO203" s="667"/>
      <c r="AP203" s="667"/>
      <c r="AQ203" s="667"/>
      <c r="AR203" s="667"/>
      <c r="AS203" s="667"/>
      <c r="AT203" s="667"/>
      <c r="AU203" s="667"/>
      <c r="AV203" s="667"/>
      <c r="AW203" s="667"/>
      <c r="AX203" s="667"/>
      <c r="AY203" s="667"/>
      <c r="AZ203" s="216"/>
      <c r="BA203" s="39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2200"/>
      <c r="CD203" s="2200"/>
      <c r="CE203" s="2200"/>
      <c r="CF203" s="2200"/>
      <c r="CG203" s="2200"/>
      <c r="CH203" s="2200"/>
      <c r="CI203" s="2200"/>
      <c r="CJ203" s="2200"/>
      <c r="CK203" s="2200"/>
      <c r="CL203" s="2200"/>
      <c r="CM203" s="2200"/>
      <c r="CN203" s="2200"/>
      <c r="CO203" s="2200"/>
      <c r="CP203" s="2200"/>
      <c r="CQ203" s="2200"/>
      <c r="CR203" s="2200"/>
      <c r="CS203" s="2200"/>
      <c r="CT203" s="2200"/>
      <c r="CU203" s="2200"/>
      <c r="CV203" s="2200"/>
      <c r="CW203" s="2200"/>
      <c r="CX203" s="2200"/>
      <c r="CY203" s="2200"/>
      <c r="CZ203" s="2200"/>
    </row>
    <row r="204" s="699" customFormat="true" ht="15" customHeight="true" x14ac:dyDescent="0.2">
      <c r="A204" s="1645"/>
      <c r="B204" s="1824"/>
      <c r="C204" s="1739"/>
      <c r="D204" s="1740"/>
      <c r="E204" s="1740"/>
      <c r="F204" s="1740"/>
      <c r="G204" s="1741"/>
      <c r="H204" s="1742"/>
      <c r="I204" s="1740"/>
      <c r="J204" s="1740"/>
      <c r="K204" s="1740"/>
      <c r="L204" s="1743"/>
      <c r="M204" s="1744"/>
      <c r="N204" s="1740"/>
      <c r="O204" s="1740"/>
      <c r="P204" s="1740"/>
      <c r="Q204" s="1741"/>
      <c r="R204" s="1742"/>
      <c r="S204" s="1740"/>
      <c r="T204" s="1740"/>
      <c r="U204" s="1740"/>
      <c r="V204" s="1740"/>
      <c r="W204" s="1740"/>
      <c r="X204" s="1740"/>
      <c r="Y204" s="1740"/>
      <c r="Z204" s="1740"/>
      <c r="AA204" s="1740"/>
      <c r="AB204" s="2291"/>
      <c r="AC204" s="667"/>
      <c r="AD204" s="667"/>
      <c r="AE204" s="667"/>
      <c r="AF204" s="667"/>
      <c r="AG204" s="667"/>
      <c r="AH204" s="667"/>
      <c r="AI204" s="667"/>
      <c r="AJ204" s="667"/>
      <c r="AK204" s="667"/>
      <c r="AL204" s="667"/>
      <c r="AM204" s="667"/>
      <c r="AN204" s="667"/>
      <c r="AO204" s="667"/>
      <c r="AP204" s="667"/>
      <c r="AQ204" s="667"/>
      <c r="AR204" s="667"/>
      <c r="AS204" s="667"/>
      <c r="AT204" s="667"/>
      <c r="AU204" s="667"/>
      <c r="AV204" s="667"/>
      <c r="AW204" s="667"/>
      <c r="AX204" s="667"/>
      <c r="AY204" s="667"/>
      <c r="AZ204" s="216"/>
      <c r="BA204" s="39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2200"/>
      <c r="CD204" s="2200"/>
      <c r="CE204" s="2200"/>
      <c r="CF204" s="2200"/>
      <c r="CG204" s="2200"/>
      <c r="CH204" s="2200"/>
      <c r="CI204" s="2200"/>
      <c r="CJ204" s="2200"/>
      <c r="CK204" s="2200"/>
      <c r="CL204" s="2200"/>
      <c r="CM204" s="2200"/>
      <c r="CN204" s="2200"/>
      <c r="CO204" s="2200"/>
      <c r="CP204" s="2200"/>
      <c r="CQ204" s="2200"/>
      <c r="CR204" s="2200"/>
      <c r="CS204" s="2200"/>
      <c r="CT204" s="2200"/>
      <c r="CU204" s="2200"/>
      <c r="CV204" s="2200"/>
      <c r="CW204" s="2200"/>
      <c r="CX204" s="2200"/>
      <c r="CY204" s="2200"/>
      <c r="CZ204" s="2200"/>
    </row>
    <row r="205" s="699" customFormat="true" ht="15" customHeight="true" x14ac:dyDescent="0.2">
      <c r="A205" s="1652"/>
      <c r="B205" s="1826"/>
      <c r="C205" s="1763"/>
      <c r="D205" s="1764"/>
      <c r="E205" s="1764"/>
      <c r="F205" s="1764"/>
      <c r="G205" s="1765"/>
      <c r="H205" s="1766"/>
      <c r="I205" s="1764"/>
      <c r="J205" s="1764"/>
      <c r="K205" s="1764"/>
      <c r="L205" s="1767"/>
      <c r="M205" s="1768"/>
      <c r="N205" s="1764"/>
      <c r="O205" s="1764"/>
      <c r="P205" s="1764"/>
      <c r="Q205" s="1765"/>
      <c r="R205" s="1766"/>
      <c r="S205" s="1764"/>
      <c r="T205" s="1764"/>
      <c r="U205" s="1764"/>
      <c r="V205" s="1764"/>
      <c r="W205" s="1764"/>
      <c r="X205" s="1764"/>
      <c r="Y205" s="1764"/>
      <c r="Z205" s="1764"/>
      <c r="AA205" s="1764"/>
      <c r="AB205" s="2297"/>
      <c r="AC205" s="667"/>
      <c r="AD205" s="667"/>
      <c r="AE205" s="667"/>
      <c r="AF205" s="667"/>
      <c r="AG205" s="667"/>
      <c r="AH205" s="667"/>
      <c r="AI205" s="667"/>
      <c r="AJ205" s="667"/>
      <c r="AK205" s="667"/>
      <c r="AL205" s="667"/>
      <c r="AM205" s="667"/>
      <c r="AN205" s="667"/>
      <c r="AO205" s="667"/>
      <c r="AP205" s="667"/>
      <c r="AQ205" s="667"/>
      <c r="AR205" s="667"/>
      <c r="AS205" s="667"/>
      <c r="AT205" s="667"/>
      <c r="AU205" s="667"/>
      <c r="AV205" s="667"/>
      <c r="AW205" s="667"/>
      <c r="AX205" s="667"/>
      <c r="AY205" s="667"/>
      <c r="AZ205" s="216"/>
      <c r="BA205" s="39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2200"/>
      <c r="CD205" s="2200"/>
      <c r="CE205" s="2200"/>
      <c r="CF205" s="2200"/>
      <c r="CG205" s="2200"/>
      <c r="CH205" s="2200"/>
      <c r="CI205" s="2200"/>
      <c r="CJ205" s="2200"/>
      <c r="CK205" s="2200"/>
      <c r="CL205" s="2200"/>
      <c r="CM205" s="2200"/>
      <c r="CN205" s="2200"/>
      <c r="CO205" s="2200"/>
      <c r="CP205" s="2200"/>
      <c r="CQ205" s="2200"/>
      <c r="CR205" s="2200"/>
      <c r="CS205" s="2200"/>
      <c r="CT205" s="2200"/>
      <c r="CU205" s="2200"/>
      <c r="CV205" s="2200"/>
      <c r="CW205" s="2200"/>
      <c r="CX205" s="2200"/>
      <c r="CY205" s="2200"/>
      <c r="CZ205" s="2200"/>
    </row>
    <row r="206" s="699" customFormat="true" ht="250.15" customHeight="true" x14ac:dyDescent="0.2">
      <c r="B206" s="755"/>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485" t="str">
        <f>A1026</f>
        <v>Armenia</v>
      </c>
      <c r="B208" s="2486"/>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2010</v>
      </c>
      <c r="B209" s="139"/>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4" t="s">
        <v>111</v>
      </c>
      <c r="B210" s="14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5" t="s">
        <v>97</v>
      </c>
      <c r="B212" s="222"/>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DHS10</v>
      </c>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706"/>
      <c r="B216" s="704"/>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706"/>
      <c r="B217" s="705"/>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706"/>
      <c r="B218" s="704"/>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07"/>
      <c r="B219" s="708"/>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399" customFormat="true" ht="15" customHeight="true" x14ac:dyDescent="0.2">
      <c r="A220" s="114" t="s">
        <v>86</v>
      </c>
      <c r="B220" s="206"/>
      <c r="C220" s="2487" t="s">
        <v>114</v>
      </c>
      <c r="D220" s="2488"/>
      <c r="E220" s="2488"/>
      <c r="F220" s="2488"/>
      <c r="G220" s="2489"/>
      <c r="H220" s="2768" t="s">
        <v>38</v>
      </c>
      <c r="I220" s="2769"/>
      <c r="J220" s="2769"/>
      <c r="K220" s="2769"/>
      <c r="L220" s="2770"/>
      <c r="M220" s="2771" t="s">
        <v>37</v>
      </c>
      <c r="N220" s="2772"/>
      <c r="O220" s="2772"/>
      <c r="P220" s="2772"/>
      <c r="Q220" s="2773"/>
      <c r="R220" s="2266" t="s">
        <v>137</v>
      </c>
      <c r="S220" s="2277"/>
      <c r="T220" s="2277"/>
      <c r="U220" s="2277"/>
      <c r="V220" s="2277"/>
      <c r="W220" s="2277"/>
      <c r="X220" s="2277"/>
      <c r="Y220" s="2277"/>
      <c r="Z220" s="2277"/>
      <c r="AA220" s="2277"/>
      <c r="AB220" s="2278"/>
      <c r="AC220" s="667"/>
      <c r="AD220" s="667"/>
      <c r="AE220" s="667"/>
      <c r="AF220" s="667"/>
      <c r="AG220" s="667"/>
      <c r="AH220" s="667"/>
      <c r="AI220" s="667"/>
      <c r="AJ220" s="667"/>
      <c r="AK220" s="667"/>
      <c r="AL220" s="667"/>
      <c r="AM220" s="667"/>
      <c r="AN220" s="667"/>
      <c r="AO220" s="667"/>
      <c r="AP220" s="667"/>
      <c r="AQ220" s="667"/>
      <c r="AR220" s="667"/>
      <c r="AS220" s="667"/>
      <c r="AT220" s="667"/>
      <c r="AU220" s="667"/>
      <c r="AV220" s="667"/>
      <c r="AW220" s="667"/>
      <c r="AX220" s="667"/>
      <c r="AY220" s="667"/>
      <c r="AZ220" s="216"/>
      <c r="BA220" s="217" t="s">
        <v>128</v>
      </c>
      <c r="BB220" s="114" t="s">
        <v>86</v>
      </c>
      <c r="BC220" s="2599" t="s">
        <v>114</v>
      </c>
      <c r="BD220" s="2600"/>
      <c r="BE220" s="2600"/>
      <c r="BF220" s="2600"/>
      <c r="BG220" s="2601"/>
      <c r="BH220" s="2602" t="s">
        <v>38</v>
      </c>
      <c r="BI220" s="2600"/>
      <c r="BJ220" s="2600"/>
      <c r="BK220" s="2600"/>
      <c r="BL220" s="2601"/>
      <c r="BM220" s="2602" t="s">
        <v>37</v>
      </c>
      <c r="BN220" s="2600"/>
      <c r="BO220" s="2600"/>
      <c r="BP220" s="2600"/>
      <c r="BQ220" s="2603"/>
      <c r="BR220" s="2115" t="s">
        <v>137</v>
      </c>
      <c r="BS220" s="2116"/>
      <c r="BT220" s="2116"/>
      <c r="BU220" s="2116"/>
      <c r="BV220" s="2116"/>
      <c r="BW220" s="2116"/>
      <c r="BX220" s="2116"/>
      <c r="BY220" s="2117"/>
      <c r="BZ220" s="313"/>
      <c r="CA220" s="313"/>
      <c r="CB220" s="313"/>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399" customFormat="true" ht="12.75" x14ac:dyDescent="0.2">
      <c r="A221" s="190" t="s">
        <v>87</v>
      </c>
      <c r="B221" s="247"/>
      <c r="C221" s="285" t="s">
        <v>0</v>
      </c>
      <c r="D221" s="286" t="s">
        <v>1</v>
      </c>
      <c r="E221" s="286" t="s">
        <v>2</v>
      </c>
      <c r="F221" s="286" t="s">
        <v>3</v>
      </c>
      <c r="G221" s="287" t="s">
        <v>4</v>
      </c>
      <c r="H221" s="1627" t="s">
        <v>0</v>
      </c>
      <c r="I221" s="1595" t="s">
        <v>1</v>
      </c>
      <c r="J221" s="1595" t="s">
        <v>2</v>
      </c>
      <c r="K221" s="1595" t="s">
        <v>3</v>
      </c>
      <c r="L221" s="1596" t="s">
        <v>4</v>
      </c>
      <c r="M221" s="1617" t="s">
        <v>0</v>
      </c>
      <c r="N221" s="1595" t="s">
        <v>1</v>
      </c>
      <c r="O221" s="1595" t="s">
        <v>2</v>
      </c>
      <c r="P221" s="1595" t="s">
        <v>3</v>
      </c>
      <c r="Q221" s="1639" t="s">
        <v>4</v>
      </c>
      <c r="R221" s="1627" t="s">
        <v>150</v>
      </c>
      <c r="S221" s="1595" t="s">
        <v>151</v>
      </c>
      <c r="T221" s="1595" t="s">
        <v>152</v>
      </c>
      <c r="U221" s="1595" t="s">
        <v>153</v>
      </c>
      <c r="V221" s="1595" t="s">
        <v>154</v>
      </c>
      <c r="W221" s="1595" t="s">
        <v>155</v>
      </c>
      <c r="X221" s="1595" t="s">
        <v>156</v>
      </c>
      <c r="Y221" s="1595" t="s">
        <v>157</v>
      </c>
      <c r="Z221" s="1595" t="s">
        <v>158</v>
      </c>
      <c r="AA221" s="1595" t="s">
        <v>159</v>
      </c>
      <c r="AB221" s="1597" t="s">
        <v>160</v>
      </c>
      <c r="AC221" s="667"/>
      <c r="AD221" s="667"/>
      <c r="AE221" s="667"/>
      <c r="AF221" s="667"/>
      <c r="AG221" s="667"/>
      <c r="AH221" s="667"/>
      <c r="AI221" s="667"/>
      <c r="AJ221" s="667"/>
      <c r="AK221" s="667"/>
      <c r="AL221" s="667"/>
      <c r="AM221" s="667"/>
      <c r="AN221" s="667"/>
      <c r="AO221" s="667"/>
      <c r="AP221" s="667"/>
      <c r="AQ221" s="667"/>
      <c r="AR221" s="667"/>
      <c r="AS221" s="667"/>
      <c r="AT221" s="667"/>
      <c r="AU221" s="667"/>
      <c r="AV221" s="667"/>
      <c r="AW221" s="667"/>
      <c r="AX221" s="667"/>
      <c r="AY221" s="667"/>
      <c r="AZ221" s="216"/>
      <c r="BA221" s="202" t="s">
        <v>117</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150</v>
      </c>
      <c r="BS221" s="176" t="s">
        <v>151</v>
      </c>
      <c r="BT221" s="176" t="s">
        <v>152</v>
      </c>
      <c r="BU221" s="176" t="s">
        <v>153</v>
      </c>
      <c r="BV221" s="176" t="s">
        <v>154</v>
      </c>
      <c r="BW221" s="176" t="s">
        <v>155</v>
      </c>
      <c r="BX221" s="176" t="s">
        <v>156</v>
      </c>
      <c r="BY221" s="177" t="s">
        <v>157</v>
      </c>
      <c r="BZ221" s="177" t="s">
        <v>158</v>
      </c>
      <c r="CA221" s="177" t="s">
        <v>159</v>
      </c>
      <c r="CB221" s="177" t="s">
        <v>160</v>
      </c>
      <c r="CC221" s="2201"/>
      <c r="CD221" s="2201"/>
      <c r="CE221" s="2201"/>
      <c r="CF221" s="2201"/>
      <c r="CG221" s="2201"/>
      <c r="CH221" s="2201"/>
      <c r="CI221" s="2201"/>
      <c r="CJ221" s="2201"/>
      <c r="CK221" s="2201"/>
      <c r="CL221" s="2201"/>
      <c r="CM221" s="2201"/>
      <c r="CN221" s="2201"/>
      <c r="CO221" s="2201"/>
      <c r="CP221" s="2201"/>
      <c r="CQ221" s="2201"/>
      <c r="CR221" s="2201"/>
      <c r="CS221" s="2201"/>
      <c r="CT221" s="2201"/>
      <c r="CU221" s="2201"/>
      <c r="CV221" s="2201"/>
      <c r="CW221" s="2201"/>
      <c r="CX221" s="2201"/>
      <c r="CY221" s="2201"/>
      <c r="CZ221" s="2201"/>
    </row>
    <row r="222" s="399" customFormat="true" ht="15" customHeight="true" x14ac:dyDescent="0.2">
      <c r="A222" s="2754" t="s">
        <v>36</v>
      </c>
      <c r="B222" s="1827" t="s">
        <v>15</v>
      </c>
      <c r="C222" s="1769">
        <v>64.474429722167841</v>
      </c>
      <c r="D222" s="1770">
        <v>84.310077717887339</v>
      </c>
      <c r="E222" s="1770">
        <v>92.468377695917681</v>
      </c>
      <c r="F222" s="1770">
        <v>96.192417943769897</v>
      </c>
      <c r="G222" s="1771">
        <v>94.952573168417075</v>
      </c>
      <c r="H222" s="1772">
        <v>86.616761905305736</v>
      </c>
      <c r="I222" s="1770">
        <v>93.854071230536192</v>
      </c>
      <c r="J222" s="1770">
        <v>96.277744809178614</v>
      </c>
      <c r="K222" s="1770">
        <v>94.359147590922959</v>
      </c>
      <c r="L222" s="1773">
        <v>95.88962585012554</v>
      </c>
      <c r="M222" s="1774">
        <v>53.492542236245747</v>
      </c>
      <c r="N222" s="1770">
        <v>70.655121798848924</v>
      </c>
      <c r="O222" s="1770">
        <v>78.154899293412456</v>
      </c>
      <c r="P222" s="1770">
        <v>85.059579653389534</v>
      </c>
      <c r="Q222" s="1771">
        <v>88.696680034665007</v>
      </c>
      <c r="R222" s="1772">
        <v>61.572202784258259</v>
      </c>
      <c r="S222" s="1770">
        <v>83.459456878401667</v>
      </c>
      <c r="T222" s="1770">
        <v>74.919189482527685</v>
      </c>
      <c r="U222" s="1770">
        <v>98.388951682038623</v>
      </c>
      <c r="V222" s="1770">
        <v>90.60192869116257</v>
      </c>
      <c r="W222" s="1770">
        <v>86.082679887962271</v>
      </c>
      <c r="X222" s="1770">
        <v>77.936101159257859</v>
      </c>
      <c r="Y222" s="1770">
        <v>96.059041237638382</v>
      </c>
      <c r="Z222" s="1770">
        <v>79.821845090234405</v>
      </c>
      <c r="AA222" s="1770">
        <v>66.51697143681551</v>
      </c>
      <c r="AB222" s="2298">
        <v>92.935409477609696</v>
      </c>
      <c r="AC222" s="667"/>
      <c r="AD222" s="667"/>
      <c r="AE222" s="667"/>
      <c r="AF222" s="667"/>
      <c r="AG222" s="667"/>
      <c r="AH222" s="667"/>
      <c r="AI222" s="667"/>
      <c r="AJ222" s="667"/>
      <c r="AK222" s="667"/>
      <c r="AL222" s="667"/>
      <c r="AM222" s="667"/>
      <c r="AN222" s="667"/>
      <c r="AO222" s="667"/>
      <c r="AP222" s="667"/>
      <c r="AQ222" s="667"/>
      <c r="AR222" s="667"/>
      <c r="AS222" s="667"/>
      <c r="AT222" s="667"/>
      <c r="AU222" s="667"/>
      <c r="AV222" s="667"/>
      <c r="AW222" s="667"/>
      <c r="AX222" s="667"/>
      <c r="AY222" s="667"/>
      <c r="AZ222" s="216"/>
      <c r="BA222" s="2611" t="s">
        <v>36</v>
      </c>
      <c r="BB222" s="160" t="s">
        <v>15</v>
      </c>
      <c r="BC222" s="370">
        <v>3033.8149070000027</v>
      </c>
      <c r="BD222" s="374">
        <v>4005.8039250000106</v>
      </c>
      <c r="BE222" s="374">
        <v>4391.7256320000051</v>
      </c>
      <c r="BF222" s="374">
        <v>4537.893724999999</v>
      </c>
      <c r="BG222" s="378">
        <v>4499.1909080000041</v>
      </c>
      <c r="BH222" s="382">
        <v>2513.8014110000026</v>
      </c>
      <c r="BI222" s="374">
        <v>2758.0749350000087</v>
      </c>
      <c r="BJ222" s="374">
        <v>2815.649086000004</v>
      </c>
      <c r="BK222" s="374">
        <v>2754.8409729999989</v>
      </c>
      <c r="BL222" s="378">
        <v>2824.643632999997</v>
      </c>
      <c r="BM222" s="382">
        <v>951.96182599999986</v>
      </c>
      <c r="BN222" s="374">
        <v>1277.4124709999996</v>
      </c>
      <c r="BO222" s="374">
        <v>1411.8006580000006</v>
      </c>
      <c r="BP222" s="374">
        <v>1543.7378459999989</v>
      </c>
      <c r="BQ222" s="378">
        <v>1616.506257999999</v>
      </c>
      <c r="BR222" s="382">
        <v>563.17647499999975</v>
      </c>
      <c r="BS222" s="374">
        <v>1565.2415800000001</v>
      </c>
      <c r="BT222" s="374">
        <v>1569.8292700000002</v>
      </c>
      <c r="BU222" s="374">
        <v>1608.5754480000019</v>
      </c>
      <c r="BV222" s="374">
        <v>1882.9831519999991</v>
      </c>
      <c r="BW222" s="374">
        <v>1787.2232019999983</v>
      </c>
      <c r="BX222" s="374">
        <v>1646.4738169999989</v>
      </c>
      <c r="BY222" s="386">
        <v>929.46153099999879</v>
      </c>
      <c r="BZ222" s="386">
        <v>892.66662100000008</v>
      </c>
      <c r="CA222" s="386">
        <v>365.03606500000024</v>
      </c>
      <c r="CB222" s="386">
        <v>7657.7619359999971</v>
      </c>
      <c r="CC222" s="2202"/>
      <c r="CD222" s="2202"/>
      <c r="CE222" s="2202"/>
      <c r="CF222" s="2202"/>
      <c r="CG222" s="2202"/>
      <c r="CH222" s="2202"/>
      <c r="CI222" s="2202"/>
      <c r="CJ222" s="2202"/>
      <c r="CK222" s="2202"/>
      <c r="CL222" s="2202"/>
      <c r="CM222" s="2202"/>
      <c r="CN222" s="2202"/>
      <c r="CO222" s="2202"/>
      <c r="CP222" s="2202"/>
      <c r="CQ222" s="2202"/>
      <c r="CR222" s="2202"/>
      <c r="CS222" s="2202"/>
      <c r="CT222" s="2202"/>
      <c r="CU222" s="2202"/>
      <c r="CV222" s="2202"/>
      <c r="CW222" s="2202"/>
      <c r="CX222" s="2202"/>
      <c r="CY222" s="2202"/>
      <c r="CZ222" s="2203"/>
    </row>
    <row r="223" s="399" customFormat="true" ht="15" customHeight="true" x14ac:dyDescent="0.2">
      <c r="A223" s="2755"/>
      <c r="B223" s="1828" t="s">
        <v>16</v>
      </c>
      <c r="C223" s="1775">
        <v>7.1982067263996097</v>
      </c>
      <c r="D223" s="1776">
        <v>3.6036730569332516</v>
      </c>
      <c r="E223" s="1776">
        <v>3.3880992571059836</v>
      </c>
      <c r="F223" s="1776">
        <v>1.8500919854013587</v>
      </c>
      <c r="G223" s="1777">
        <v>2.9093372938192394</v>
      </c>
      <c r="H223" s="1778">
        <v>5.2801908490153506</v>
      </c>
      <c r="I223" s="1776">
        <v>3.1297984397633023</v>
      </c>
      <c r="J223" s="1776">
        <v>2.2549296013099065</v>
      </c>
      <c r="K223" s="1776">
        <v>3.1612954735030638</v>
      </c>
      <c r="L223" s="1779">
        <v>2.0243983103199925</v>
      </c>
      <c r="M223" s="1780">
        <v>9.0371478139121049</v>
      </c>
      <c r="N223" s="1776">
        <v>4.1540451932296492</v>
      </c>
      <c r="O223" s="1776">
        <v>4.7836363942867459</v>
      </c>
      <c r="P223" s="1776">
        <v>4.1373500881084793</v>
      </c>
      <c r="Q223" s="1777">
        <v>1.9454647350457304</v>
      </c>
      <c r="R223" s="1778">
        <v>1.4613231237458768</v>
      </c>
      <c r="S223" s="1776">
        <v>5.2481664023981178</v>
      </c>
      <c r="T223" s="1776">
        <v>3.57419692860607</v>
      </c>
      <c r="U223" s="1776">
        <v>9.5974914566705524E-2</v>
      </c>
      <c r="V223" s="1776">
        <v>5.1288196604664806</v>
      </c>
      <c r="W223" s="1776">
        <v>0.30077322705581888</v>
      </c>
      <c r="X223" s="1776">
        <v>3.192462574097374</v>
      </c>
      <c r="Y223" s="1776">
        <v>3.9409587623615878</v>
      </c>
      <c r="Z223" s="1776">
        <v>3.3997498749270876</v>
      </c>
      <c r="AA223" s="1776">
        <v>16.869887643963622</v>
      </c>
      <c r="AB223" s="2299">
        <v>4.3533412938291205</v>
      </c>
      <c r="AC223" s="667"/>
      <c r="AD223" s="667"/>
      <c r="AE223" s="667"/>
      <c r="AF223" s="667"/>
      <c r="AG223" s="667"/>
      <c r="AH223" s="667"/>
      <c r="AI223" s="667"/>
      <c r="AJ223" s="667"/>
      <c r="AK223" s="667"/>
      <c r="AL223" s="667"/>
      <c r="AM223" s="667"/>
      <c r="AN223" s="667"/>
      <c r="AO223" s="667"/>
      <c r="AP223" s="667"/>
      <c r="AQ223" s="667"/>
      <c r="AR223" s="667"/>
      <c r="AS223" s="667"/>
      <c r="AT223" s="667"/>
      <c r="AU223" s="667"/>
      <c r="AV223" s="667"/>
      <c r="AW223" s="667"/>
      <c r="AX223" s="667"/>
      <c r="AY223" s="667"/>
      <c r="AZ223" s="216"/>
      <c r="BA223" s="2612"/>
      <c r="BB223" s="161" t="s">
        <v>16</v>
      </c>
      <c r="BC223" s="371">
        <v>338.7083369999998</v>
      </c>
      <c r="BD223" s="375">
        <v>171.22042899999994</v>
      </c>
      <c r="BE223" s="375">
        <v>160.91557699999998</v>
      </c>
      <c r="BF223" s="375">
        <v>87.278404999999992</v>
      </c>
      <c r="BG223" s="379">
        <v>137.85475700000003</v>
      </c>
      <c r="BH223" s="383">
        <v>153.2422929999999</v>
      </c>
      <c r="BI223" s="375">
        <v>91.974897999999982</v>
      </c>
      <c r="BJ223" s="375">
        <v>65.945567000000011</v>
      </c>
      <c r="BK223" s="375">
        <v>92.294881000000018</v>
      </c>
      <c r="BL223" s="379">
        <v>59.633184999999997</v>
      </c>
      <c r="BM223" s="383">
        <v>160.826526</v>
      </c>
      <c r="BN223" s="375">
        <v>75.103248000000008</v>
      </c>
      <c r="BO223" s="375">
        <v>86.412254000000004</v>
      </c>
      <c r="BP223" s="375">
        <v>75.088354999999993</v>
      </c>
      <c r="BQ223" s="379">
        <v>35.456298000000004</v>
      </c>
      <c r="BR223" s="383">
        <v>13.366142</v>
      </c>
      <c r="BS223" s="375">
        <v>98.426811999999998</v>
      </c>
      <c r="BT223" s="375">
        <v>74.892414000000002</v>
      </c>
      <c r="BU223" s="375">
        <v>1.5691079999999999</v>
      </c>
      <c r="BV223" s="375">
        <v>106.59244399999999</v>
      </c>
      <c r="BW223" s="375">
        <v>6.2445649999999997</v>
      </c>
      <c r="BX223" s="375">
        <v>67.443790000000021</v>
      </c>
      <c r="BY223" s="387">
        <v>38.132480999999999</v>
      </c>
      <c r="BZ223" s="387">
        <v>38.020209000000001</v>
      </c>
      <c r="CA223" s="387">
        <v>92.579641999999993</v>
      </c>
      <c r="CB223" s="387">
        <v>358.70989800000007</v>
      </c>
      <c r="CC223" s="2204"/>
      <c r="CD223" s="2204"/>
      <c r="CE223" s="2204"/>
      <c r="CF223" s="2204"/>
      <c r="CG223" s="2204"/>
      <c r="CH223" s="2204"/>
      <c r="CI223" s="2204"/>
      <c r="CJ223" s="2204"/>
      <c r="CK223" s="2204"/>
      <c r="CL223" s="2204"/>
      <c r="CM223" s="2204"/>
      <c r="CN223" s="2204"/>
      <c r="CO223" s="2204"/>
      <c r="CP223" s="2204"/>
      <c r="CQ223" s="2204"/>
      <c r="CR223" s="2204"/>
      <c r="CS223" s="2204"/>
      <c r="CT223" s="2204"/>
      <c r="CU223" s="2204"/>
      <c r="CV223" s="2204"/>
      <c r="CW223" s="2204"/>
      <c r="CX223" s="2204"/>
      <c r="CY223" s="2204"/>
      <c r="CZ223" s="2205"/>
    </row>
    <row r="224" s="399" customFormat="true" ht="15" customHeight="true" x14ac:dyDescent="0.2">
      <c r="A224" s="2756"/>
      <c r="B224" s="1829" t="s">
        <v>20</v>
      </c>
      <c r="C224" s="1775">
        <v>28.327363551432711</v>
      </c>
      <c r="D224" s="1776">
        <v>12.086249225179611</v>
      </c>
      <c r="E224" s="1776">
        <v>4.1435230469761146</v>
      </c>
      <c r="F224" s="1776">
        <v>1.9574900708286949</v>
      </c>
      <c r="G224" s="1777">
        <v>2.1380895377636775</v>
      </c>
      <c r="H224" s="1778">
        <v>8.1030472456789049</v>
      </c>
      <c r="I224" s="1776">
        <v>3.016130329700621</v>
      </c>
      <c r="J224" s="1776">
        <v>1.4673255895115245</v>
      </c>
      <c r="K224" s="1776">
        <v>2.4795569355739864</v>
      </c>
      <c r="L224" s="1779">
        <v>2.085975839554473</v>
      </c>
      <c r="M224" s="1780">
        <v>37.470309949842203</v>
      </c>
      <c r="N224" s="1776">
        <v>25.190833007921377</v>
      </c>
      <c r="O224" s="1776">
        <v>17.061464312300728</v>
      </c>
      <c r="P224" s="1776">
        <v>10.80307025850197</v>
      </c>
      <c r="Q224" s="1777">
        <v>9.3578552302892302</v>
      </c>
      <c r="R224" s="1778">
        <v>36.966474091995885</v>
      </c>
      <c r="S224" s="1776">
        <v>11.292376719200286</v>
      </c>
      <c r="T224" s="1776">
        <v>21.506613588866191</v>
      </c>
      <c r="U224" s="1776">
        <v>1.515073403394666</v>
      </c>
      <c r="V224" s="1776">
        <v>4.2692516483709326</v>
      </c>
      <c r="W224" s="1776">
        <v>13.616546884981842</v>
      </c>
      <c r="X224" s="1776">
        <v>18.871436266644622</v>
      </c>
      <c r="Y224" s="1776">
        <v>0</v>
      </c>
      <c r="Z224" s="1776">
        <v>16.778405034838411</v>
      </c>
      <c r="AA224" s="1776">
        <v>16.613140919220871</v>
      </c>
      <c r="AB224" s="2299">
        <v>2.71124922856115</v>
      </c>
      <c r="AC224" s="667"/>
      <c r="AD224" s="667"/>
      <c r="AE224" s="667"/>
      <c r="AF224" s="667"/>
      <c r="AG224" s="667"/>
      <c r="AH224" s="667"/>
      <c r="AI224" s="667"/>
      <c r="AJ224" s="667"/>
      <c r="AK224" s="667"/>
      <c r="AL224" s="667"/>
      <c r="AM224" s="667"/>
      <c r="AN224" s="667"/>
      <c r="AO224" s="667"/>
      <c r="AP224" s="667"/>
      <c r="AQ224" s="667"/>
      <c r="AR224" s="667"/>
      <c r="AS224" s="667"/>
      <c r="AT224" s="667"/>
      <c r="AU224" s="667"/>
      <c r="AV224" s="667"/>
      <c r="AW224" s="667"/>
      <c r="AX224" s="667"/>
      <c r="AY224" s="667"/>
      <c r="AZ224" s="216"/>
      <c r="BA224" s="2612"/>
      <c r="BB224" s="161" t="s">
        <v>20</v>
      </c>
      <c r="BC224" s="371">
        <v>1332.9311819999998</v>
      </c>
      <c r="BD224" s="375">
        <v>574.25097800000015</v>
      </c>
      <c r="BE224" s="375">
        <v>196.79394000000002</v>
      </c>
      <c r="BF224" s="375">
        <v>92.344927999999996</v>
      </c>
      <c r="BG224" s="379">
        <v>101.31029299999999</v>
      </c>
      <c r="BH224" s="383">
        <v>235.16754899999998</v>
      </c>
      <c r="BI224" s="375">
        <v>88.634551000000016</v>
      </c>
      <c r="BJ224" s="375">
        <v>42.912034999999996</v>
      </c>
      <c r="BK224" s="375">
        <v>72.391338999999988</v>
      </c>
      <c r="BL224" s="379">
        <v>61.447089000000005</v>
      </c>
      <c r="BM224" s="383">
        <v>666.82762099999945</v>
      </c>
      <c r="BN224" s="375">
        <v>455.438805</v>
      </c>
      <c r="BO224" s="375">
        <v>308.20059599999996</v>
      </c>
      <c r="BP224" s="375">
        <v>196.06384700000004</v>
      </c>
      <c r="BQ224" s="379">
        <v>170.54788899999997</v>
      </c>
      <c r="BR224" s="383">
        <v>338.11765099999997</v>
      </c>
      <c r="BS224" s="375">
        <v>211.78304100000003</v>
      </c>
      <c r="BT224" s="375">
        <v>450.64170799999982</v>
      </c>
      <c r="BU224" s="375">
        <v>24.770158000000002</v>
      </c>
      <c r="BV224" s="375">
        <v>88.728011000000024</v>
      </c>
      <c r="BW224" s="375">
        <v>282.70272900000003</v>
      </c>
      <c r="BX224" s="375">
        <v>398.67693200000025</v>
      </c>
      <c r="BY224" s="387">
        <v>0</v>
      </c>
      <c r="BZ224" s="387">
        <v>187.63688199999999</v>
      </c>
      <c r="CA224" s="387">
        <v>91.170650999999978</v>
      </c>
      <c r="CB224" s="387">
        <v>223.40355800000003</v>
      </c>
      <c r="CC224" s="2204"/>
      <c r="CD224" s="2204"/>
      <c r="CE224" s="2204"/>
      <c r="CF224" s="2204"/>
      <c r="CG224" s="2204"/>
      <c r="CH224" s="2204"/>
      <c r="CI224" s="2204"/>
      <c r="CJ224" s="2204"/>
      <c r="CK224" s="2204"/>
      <c r="CL224" s="2204"/>
      <c r="CM224" s="2204"/>
      <c r="CN224" s="2204"/>
      <c r="CO224" s="2204"/>
      <c r="CP224" s="2204"/>
      <c r="CQ224" s="2204"/>
      <c r="CR224" s="2204"/>
      <c r="CS224" s="2204"/>
      <c r="CT224" s="2204"/>
      <c r="CU224" s="2204"/>
      <c r="CV224" s="2204"/>
      <c r="CW224" s="2204"/>
      <c r="CX224" s="2204"/>
      <c r="CY224" s="2204"/>
      <c r="CZ224" s="2205"/>
    </row>
    <row r="225" s="399" customFormat="true" ht="15" customHeight="true" x14ac:dyDescent="0.2">
      <c r="A225" s="2757" t="s">
        <v>316</v>
      </c>
      <c r="B225" s="1830" t="s">
        <v>317</v>
      </c>
      <c r="C225" s="1775">
        <v>70.558078622878256</v>
      </c>
      <c r="D225" s="1776">
        <v>87.325261818847494</v>
      </c>
      <c r="E225" s="1776">
        <v>95.103309470748826</v>
      </c>
      <c r="F225" s="1776">
        <v>96.945762933908824</v>
      </c>
      <c r="G225" s="1777">
        <v>96.974189178200859</v>
      </c>
      <c r="H225" s="1778">
        <v>90.26177036866298</v>
      </c>
      <c r="I225" s="1776">
        <v>96.439684519310546</v>
      </c>
      <c r="J225" s="1776">
        <v>97.176527352594917</v>
      </c>
      <c r="K225" s="1776">
        <v>96.410325704156179</v>
      </c>
      <c r="L225" s="1779">
        <v>97.393733054975456</v>
      </c>
      <c r="M225" s="1780">
        <v>61.121987377043787</v>
      </c>
      <c r="N225" s="1776">
        <v>74.197588695483958</v>
      </c>
      <c r="O225" s="1776">
        <v>82.233087460222364</v>
      </c>
      <c r="P225" s="1776">
        <v>88.929768825423878</v>
      </c>
      <c r="Q225" s="1777">
        <v>90.416734537768036</v>
      </c>
      <c r="R225" s="1778">
        <v>60.43211417401951</v>
      </c>
      <c r="S225" s="1776">
        <v>87.369691356450431</v>
      </c>
      <c r="T225" s="1776">
        <v>78.07238951202207</v>
      </c>
      <c r="U225" s="1776">
        <v>98.249260897505692</v>
      </c>
      <c r="V225" s="1776">
        <v>95.131954092778031</v>
      </c>
      <c r="W225" s="1776">
        <v>86.383453115018099</v>
      </c>
      <c r="X225" s="1776">
        <v>80.689227324271613</v>
      </c>
      <c r="Y225" s="1776">
        <v>100</v>
      </c>
      <c r="Z225" s="1776">
        <v>83.039882412506302</v>
      </c>
      <c r="AA225" s="1776">
        <v>83.386859080779104</v>
      </c>
      <c r="AB225" s="2299">
        <v>95.773540136978752</v>
      </c>
      <c r="AC225" s="667"/>
      <c r="AD225" s="667"/>
      <c r="AE225" s="667"/>
      <c r="AF225" s="667"/>
      <c r="AG225" s="667"/>
      <c r="AH225" s="667"/>
      <c r="AI225" s="667"/>
      <c r="AJ225" s="667"/>
      <c r="AK225" s="667"/>
      <c r="AL225" s="667"/>
      <c r="AM225" s="667"/>
      <c r="AN225" s="667"/>
      <c r="AO225" s="667"/>
      <c r="AP225" s="667"/>
      <c r="AQ225" s="667"/>
      <c r="AR225" s="667"/>
      <c r="AS225" s="667"/>
      <c r="AT225" s="667"/>
      <c r="AU225" s="667"/>
      <c r="AV225" s="667"/>
      <c r="AW225" s="667"/>
      <c r="AX225" s="667"/>
      <c r="AY225" s="667"/>
      <c r="AZ225" s="216"/>
      <c r="BA225" s="2612" t="s">
        <v>70</v>
      </c>
      <c r="BB225" s="161" t="s">
        <v>71</v>
      </c>
      <c r="BC225" s="1222" t="s">
        <v>35</v>
      </c>
      <c r="BD225" s="1242" t="s">
        <v>35</v>
      </c>
      <c r="BE225" s="1242" t="s">
        <v>35</v>
      </c>
      <c r="BF225" s="1242" t="s">
        <v>35</v>
      </c>
      <c r="BG225" s="1263" t="s">
        <v>35</v>
      </c>
      <c r="BH225" s="1284" t="s">
        <v>35</v>
      </c>
      <c r="BI225" s="1242" t="s">
        <v>35</v>
      </c>
      <c r="BJ225" s="1242" t="s">
        <v>35</v>
      </c>
      <c r="BK225" s="1242" t="s">
        <v>35</v>
      </c>
      <c r="BL225" s="1263" t="s">
        <v>35</v>
      </c>
      <c r="BM225" s="1284" t="s">
        <v>35</v>
      </c>
      <c r="BN225" s="1242" t="s">
        <v>35</v>
      </c>
      <c r="BO225" s="1242" t="s">
        <v>35</v>
      </c>
      <c r="BP225" s="1242" t="s">
        <v>35</v>
      </c>
      <c r="BQ225" s="1263" t="s">
        <v>35</v>
      </c>
      <c r="BR225" s="1284" t="s">
        <v>35</v>
      </c>
      <c r="BS225" s="1242" t="s">
        <v>35</v>
      </c>
      <c r="BT225" s="1242" t="s">
        <v>35</v>
      </c>
      <c r="BU225" s="1242" t="s">
        <v>35</v>
      </c>
      <c r="BV225" s="1242" t="s">
        <v>35</v>
      </c>
      <c r="BW225" s="1242" t="s">
        <v>35</v>
      </c>
      <c r="BX225" s="1242" t="s">
        <v>35</v>
      </c>
      <c r="BY225" s="1303" t="s">
        <v>35</v>
      </c>
      <c r="BZ225" s="1303" t="s">
        <v>35</v>
      </c>
      <c r="CA225" s="1303" t="s">
        <v>35</v>
      </c>
      <c r="CB225" s="1303" t="s">
        <v>35</v>
      </c>
      <c r="CC225" s="2205"/>
      <c r="CD225" s="2205"/>
      <c r="CE225" s="2205"/>
      <c r="CF225" s="2205"/>
      <c r="CG225" s="2205"/>
      <c r="CH225" s="2205"/>
      <c r="CI225" s="2205"/>
      <c r="CJ225" s="2205"/>
      <c r="CK225" s="2205"/>
      <c r="CL225" s="2205"/>
      <c r="CM225" s="2205"/>
      <c r="CN225" s="2205"/>
      <c r="CO225" s="2205"/>
      <c r="CP225" s="2205"/>
      <c r="CQ225" s="2205"/>
      <c r="CR225" s="2205"/>
      <c r="CS225" s="2205"/>
      <c r="CT225" s="2205"/>
      <c r="CU225" s="2205"/>
      <c r="CV225" s="2205"/>
      <c r="CW225" s="2205"/>
      <c r="CX225" s="2205"/>
      <c r="CY225" s="2205"/>
      <c r="CZ225" s="2205"/>
    </row>
    <row r="226" s="399" customFormat="true" ht="15" customHeight="true" x14ac:dyDescent="0.2">
      <c r="A226" s="2755"/>
      <c r="B226" s="1828" t="s">
        <v>318</v>
      </c>
      <c r="C226" s="1775">
        <v>19.986523451746674</v>
      </c>
      <c r="D226" s="1776">
        <v>9.3173665092800455</v>
      </c>
      <c r="E226" s="1776">
        <v>1.5099005453035153</v>
      </c>
      <c r="F226" s="1776">
        <v>0.66395204066975611</v>
      </c>
      <c r="G226" s="1777">
        <v>0</v>
      </c>
      <c r="H226" s="1778">
        <v>4.319393920101362</v>
      </c>
      <c r="I226" s="1776">
        <v>0.31546243054428297</v>
      </c>
      <c r="J226" s="1776">
        <v>7.8539323957305701E-2</v>
      </c>
      <c r="K226" s="1776">
        <v>0.93529519659482419</v>
      </c>
      <c r="L226" s="1779">
        <v>0</v>
      </c>
      <c r="M226" s="1780">
        <v>26.049960293032083</v>
      </c>
      <c r="N226" s="1776">
        <v>18.772846567523079</v>
      </c>
      <c r="O226" s="1776">
        <v>12.485868546565356</v>
      </c>
      <c r="P226" s="1776">
        <v>8.7526481599063608</v>
      </c>
      <c r="Q226" s="1777">
        <v>7.376172994209111</v>
      </c>
      <c r="R226" s="1778">
        <v>27.995737319519005</v>
      </c>
      <c r="S226" s="1776">
        <v>10.178251021811034</v>
      </c>
      <c r="T226" s="1776">
        <v>18.164362112328782</v>
      </c>
      <c r="U226" s="1776">
        <v>1.5114479670447898</v>
      </c>
      <c r="V226" s="1776">
        <v>3.3404771361230856</v>
      </c>
      <c r="W226" s="1776">
        <v>3.9080514898136776</v>
      </c>
      <c r="X226" s="1776">
        <v>14.156633038352876</v>
      </c>
      <c r="Y226" s="1776">
        <v>0</v>
      </c>
      <c r="Z226" s="1776">
        <v>11.335096853438879</v>
      </c>
      <c r="AA226" s="1776">
        <v>1.8446433393302386</v>
      </c>
      <c r="AB226" s="2299">
        <v>0.57046594657393623</v>
      </c>
      <c r="AC226" s="667"/>
      <c r="AD226" s="667"/>
      <c r="AE226" s="667"/>
      <c r="AF226" s="667"/>
      <c r="AG226" s="667"/>
      <c r="AH226" s="667"/>
      <c r="AI226" s="667"/>
      <c r="AJ226" s="667"/>
      <c r="AK226" s="667"/>
      <c r="AL226" s="667"/>
      <c r="AM226" s="667"/>
      <c r="AN226" s="667"/>
      <c r="AO226" s="667"/>
      <c r="AP226" s="667"/>
      <c r="AQ226" s="667"/>
      <c r="AR226" s="667"/>
      <c r="AS226" s="667"/>
      <c r="AT226" s="667"/>
      <c r="AU226" s="667"/>
      <c r="AV226" s="667"/>
      <c r="AW226" s="667"/>
      <c r="AX226" s="667"/>
      <c r="AY226" s="667"/>
      <c r="AZ226" s="216"/>
      <c r="BA226" s="2612"/>
      <c r="BB226" s="161" t="s">
        <v>72</v>
      </c>
      <c r="BC226" s="1222" t="s">
        <v>35</v>
      </c>
      <c r="BD226" s="1242" t="s">
        <v>35</v>
      </c>
      <c r="BE226" s="1242" t="s">
        <v>35</v>
      </c>
      <c r="BF226" s="1242" t="s">
        <v>35</v>
      </c>
      <c r="BG226" s="1263" t="s">
        <v>35</v>
      </c>
      <c r="BH226" s="1284" t="s">
        <v>35</v>
      </c>
      <c r="BI226" s="1242" t="s">
        <v>35</v>
      </c>
      <c r="BJ226" s="1242" t="s">
        <v>35</v>
      </c>
      <c r="BK226" s="1242" t="s">
        <v>35</v>
      </c>
      <c r="BL226" s="1263" t="s">
        <v>35</v>
      </c>
      <c r="BM226" s="1284" t="s">
        <v>35</v>
      </c>
      <c r="BN226" s="1242" t="s">
        <v>35</v>
      </c>
      <c r="BO226" s="1242" t="s">
        <v>35</v>
      </c>
      <c r="BP226" s="1242" t="s">
        <v>35</v>
      </c>
      <c r="BQ226" s="1263" t="s">
        <v>35</v>
      </c>
      <c r="BR226" s="1284" t="s">
        <v>35</v>
      </c>
      <c r="BS226" s="1242" t="s">
        <v>35</v>
      </c>
      <c r="BT226" s="1242" t="s">
        <v>35</v>
      </c>
      <c r="BU226" s="1242" t="s">
        <v>35</v>
      </c>
      <c r="BV226" s="1242" t="s">
        <v>35</v>
      </c>
      <c r="BW226" s="1242" t="s">
        <v>35</v>
      </c>
      <c r="BX226" s="1242" t="s">
        <v>35</v>
      </c>
      <c r="BY226" s="1303" t="s">
        <v>35</v>
      </c>
      <c r="BZ226" s="1303" t="s">
        <v>35</v>
      </c>
      <c r="CA226" s="1303" t="s">
        <v>35</v>
      </c>
      <c r="CB226" s="1303" t="s">
        <v>35</v>
      </c>
      <c r="CC226" s="2205"/>
      <c r="CD226" s="2205"/>
      <c r="CE226" s="2205"/>
      <c r="CF226" s="2205"/>
      <c r="CG226" s="2205"/>
      <c r="CH226" s="2205"/>
      <c r="CI226" s="2205"/>
      <c r="CJ226" s="2205"/>
      <c r="CK226" s="2205"/>
      <c r="CL226" s="2205"/>
      <c r="CM226" s="2205"/>
      <c r="CN226" s="2205"/>
      <c r="CO226" s="2205"/>
      <c r="CP226" s="2205"/>
      <c r="CQ226" s="2205"/>
      <c r="CR226" s="2205"/>
      <c r="CS226" s="2205"/>
      <c r="CT226" s="2205"/>
      <c r="CU226" s="2205"/>
      <c r="CV226" s="2205"/>
      <c r="CW226" s="2205"/>
      <c r="CX226" s="2205"/>
      <c r="CY226" s="2205"/>
      <c r="CZ226" s="2205"/>
    </row>
    <row r="227" s="399" customFormat="true" ht="15" customHeight="true" x14ac:dyDescent="0.2">
      <c r="A227" s="2755"/>
      <c r="B227" s="1828" t="s">
        <v>319</v>
      </c>
      <c r="C227" s="1775">
        <v>1.555067430077097</v>
      </c>
      <c r="D227" s="1776">
        <v>0.66939352579823752</v>
      </c>
      <c r="E227" s="1776">
        <v>0.70895911203058659</v>
      </c>
      <c r="F227" s="1776">
        <v>1.118644347288436</v>
      </c>
      <c r="G227" s="1777">
        <v>0.90711624148999781</v>
      </c>
      <c r="H227" s="1778">
        <v>1.7793651874721106</v>
      </c>
      <c r="I227" s="1776">
        <v>0.43676214477524727</v>
      </c>
      <c r="J227" s="1776">
        <v>1.3763424833510733</v>
      </c>
      <c r="K227" s="1776">
        <v>1.1383432287489503</v>
      </c>
      <c r="L227" s="1779">
        <v>0.53137546937859959</v>
      </c>
      <c r="M227" s="1780">
        <v>2.2512548390769647</v>
      </c>
      <c r="N227" s="1776">
        <v>0.81751785400763866</v>
      </c>
      <c r="O227" s="1776">
        <v>0.85056749751793226</v>
      </c>
      <c r="P227" s="1776">
        <v>0.2995180628395902</v>
      </c>
      <c r="Q227" s="1777">
        <v>0.24868148532381362</v>
      </c>
      <c r="R227" s="1778">
        <v>4.025494052224091</v>
      </c>
      <c r="S227" s="1776">
        <v>1.5082490938960162</v>
      </c>
      <c r="T227" s="1776">
        <v>0.40789240606624511</v>
      </c>
      <c r="U227" s="1776">
        <v>0.2392911354494863</v>
      </c>
      <c r="V227" s="1776">
        <v>0.62549835780203433</v>
      </c>
      <c r="W227" s="1776">
        <v>0</v>
      </c>
      <c r="X227" s="1776">
        <v>0.54153110675981964</v>
      </c>
      <c r="Y227" s="1776">
        <v>0</v>
      </c>
      <c r="Z227" s="1776">
        <v>0.21834783715845074</v>
      </c>
      <c r="AA227" s="1776">
        <v>0</v>
      </c>
      <c r="AB227" s="2299">
        <v>1.5574366228832144</v>
      </c>
      <c r="AC227" s="667"/>
      <c r="AD227" s="667"/>
      <c r="AE227" s="667"/>
      <c r="AF227" s="667"/>
      <c r="AG227" s="667"/>
      <c r="AH227" s="667"/>
      <c r="AI227" s="667"/>
      <c r="AJ227" s="667"/>
      <c r="AK227" s="667"/>
      <c r="AL227" s="667"/>
      <c r="AM227" s="667"/>
      <c r="AN227" s="667"/>
      <c r="AO227" s="667"/>
      <c r="AP227" s="667"/>
      <c r="AQ227" s="667"/>
      <c r="AR227" s="667"/>
      <c r="AS227" s="667"/>
      <c r="AT227" s="667"/>
      <c r="AU227" s="667"/>
      <c r="AV227" s="667"/>
      <c r="AW227" s="667"/>
      <c r="AX227" s="667"/>
      <c r="AY227" s="667"/>
      <c r="AZ227" s="216"/>
      <c r="BA227" s="2612" t="s">
        <v>94</v>
      </c>
      <c r="BB227" s="161" t="s">
        <v>61</v>
      </c>
      <c r="BC227" s="1222" t="s">
        <v>35</v>
      </c>
      <c r="BD227" s="1242" t="s">
        <v>35</v>
      </c>
      <c r="BE227" s="1242" t="s">
        <v>35</v>
      </c>
      <c r="BF227" s="1242" t="s">
        <v>35</v>
      </c>
      <c r="BG227" s="1263" t="s">
        <v>35</v>
      </c>
      <c r="BH227" s="1284" t="s">
        <v>35</v>
      </c>
      <c r="BI227" s="1242" t="s">
        <v>35</v>
      </c>
      <c r="BJ227" s="1242" t="s">
        <v>35</v>
      </c>
      <c r="BK227" s="1242" t="s">
        <v>35</v>
      </c>
      <c r="BL227" s="1263" t="s">
        <v>35</v>
      </c>
      <c r="BM227" s="1284" t="s">
        <v>35</v>
      </c>
      <c r="BN227" s="1242" t="s">
        <v>35</v>
      </c>
      <c r="BO227" s="1242" t="s">
        <v>35</v>
      </c>
      <c r="BP227" s="1242" t="s">
        <v>35</v>
      </c>
      <c r="BQ227" s="1263" t="s">
        <v>35</v>
      </c>
      <c r="BR227" s="1284" t="s">
        <v>35</v>
      </c>
      <c r="BS227" s="1242" t="s">
        <v>35</v>
      </c>
      <c r="BT227" s="1242" t="s">
        <v>35</v>
      </c>
      <c r="BU227" s="1242" t="s">
        <v>35</v>
      </c>
      <c r="BV227" s="1242" t="s">
        <v>35</v>
      </c>
      <c r="BW227" s="1242" t="s">
        <v>35</v>
      </c>
      <c r="BX227" s="1242" t="s">
        <v>35</v>
      </c>
      <c r="BY227" s="1303" t="s">
        <v>35</v>
      </c>
      <c r="BZ227" s="1303" t="s">
        <v>35</v>
      </c>
      <c r="CA227" s="1303" t="s">
        <v>35</v>
      </c>
      <c r="CB227" s="1303" t="s">
        <v>35</v>
      </c>
      <c r="CC227" s="2205"/>
      <c r="CD227" s="2205"/>
      <c r="CE227" s="2205"/>
      <c r="CF227" s="2205"/>
      <c r="CG227" s="2205"/>
      <c r="CH227" s="2205"/>
      <c r="CI227" s="2205"/>
      <c r="CJ227" s="2205"/>
      <c r="CK227" s="2205"/>
      <c r="CL227" s="2205"/>
      <c r="CM227" s="2205"/>
      <c r="CN227" s="2205"/>
      <c r="CO227" s="2205"/>
      <c r="CP227" s="2205"/>
      <c r="CQ227" s="2205"/>
      <c r="CR227" s="2205"/>
      <c r="CS227" s="2205"/>
      <c r="CT227" s="2205"/>
      <c r="CU227" s="2205"/>
      <c r="CV227" s="2205"/>
      <c r="CW227" s="2205"/>
      <c r="CX227" s="2205"/>
      <c r="CY227" s="2205"/>
      <c r="CZ227" s="2205"/>
    </row>
    <row r="228" s="399" customFormat="true" ht="15" customHeight="true" x14ac:dyDescent="0.2">
      <c r="A228" s="2755"/>
      <c r="B228" s="1828" t="s">
        <v>320</v>
      </c>
      <c r="C228" s="1775">
        <v>7.9003304952981885</v>
      </c>
      <c r="D228" s="1776">
        <v>2.687978146074363</v>
      </c>
      <c r="E228" s="1776">
        <v>2.6010658407119824</v>
      </c>
      <c r="F228" s="1776">
        <v>1.2716406781328808</v>
      </c>
      <c r="G228" s="1777">
        <v>2.1186945803090227</v>
      </c>
      <c r="H228" s="1778">
        <v>3.6394705237635132</v>
      </c>
      <c r="I228" s="1776">
        <v>2.6837441226103005</v>
      </c>
      <c r="J228" s="1776">
        <v>1.36859084009669</v>
      </c>
      <c r="K228" s="1776">
        <v>1.5160358705000816</v>
      </c>
      <c r="L228" s="1779">
        <v>2.0748914756459165</v>
      </c>
      <c r="M228" s="1780">
        <v>10.576797490847172</v>
      </c>
      <c r="N228" s="1776">
        <v>6.2120468829852928</v>
      </c>
      <c r="O228" s="1776">
        <v>4.4304764956943226</v>
      </c>
      <c r="P228" s="1776">
        <v>2.018064951830143</v>
      </c>
      <c r="Q228" s="1777">
        <v>1.9584109826989846</v>
      </c>
      <c r="R228" s="1778">
        <v>7.4451197602331627</v>
      </c>
      <c r="S228" s="1776">
        <v>0.94380852784259028</v>
      </c>
      <c r="T228" s="1776">
        <v>3.2269014063559398</v>
      </c>
      <c r="U228" s="1776">
        <v>0</v>
      </c>
      <c r="V228" s="1776">
        <v>0.90207041329685034</v>
      </c>
      <c r="W228" s="1776">
        <v>9.7084953951681658</v>
      </c>
      <c r="X228" s="1776">
        <v>4.6126085306155034</v>
      </c>
      <c r="Y228" s="1776">
        <v>0</v>
      </c>
      <c r="Z228" s="1776">
        <v>5.4066728968962794</v>
      </c>
      <c r="AA228" s="1776">
        <v>14.768497579890639</v>
      </c>
      <c r="AB228" s="2299">
        <v>2.0985572935639607</v>
      </c>
      <c r="AC228" s="667"/>
      <c r="AD228" s="667"/>
      <c r="AE228" s="667"/>
      <c r="AF228" s="667"/>
      <c r="AG228" s="667"/>
      <c r="AH228" s="667"/>
      <c r="AI228" s="667"/>
      <c r="AJ228" s="667"/>
      <c r="AK228" s="667"/>
      <c r="AL228" s="667"/>
      <c r="AM228" s="667"/>
      <c r="AN228" s="667"/>
      <c r="AO228" s="667"/>
      <c r="AP228" s="667"/>
      <c r="AQ228" s="667"/>
      <c r="AR228" s="667"/>
      <c r="AS228" s="667"/>
      <c r="AT228" s="667"/>
      <c r="AU228" s="667"/>
      <c r="AV228" s="667"/>
      <c r="AW228" s="667"/>
      <c r="AX228" s="667"/>
      <c r="AY228" s="667"/>
      <c r="AZ228" s="216"/>
      <c r="BA228" s="2612"/>
      <c r="BB228" s="161" t="s">
        <v>91</v>
      </c>
      <c r="BC228" s="1222" t="s">
        <v>35</v>
      </c>
      <c r="BD228" s="1242" t="s">
        <v>35</v>
      </c>
      <c r="BE228" s="1242" t="s">
        <v>35</v>
      </c>
      <c r="BF228" s="1242" t="s">
        <v>35</v>
      </c>
      <c r="BG228" s="1263" t="s">
        <v>35</v>
      </c>
      <c r="BH228" s="1284" t="s">
        <v>35</v>
      </c>
      <c r="BI228" s="1242" t="s">
        <v>35</v>
      </c>
      <c r="BJ228" s="1242" t="s">
        <v>35</v>
      </c>
      <c r="BK228" s="1242" t="s">
        <v>35</v>
      </c>
      <c r="BL228" s="1263" t="s">
        <v>35</v>
      </c>
      <c r="BM228" s="1284" t="s">
        <v>35</v>
      </c>
      <c r="BN228" s="1242" t="s">
        <v>35</v>
      </c>
      <c r="BO228" s="1242" t="s">
        <v>35</v>
      </c>
      <c r="BP228" s="1242" t="s">
        <v>35</v>
      </c>
      <c r="BQ228" s="1263" t="s">
        <v>35</v>
      </c>
      <c r="BR228" s="1284" t="s">
        <v>35</v>
      </c>
      <c r="BS228" s="1242" t="s">
        <v>35</v>
      </c>
      <c r="BT228" s="1242" t="s">
        <v>35</v>
      </c>
      <c r="BU228" s="1242" t="s">
        <v>35</v>
      </c>
      <c r="BV228" s="1242" t="s">
        <v>35</v>
      </c>
      <c r="BW228" s="1242" t="s">
        <v>35</v>
      </c>
      <c r="BX228" s="1242" t="s">
        <v>35</v>
      </c>
      <c r="BY228" s="1303" t="s">
        <v>35</v>
      </c>
      <c r="BZ228" s="1303" t="s">
        <v>35</v>
      </c>
      <c r="CA228" s="1303" t="s">
        <v>35</v>
      </c>
      <c r="CB228" s="1303" t="s">
        <v>35</v>
      </c>
      <c r="CC228" s="2205"/>
      <c r="CD228" s="2205"/>
      <c r="CE228" s="2205"/>
      <c r="CF228" s="2205"/>
      <c r="CG228" s="2205"/>
      <c r="CH228" s="2205"/>
      <c r="CI228" s="2205"/>
      <c r="CJ228" s="2205"/>
      <c r="CK228" s="2205"/>
      <c r="CL228" s="2205"/>
      <c r="CM228" s="2205"/>
      <c r="CN228" s="2205"/>
      <c r="CO228" s="2205"/>
      <c r="CP228" s="2205"/>
      <c r="CQ228" s="2205"/>
      <c r="CR228" s="2205"/>
      <c r="CS228" s="2205"/>
      <c r="CT228" s="2205"/>
      <c r="CU228" s="2205"/>
      <c r="CV228" s="2205"/>
      <c r="CW228" s="2205"/>
      <c r="CX228" s="2205"/>
      <c r="CY228" s="2205"/>
      <c r="CZ228" s="2205"/>
    </row>
    <row r="229" s="399" customFormat="true" ht="15" customHeight="true" x14ac:dyDescent="0.2">
      <c r="A229" s="2758"/>
      <c r="B229" s="1653" t="s">
        <v>177</v>
      </c>
      <c r="C229" s="1781">
        <v>0</v>
      </c>
      <c r="D229" s="1782">
        <v>0</v>
      </c>
      <c r="E229" s="1782">
        <v>7.6765031204902162E-2</v>
      </c>
      <c r="F229" s="1782">
        <v>0</v>
      </c>
      <c r="G229" s="1783">
        <v>0</v>
      </c>
      <c r="H229" s="1784">
        <v>0</v>
      </c>
      <c r="I229" s="1782">
        <v>0.12434678275963564</v>
      </c>
      <c r="J229" s="1782">
        <v>0</v>
      </c>
      <c r="K229" s="1782">
        <v>0</v>
      </c>
      <c r="L229" s="1785">
        <v>0</v>
      </c>
      <c r="M229" s="1786">
        <v>0</v>
      </c>
      <c r="N229" s="1782">
        <v>0</v>
      </c>
      <c r="O229" s="1782">
        <v>0</v>
      </c>
      <c r="P229" s="1782">
        <v>0</v>
      </c>
      <c r="Q229" s="1783">
        <v>0</v>
      </c>
      <c r="R229" s="1784">
        <v>0.10153469400427406</v>
      </c>
      <c r="S229" s="1782">
        <v>0</v>
      </c>
      <c r="T229" s="1782">
        <v>0.12845456322690577</v>
      </c>
      <c r="U229" s="1782">
        <v>0</v>
      </c>
      <c r="V229" s="1782">
        <v>0</v>
      </c>
      <c r="W229" s="1782">
        <v>0</v>
      </c>
      <c r="X229" s="1782">
        <v>0</v>
      </c>
      <c r="Y229" s="1782">
        <v>0</v>
      </c>
      <c r="Z229" s="1782">
        <v>0</v>
      </c>
      <c r="AA229" s="1782">
        <v>0</v>
      </c>
      <c r="AB229" s="2300">
        <v>0</v>
      </c>
      <c r="AC229" s="667"/>
      <c r="AD229" s="667"/>
      <c r="AE229" s="667"/>
      <c r="AF229" s="667"/>
      <c r="AG229" s="667"/>
      <c r="AH229" s="667"/>
      <c r="AI229" s="667"/>
      <c r="AJ229" s="667"/>
      <c r="AK229" s="667"/>
      <c r="AL229" s="667"/>
      <c r="AM229" s="667"/>
      <c r="AN229" s="667"/>
      <c r="AO229" s="667"/>
      <c r="AP229" s="667"/>
      <c r="AQ229" s="667"/>
      <c r="AR229" s="667"/>
      <c r="AS229" s="667"/>
      <c r="AT229" s="667"/>
      <c r="AU229" s="667"/>
      <c r="AV229" s="667"/>
      <c r="AW229" s="667"/>
      <c r="AX229" s="667"/>
      <c r="AY229" s="667"/>
      <c r="AZ229" s="216"/>
      <c r="BA229" s="2612"/>
      <c r="BB229" s="161" t="s">
        <v>92</v>
      </c>
      <c r="BC229" s="1222" t="s">
        <v>35</v>
      </c>
      <c r="BD229" s="1242" t="s">
        <v>35</v>
      </c>
      <c r="BE229" s="1242" t="s">
        <v>35</v>
      </c>
      <c r="BF229" s="1242" t="s">
        <v>35</v>
      </c>
      <c r="BG229" s="1263" t="s">
        <v>35</v>
      </c>
      <c r="BH229" s="1284" t="s">
        <v>35</v>
      </c>
      <c r="BI229" s="1242" t="s">
        <v>35</v>
      </c>
      <c r="BJ229" s="1242" t="s">
        <v>35</v>
      </c>
      <c r="BK229" s="1242" t="s">
        <v>35</v>
      </c>
      <c r="BL229" s="1263" t="s">
        <v>35</v>
      </c>
      <c r="BM229" s="1284" t="s">
        <v>35</v>
      </c>
      <c r="BN229" s="1242" t="s">
        <v>35</v>
      </c>
      <c r="BO229" s="1242" t="s">
        <v>35</v>
      </c>
      <c r="BP229" s="1242" t="s">
        <v>35</v>
      </c>
      <c r="BQ229" s="1263" t="s">
        <v>35</v>
      </c>
      <c r="BR229" s="1284" t="s">
        <v>35</v>
      </c>
      <c r="BS229" s="1242" t="s">
        <v>35</v>
      </c>
      <c r="BT229" s="1242" t="s">
        <v>35</v>
      </c>
      <c r="BU229" s="1242" t="s">
        <v>35</v>
      </c>
      <c r="BV229" s="1242" t="s">
        <v>35</v>
      </c>
      <c r="BW229" s="1242" t="s">
        <v>35</v>
      </c>
      <c r="BX229" s="1242" t="s">
        <v>35</v>
      </c>
      <c r="BY229" s="1303" t="s">
        <v>35</v>
      </c>
      <c r="BZ229" s="1303" t="s">
        <v>35</v>
      </c>
      <c r="CA229" s="1303" t="s">
        <v>35</v>
      </c>
      <c r="CB229" s="1303" t="s">
        <v>35</v>
      </c>
      <c r="CC229" s="2205"/>
      <c r="CD229" s="2205"/>
      <c r="CE229" s="2205"/>
      <c r="CF229" s="2205"/>
      <c r="CG229" s="2205"/>
      <c r="CH229" s="2205"/>
      <c r="CI229" s="2205"/>
      <c r="CJ229" s="2205"/>
      <c r="CK229" s="2205"/>
      <c r="CL229" s="2205"/>
      <c r="CM229" s="2205"/>
      <c r="CN229" s="2205"/>
      <c r="CO229" s="2205"/>
      <c r="CP229" s="2205"/>
      <c r="CQ229" s="2205"/>
      <c r="CR229" s="2205"/>
      <c r="CS229" s="2205"/>
      <c r="CT229" s="2205"/>
      <c r="CU229" s="2205"/>
      <c r="CV229" s="2205"/>
      <c r="CW229" s="2205"/>
      <c r="CX229" s="2205"/>
      <c r="CY229" s="2205"/>
      <c r="CZ229" s="2205"/>
    </row>
    <row r="230" s="399" customFormat="true" ht="15" customHeight="true" x14ac:dyDescent="0.2">
      <c r="A230" s="774"/>
      <c r="B230" s="898"/>
      <c r="C230" s="979"/>
      <c r="D230" s="941"/>
      <c r="E230" s="941"/>
      <c r="F230" s="941"/>
      <c r="G230" s="942"/>
      <c r="H230" s="980"/>
      <c r="I230" s="941"/>
      <c r="J230" s="941"/>
      <c r="K230" s="941"/>
      <c r="L230" s="981"/>
      <c r="M230" s="979"/>
      <c r="N230" s="941"/>
      <c r="O230" s="941"/>
      <c r="P230" s="941"/>
      <c r="Q230" s="942"/>
      <c r="R230" s="980"/>
      <c r="S230" s="941"/>
      <c r="T230" s="941"/>
      <c r="U230" s="941"/>
      <c r="V230" s="941"/>
      <c r="W230" s="941"/>
      <c r="X230" s="941"/>
      <c r="Y230" s="941"/>
      <c r="Z230" s="941"/>
      <c r="AA230" s="941"/>
      <c r="AB230" s="981"/>
      <c r="AC230" s="667"/>
      <c r="AD230" s="667"/>
      <c r="AE230" s="667"/>
      <c r="AF230" s="667"/>
      <c r="AG230" s="667"/>
      <c r="AH230" s="667"/>
      <c r="AI230" s="667"/>
      <c r="AJ230" s="667"/>
      <c r="AK230" s="667"/>
      <c r="AL230" s="667"/>
      <c r="AM230" s="667"/>
      <c r="AN230" s="667"/>
      <c r="AO230" s="667"/>
      <c r="AP230" s="667"/>
      <c r="AQ230" s="667"/>
      <c r="AR230" s="667"/>
      <c r="AS230" s="667"/>
      <c r="AT230" s="667"/>
      <c r="AU230" s="667"/>
      <c r="AV230" s="667"/>
      <c r="AW230" s="667"/>
      <c r="AX230" s="667"/>
      <c r="AY230" s="667"/>
      <c r="AZ230" s="216"/>
      <c r="BA230" s="2612"/>
      <c r="BB230" s="161" t="s">
        <v>93</v>
      </c>
      <c r="BC230" s="1222" t="s">
        <v>35</v>
      </c>
      <c r="BD230" s="1242" t="s">
        <v>35</v>
      </c>
      <c r="BE230" s="1242" t="s">
        <v>35</v>
      </c>
      <c r="BF230" s="1242" t="s">
        <v>35</v>
      </c>
      <c r="BG230" s="1263" t="s">
        <v>35</v>
      </c>
      <c r="BH230" s="1284" t="s">
        <v>35</v>
      </c>
      <c r="BI230" s="1242" t="s">
        <v>35</v>
      </c>
      <c r="BJ230" s="1242" t="s">
        <v>35</v>
      </c>
      <c r="BK230" s="1242" t="s">
        <v>35</v>
      </c>
      <c r="BL230" s="1263" t="s">
        <v>35</v>
      </c>
      <c r="BM230" s="1284" t="s">
        <v>35</v>
      </c>
      <c r="BN230" s="1242" t="s">
        <v>35</v>
      </c>
      <c r="BO230" s="1242" t="s">
        <v>35</v>
      </c>
      <c r="BP230" s="1242" t="s">
        <v>35</v>
      </c>
      <c r="BQ230" s="1263" t="s">
        <v>35</v>
      </c>
      <c r="BR230" s="1284" t="s">
        <v>35</v>
      </c>
      <c r="BS230" s="1242" t="s">
        <v>35</v>
      </c>
      <c r="BT230" s="1242" t="s">
        <v>35</v>
      </c>
      <c r="BU230" s="1242" t="s">
        <v>35</v>
      </c>
      <c r="BV230" s="1242" t="s">
        <v>35</v>
      </c>
      <c r="BW230" s="1242" t="s">
        <v>35</v>
      </c>
      <c r="BX230" s="1242" t="s">
        <v>35</v>
      </c>
      <c r="BY230" s="1303" t="s">
        <v>35</v>
      </c>
      <c r="BZ230" s="1303" t="s">
        <v>35</v>
      </c>
      <c r="CA230" s="1303" t="s">
        <v>35</v>
      </c>
      <c r="CB230" s="1303" t="s">
        <v>35</v>
      </c>
      <c r="CC230" s="2205"/>
      <c r="CD230" s="2205"/>
      <c r="CE230" s="2205"/>
      <c r="CF230" s="2205"/>
      <c r="CG230" s="2205"/>
      <c r="CH230" s="2205"/>
      <c r="CI230" s="2205"/>
      <c r="CJ230" s="2205"/>
      <c r="CK230" s="2205"/>
      <c r="CL230" s="2205"/>
      <c r="CM230" s="2205"/>
      <c r="CN230" s="2205"/>
      <c r="CO230" s="2205"/>
      <c r="CP230" s="2205"/>
      <c r="CQ230" s="2205"/>
      <c r="CR230" s="2205"/>
      <c r="CS230" s="2205"/>
      <c r="CT230" s="2205"/>
      <c r="CU230" s="2205"/>
      <c r="CV230" s="2205"/>
      <c r="CW230" s="2205"/>
      <c r="CX230" s="2205"/>
      <c r="CY230" s="2205"/>
      <c r="CZ230" s="2205"/>
    </row>
    <row r="231" s="399" customFormat="true" ht="15" customHeight="true" x14ac:dyDescent="0.2">
      <c r="A231" s="1647"/>
      <c r="B231" s="1831"/>
      <c r="C231" s="1602"/>
      <c r="D231" s="1603"/>
      <c r="E231" s="1603"/>
      <c r="F231" s="1603"/>
      <c r="G231" s="1637"/>
      <c r="H231" s="1628"/>
      <c r="I231" s="1603"/>
      <c r="J231" s="1603"/>
      <c r="K231" s="1603"/>
      <c r="L231" s="1608"/>
      <c r="M231" s="1618"/>
      <c r="N231" s="1603"/>
      <c r="O231" s="1603"/>
      <c r="P231" s="1603"/>
      <c r="Q231" s="1637"/>
      <c r="R231" s="1628"/>
      <c r="S231" s="1603"/>
      <c r="T231" s="1603"/>
      <c r="U231" s="1603"/>
      <c r="V231" s="1603"/>
      <c r="W231" s="1603"/>
      <c r="X231" s="1603"/>
      <c r="Y231" s="1603"/>
      <c r="Z231" s="1603"/>
      <c r="AA231" s="1603"/>
      <c r="AB231" s="2301"/>
      <c r="AC231" s="667"/>
      <c r="AD231" s="667"/>
      <c r="AE231" s="667"/>
      <c r="AF231" s="667"/>
      <c r="AG231" s="667"/>
      <c r="AH231" s="667"/>
      <c r="AI231" s="667"/>
      <c r="AJ231" s="667"/>
      <c r="AK231" s="667"/>
      <c r="AL231" s="667"/>
      <c r="AM231" s="667"/>
      <c r="AN231" s="667"/>
      <c r="AO231" s="667"/>
      <c r="AP231" s="667"/>
      <c r="AQ231" s="667"/>
      <c r="AR231" s="667"/>
      <c r="AS231" s="667"/>
      <c r="AT231" s="667"/>
      <c r="AU231" s="667"/>
      <c r="AV231" s="667"/>
      <c r="AW231" s="667"/>
      <c r="AX231" s="667"/>
      <c r="AY231" s="667"/>
      <c r="AZ231" s="216"/>
      <c r="BA231" s="2813" t="s">
        <v>316</v>
      </c>
      <c r="BB231" s="161" t="s">
        <v>317</v>
      </c>
      <c r="BC231" s="345">
        <v>3372.5232440000027</v>
      </c>
      <c r="BD231" s="309">
        <v>4177.0243540000092</v>
      </c>
      <c r="BE231" s="309">
        <v>4552.6412090000049</v>
      </c>
      <c r="BF231" s="309">
        <v>4625.1721299999981</v>
      </c>
      <c r="BG231" s="346">
        <v>4637.0456650000042</v>
      </c>
      <c r="BH231" s="354">
        <v>2667.0437040000024</v>
      </c>
      <c r="BI231" s="309">
        <v>2850.0498330000055</v>
      </c>
      <c r="BJ231" s="309">
        <v>2881.5946530000028</v>
      </c>
      <c r="BK231" s="309">
        <v>2847.1358539999992</v>
      </c>
      <c r="BL231" s="346">
        <v>2884.2768179999962</v>
      </c>
      <c r="BM231" s="354">
        <v>1112.7883519999996</v>
      </c>
      <c r="BN231" s="309">
        <v>1352.515719</v>
      </c>
      <c r="BO231" s="309">
        <v>1498.2129120000013</v>
      </c>
      <c r="BP231" s="309">
        <v>1618.8262009999987</v>
      </c>
      <c r="BQ231" s="346">
        <v>1651.9625559999986</v>
      </c>
      <c r="BR231" s="354">
        <v>576.54261699999984</v>
      </c>
      <c r="BS231" s="309">
        <v>1663.668392</v>
      </c>
      <c r="BT231" s="309">
        <v>1644.7216840000003</v>
      </c>
      <c r="BU231" s="309">
        <v>1610.1445560000018</v>
      </c>
      <c r="BV231" s="309">
        <v>1989.5755959999988</v>
      </c>
      <c r="BW231" s="309">
        <v>1793.4677669999983</v>
      </c>
      <c r="BX231" s="309">
        <v>1713.9176069999987</v>
      </c>
      <c r="BY231" s="310">
        <v>967.59401199999911</v>
      </c>
      <c r="BZ231" s="310">
        <v>930.6868300000001</v>
      </c>
      <c r="CA231" s="310">
        <v>457.6157070000001</v>
      </c>
      <c r="CB231" s="310">
        <v>8016.4718339999981</v>
      </c>
      <c r="CC231" s="2206"/>
      <c r="CD231" s="2206"/>
      <c r="CE231" s="2206"/>
      <c r="CF231" s="2206"/>
      <c r="CG231" s="2206"/>
      <c r="CH231" s="2206"/>
      <c r="CI231" s="2206"/>
      <c r="CJ231" s="2206"/>
      <c r="CK231" s="2206"/>
      <c r="CL231" s="2206"/>
      <c r="CM231" s="2206"/>
      <c r="CN231" s="2206"/>
      <c r="CO231" s="2206"/>
      <c r="CP231" s="2206"/>
      <c r="CQ231" s="2206"/>
      <c r="CR231" s="2206"/>
      <c r="CS231" s="2206"/>
      <c r="CT231" s="2206"/>
      <c r="CU231" s="2206"/>
      <c r="CV231" s="2206"/>
      <c r="CW231" s="2206"/>
      <c r="CX231" s="2206"/>
      <c r="CY231" s="2206"/>
      <c r="CZ231" s="2206"/>
    </row>
    <row r="232" s="399" customFormat="true" ht="15" customHeight="true" x14ac:dyDescent="0.2">
      <c r="A232" s="1648"/>
      <c r="B232" s="1832"/>
      <c r="C232" s="1604"/>
      <c r="D232" s="1605"/>
      <c r="E232" s="1605"/>
      <c r="F232" s="1605"/>
      <c r="G232" s="1638"/>
      <c r="H232" s="1629"/>
      <c r="I232" s="1605"/>
      <c r="J232" s="1605"/>
      <c r="K232" s="1605"/>
      <c r="L232" s="1609"/>
      <c r="M232" s="1619"/>
      <c r="N232" s="1605"/>
      <c r="O232" s="1605"/>
      <c r="P232" s="1605"/>
      <c r="Q232" s="1638"/>
      <c r="R232" s="1629"/>
      <c r="S232" s="1605"/>
      <c r="T232" s="1605"/>
      <c r="U232" s="1605"/>
      <c r="V232" s="1605"/>
      <c r="W232" s="1605"/>
      <c r="X232" s="1605"/>
      <c r="Y232" s="1605"/>
      <c r="Z232" s="1605"/>
      <c r="AA232" s="1605"/>
      <c r="AB232" s="2302"/>
      <c r="AC232" s="667"/>
      <c r="AD232" s="667"/>
      <c r="AE232" s="667"/>
      <c r="AF232" s="667"/>
      <c r="AG232" s="667"/>
      <c r="AH232" s="667"/>
      <c r="AI232" s="667"/>
      <c r="AJ232" s="667"/>
      <c r="AK232" s="667"/>
      <c r="AL232" s="667"/>
      <c r="AM232" s="667"/>
      <c r="AN232" s="667"/>
      <c r="AO232" s="667"/>
      <c r="AP232" s="667"/>
      <c r="AQ232" s="667"/>
      <c r="AR232" s="667"/>
      <c r="AS232" s="667"/>
      <c r="AT232" s="667"/>
      <c r="AU232" s="667"/>
      <c r="AV232" s="667"/>
      <c r="AW232" s="667"/>
      <c r="AX232" s="667"/>
      <c r="AY232" s="667"/>
      <c r="AZ232" s="216"/>
      <c r="BA232" s="2813"/>
      <c r="BB232" s="161" t="s">
        <v>318</v>
      </c>
      <c r="BC232" s="345">
        <v>955.31250599999953</v>
      </c>
      <c r="BD232" s="309">
        <v>445.67706999999979</v>
      </c>
      <c r="BE232" s="309">
        <v>72.279666000000006</v>
      </c>
      <c r="BF232" s="309">
        <v>31.676397000000001</v>
      </c>
      <c r="BG232" s="346">
        <v>0</v>
      </c>
      <c r="BH232" s="354">
        <v>127.62892099999996</v>
      </c>
      <c r="BI232" s="309">
        <v>9.322756</v>
      </c>
      <c r="BJ232" s="309">
        <v>2.3289420000000001</v>
      </c>
      <c r="BK232" s="309">
        <v>27.620615000000001</v>
      </c>
      <c r="BL232" s="346">
        <v>0</v>
      </c>
      <c r="BM232" s="354">
        <v>474.2661950000001</v>
      </c>
      <c r="BN232" s="309">
        <v>342.20209199999994</v>
      </c>
      <c r="BO232" s="309">
        <v>227.48129800000001</v>
      </c>
      <c r="BP232" s="309">
        <v>159.328157</v>
      </c>
      <c r="BQ232" s="346">
        <v>134.76666299999999</v>
      </c>
      <c r="BR232" s="354">
        <v>267.08871400000004</v>
      </c>
      <c r="BS232" s="309">
        <v>193.81131200000004</v>
      </c>
      <c r="BT232" s="309">
        <v>382.66178899999994</v>
      </c>
      <c r="BU232" s="309">
        <v>24.770158000000002</v>
      </c>
      <c r="BV232" s="309">
        <v>69.862244000000004</v>
      </c>
      <c r="BW232" s="309">
        <v>81.137812000000011</v>
      </c>
      <c r="BX232" s="309">
        <v>300.70064400000012</v>
      </c>
      <c r="BY232" s="310">
        <v>0</v>
      </c>
      <c r="BZ232" s="310">
        <v>127.040466</v>
      </c>
      <c r="CA232" s="310">
        <v>10.123151</v>
      </c>
      <c r="CB232" s="310">
        <v>47.749349000000009</v>
      </c>
      <c r="CC232" s="2206"/>
      <c r="CD232" s="2206"/>
      <c r="CE232" s="2206"/>
      <c r="CF232" s="2206"/>
      <c r="CG232" s="2206"/>
      <c r="CH232" s="2206"/>
      <c r="CI232" s="2206"/>
      <c r="CJ232" s="2206"/>
      <c r="CK232" s="2206"/>
      <c r="CL232" s="2206"/>
      <c r="CM232" s="2206"/>
      <c r="CN232" s="2206"/>
      <c r="CO232" s="2206"/>
      <c r="CP232" s="2206"/>
      <c r="CQ232" s="2206"/>
      <c r="CR232" s="2206"/>
      <c r="CS232" s="2206"/>
      <c r="CT232" s="2206"/>
      <c r="CU232" s="2206"/>
      <c r="CV232" s="2206"/>
      <c r="CW232" s="2206"/>
      <c r="CX232" s="2206"/>
      <c r="CY232" s="2206"/>
      <c r="CZ232" s="2206"/>
    </row>
    <row r="233" s="399" customFormat="true" ht="15" customHeight="true" x14ac:dyDescent="0.2">
      <c r="A233" s="1649"/>
      <c r="B233" s="1833"/>
      <c r="C233" s="1787"/>
      <c r="D233" s="1788"/>
      <c r="E233" s="1788"/>
      <c r="F233" s="1788"/>
      <c r="G233" s="1789"/>
      <c r="H233" s="1790"/>
      <c r="I233" s="1788"/>
      <c r="J233" s="1788"/>
      <c r="K233" s="1788"/>
      <c r="L233" s="1791"/>
      <c r="M233" s="1792"/>
      <c r="N233" s="1788"/>
      <c r="O233" s="1788"/>
      <c r="P233" s="1788"/>
      <c r="Q233" s="1789"/>
      <c r="R233" s="1790"/>
      <c r="S233" s="1788"/>
      <c r="T233" s="1788"/>
      <c r="U233" s="1788"/>
      <c r="V233" s="1788"/>
      <c r="W233" s="1788"/>
      <c r="X233" s="1788"/>
      <c r="Y233" s="1788"/>
      <c r="Z233" s="1788"/>
      <c r="AA233" s="1788"/>
      <c r="AB233" s="2303"/>
      <c r="AC233" s="667"/>
      <c r="AD233" s="667"/>
      <c r="AE233" s="667"/>
      <c r="AF233" s="667"/>
      <c r="AG233" s="667"/>
      <c r="AH233" s="667"/>
      <c r="AI233" s="667"/>
      <c r="AJ233" s="667"/>
      <c r="AK233" s="667"/>
      <c r="AL233" s="667"/>
      <c r="AM233" s="667"/>
      <c r="AN233" s="667"/>
      <c r="AO233" s="667"/>
      <c r="AP233" s="667"/>
      <c r="AQ233" s="667"/>
      <c r="AR233" s="667"/>
      <c r="AS233" s="667"/>
      <c r="AT233" s="667"/>
      <c r="AU233" s="667"/>
      <c r="AV233" s="667"/>
      <c r="AW233" s="667"/>
      <c r="AX233" s="667"/>
      <c r="AY233" s="667"/>
      <c r="AZ233" s="216"/>
      <c r="BA233" s="2813"/>
      <c r="BB233" s="161" t="s">
        <v>319</v>
      </c>
      <c r="BC233" s="345">
        <v>74.328852999999981</v>
      </c>
      <c r="BD233" s="309">
        <v>32.019062999999996</v>
      </c>
      <c r="BE233" s="309">
        <v>33.938213999999995</v>
      </c>
      <c r="BF233" s="309">
        <v>53.369249999999994</v>
      </c>
      <c r="BG233" s="346">
        <v>43.375866000000009</v>
      </c>
      <c r="BH233" s="354">
        <v>52.576464000000009</v>
      </c>
      <c r="BI233" s="309">
        <v>12.907486</v>
      </c>
      <c r="BJ233" s="309">
        <v>40.812953999999998</v>
      </c>
      <c r="BK233" s="309">
        <v>33.616915999999996</v>
      </c>
      <c r="BL233" s="346">
        <v>15.736473999999998</v>
      </c>
      <c r="BM233" s="354">
        <v>40.986398999999992</v>
      </c>
      <c r="BN233" s="309">
        <v>14.902179</v>
      </c>
      <c r="BO233" s="309">
        <v>15.496574999999998</v>
      </c>
      <c r="BP233" s="309">
        <v>5.4522539999999999</v>
      </c>
      <c r="BQ233" s="346">
        <v>4.5435449999999999</v>
      </c>
      <c r="BR233" s="354">
        <v>38.404561999999999</v>
      </c>
      <c r="BS233" s="309">
        <v>28.719643000000001</v>
      </c>
      <c r="BT233" s="309">
        <v>8.5929159999999989</v>
      </c>
      <c r="BU233" s="309">
        <v>3.9215900000000001</v>
      </c>
      <c r="BV233" s="309">
        <v>13.081579999999999</v>
      </c>
      <c r="BW233" s="309">
        <v>0</v>
      </c>
      <c r="BX233" s="309">
        <v>11.502647</v>
      </c>
      <c r="BY233" s="310">
        <v>0</v>
      </c>
      <c r="BZ233" s="310">
        <v>2.4471789999999998</v>
      </c>
      <c r="CA233" s="310">
        <v>0</v>
      </c>
      <c r="CB233" s="310">
        <v>130.36112900000001</v>
      </c>
      <c r="CC233" s="2206"/>
      <c r="CD233" s="2206"/>
      <c r="CE233" s="2206"/>
      <c r="CF233" s="2206"/>
      <c r="CG233" s="2206"/>
      <c r="CH233" s="2206"/>
      <c r="CI233" s="2206"/>
      <c r="CJ233" s="2206"/>
      <c r="CK233" s="2206"/>
      <c r="CL233" s="2206"/>
      <c r="CM233" s="2206"/>
      <c r="CN233" s="2206"/>
      <c r="CO233" s="2206"/>
      <c r="CP233" s="2206"/>
      <c r="CQ233" s="2206"/>
      <c r="CR233" s="2206"/>
      <c r="CS233" s="2206"/>
      <c r="CT233" s="2206"/>
      <c r="CU233" s="2206"/>
      <c r="CV233" s="2206"/>
      <c r="CW233" s="2206"/>
      <c r="CX233" s="2206"/>
      <c r="CY233" s="2206"/>
      <c r="CZ233" s="2206"/>
    </row>
    <row r="234" s="399" customFormat="true" ht="15" customHeight="true" x14ac:dyDescent="0.2">
      <c r="A234" s="1650"/>
      <c r="B234" s="1834"/>
      <c r="C234" s="1793"/>
      <c r="D234" s="1794"/>
      <c r="E234" s="1794"/>
      <c r="F234" s="1794"/>
      <c r="G234" s="1795"/>
      <c r="H234" s="1796"/>
      <c r="I234" s="1794"/>
      <c r="J234" s="1794"/>
      <c r="K234" s="1794"/>
      <c r="L234" s="1797"/>
      <c r="M234" s="1798"/>
      <c r="N234" s="1794"/>
      <c r="O234" s="1794"/>
      <c r="P234" s="1794"/>
      <c r="Q234" s="1795"/>
      <c r="R234" s="1796"/>
      <c r="S234" s="1794"/>
      <c r="T234" s="1794"/>
      <c r="U234" s="1794"/>
      <c r="V234" s="1794"/>
      <c r="W234" s="1794"/>
      <c r="X234" s="1794"/>
      <c r="Y234" s="1794"/>
      <c r="Z234" s="1794"/>
      <c r="AA234" s="1794"/>
      <c r="AB234" s="2304"/>
      <c r="AC234" s="667"/>
      <c r="AD234" s="667"/>
      <c r="AE234" s="667"/>
      <c r="AF234" s="667"/>
      <c r="AG234" s="667"/>
      <c r="AH234" s="667"/>
      <c r="AI234" s="667"/>
      <c r="AJ234" s="667"/>
      <c r="AK234" s="667"/>
      <c r="AL234" s="667"/>
      <c r="AM234" s="667"/>
      <c r="AN234" s="667"/>
      <c r="AO234" s="667"/>
      <c r="AP234" s="667"/>
      <c r="AQ234" s="667"/>
      <c r="AR234" s="667"/>
      <c r="AS234" s="667"/>
      <c r="AT234" s="667"/>
      <c r="AU234" s="667"/>
      <c r="AV234" s="667"/>
      <c r="AW234" s="667"/>
      <c r="AX234" s="667"/>
      <c r="AY234" s="667"/>
      <c r="AZ234" s="216"/>
      <c r="BA234" s="2813"/>
      <c r="BB234" s="161" t="s">
        <v>320</v>
      </c>
      <c r="BC234" s="345">
        <v>377.61867600000005</v>
      </c>
      <c r="BD234" s="309">
        <v>128.57390799999999</v>
      </c>
      <c r="BE234" s="309">
        <v>124.51427400000001</v>
      </c>
      <c r="BF234" s="309">
        <v>60.668531000000002</v>
      </c>
      <c r="BG234" s="346">
        <v>101.31029299999999</v>
      </c>
      <c r="BH234" s="354">
        <v>107.53862799999999</v>
      </c>
      <c r="BI234" s="309">
        <v>79.311795000000018</v>
      </c>
      <c r="BJ234" s="309">
        <v>40.583092999999998</v>
      </c>
      <c r="BK234" s="309">
        <v>44.770723999999994</v>
      </c>
      <c r="BL234" s="346">
        <v>61.447089000000005</v>
      </c>
      <c r="BM234" s="354">
        <v>192.56142600000004</v>
      </c>
      <c r="BN234" s="309">
        <v>113.23671300000001</v>
      </c>
      <c r="BO234" s="309">
        <v>80.719297999999995</v>
      </c>
      <c r="BP234" s="309">
        <v>36.735689999999998</v>
      </c>
      <c r="BQ234" s="346">
        <v>35.781225999999997</v>
      </c>
      <c r="BR234" s="354">
        <v>71.028936999999999</v>
      </c>
      <c r="BS234" s="309">
        <v>17.971729</v>
      </c>
      <c r="BT234" s="309">
        <v>67.97991900000001</v>
      </c>
      <c r="BU234" s="309">
        <v>0</v>
      </c>
      <c r="BV234" s="309">
        <v>18.865766999999998</v>
      </c>
      <c r="BW234" s="309">
        <v>201.56491700000007</v>
      </c>
      <c r="BX234" s="309">
        <v>97.976287999999983</v>
      </c>
      <c r="BY234" s="310">
        <v>0</v>
      </c>
      <c r="BZ234" s="310">
        <v>60.596415999999998</v>
      </c>
      <c r="CA234" s="310">
        <v>81.047499999999999</v>
      </c>
      <c r="CB234" s="310">
        <v>175.65420900000001</v>
      </c>
      <c r="CC234" s="2206"/>
      <c r="CD234" s="2206"/>
      <c r="CE234" s="2206"/>
      <c r="CF234" s="2206"/>
      <c r="CG234" s="2206"/>
      <c r="CH234" s="2206"/>
      <c r="CI234" s="2206"/>
      <c r="CJ234" s="2206"/>
      <c r="CK234" s="2206"/>
      <c r="CL234" s="2206"/>
      <c r="CM234" s="2206"/>
      <c r="CN234" s="2206"/>
      <c r="CO234" s="2206"/>
      <c r="CP234" s="2206"/>
      <c r="CQ234" s="2206"/>
      <c r="CR234" s="2206"/>
      <c r="CS234" s="2206"/>
      <c r="CT234" s="2206"/>
      <c r="CU234" s="2206"/>
      <c r="CV234" s="2206"/>
      <c r="CW234" s="2206"/>
      <c r="CX234" s="2206"/>
      <c r="CY234" s="2206"/>
      <c r="CZ234" s="2206"/>
    </row>
    <row r="235" s="399" customFormat="true" ht="15" customHeight="true" x14ac:dyDescent="0.2">
      <c r="A235" s="1650"/>
      <c r="B235" s="1834"/>
      <c r="C235" s="1793"/>
      <c r="D235" s="1794"/>
      <c r="E235" s="1794"/>
      <c r="F235" s="1794"/>
      <c r="G235" s="1795"/>
      <c r="H235" s="1796"/>
      <c r="I235" s="1794"/>
      <c r="J235" s="1794"/>
      <c r="K235" s="1794"/>
      <c r="L235" s="1797"/>
      <c r="M235" s="1798"/>
      <c r="N235" s="1794"/>
      <c r="O235" s="1794"/>
      <c r="P235" s="1794"/>
      <c r="Q235" s="1795"/>
      <c r="R235" s="1796"/>
      <c r="S235" s="1794"/>
      <c r="T235" s="1794"/>
      <c r="U235" s="1794"/>
      <c r="V235" s="1794"/>
      <c r="W235" s="1794"/>
      <c r="X235" s="1794"/>
      <c r="Y235" s="1794"/>
      <c r="Z235" s="1794"/>
      <c r="AA235" s="1794"/>
      <c r="AB235" s="2304"/>
      <c r="AC235" s="667"/>
      <c r="AD235" s="667"/>
      <c r="AE235" s="667"/>
      <c r="AF235" s="667"/>
      <c r="AG235" s="667"/>
      <c r="AH235" s="667"/>
      <c r="AI235" s="667"/>
      <c r="AJ235" s="667"/>
      <c r="AK235" s="667"/>
      <c r="AL235" s="667"/>
      <c r="AM235" s="667"/>
      <c r="AN235" s="667"/>
      <c r="AO235" s="667"/>
      <c r="AP235" s="667"/>
      <c r="AQ235" s="667"/>
      <c r="AR235" s="667"/>
      <c r="AS235" s="667"/>
      <c r="AT235" s="667"/>
      <c r="AU235" s="667"/>
      <c r="AV235" s="667"/>
      <c r="AW235" s="667"/>
      <c r="AX235" s="667"/>
      <c r="AY235" s="667"/>
      <c r="AZ235" s="216"/>
      <c r="BA235" s="2813"/>
      <c r="BB235" s="161" t="s">
        <v>177</v>
      </c>
      <c r="BC235" s="345">
        <v>0</v>
      </c>
      <c r="BD235" s="309">
        <v>0</v>
      </c>
      <c r="BE235" s="309">
        <v>3.674779</v>
      </c>
      <c r="BF235" s="309">
        <v>0</v>
      </c>
      <c r="BG235" s="346">
        <v>0</v>
      </c>
      <c r="BH235" s="354">
        <v>0</v>
      </c>
      <c r="BI235" s="309">
        <v>3.674779</v>
      </c>
      <c r="BJ235" s="309">
        <v>0</v>
      </c>
      <c r="BK235" s="309">
        <v>0</v>
      </c>
      <c r="BL235" s="346">
        <v>0</v>
      </c>
      <c r="BM235" s="354">
        <v>0</v>
      </c>
      <c r="BN235" s="309">
        <v>0</v>
      </c>
      <c r="BO235" s="309">
        <v>0</v>
      </c>
      <c r="BP235" s="309">
        <v>0</v>
      </c>
      <c r="BQ235" s="346">
        <v>0</v>
      </c>
      <c r="BR235" s="354">
        <v>0.96867499999999995</v>
      </c>
      <c r="BS235" s="309">
        <v>0</v>
      </c>
      <c r="BT235" s="309">
        <v>2.7061039999999998</v>
      </c>
      <c r="BU235" s="309">
        <v>0</v>
      </c>
      <c r="BV235" s="309">
        <v>0</v>
      </c>
      <c r="BW235" s="309">
        <v>0</v>
      </c>
      <c r="BX235" s="309">
        <v>0</v>
      </c>
      <c r="BY235" s="310">
        <v>0</v>
      </c>
      <c r="BZ235" s="310">
        <v>0</v>
      </c>
      <c r="CA235" s="310">
        <v>0</v>
      </c>
      <c r="CB235" s="310">
        <v>0</v>
      </c>
      <c r="CC235" s="2206"/>
      <c r="CD235" s="2206"/>
      <c r="CE235" s="2206"/>
      <c r="CF235" s="2206"/>
      <c r="CG235" s="2206"/>
      <c r="CH235" s="2206"/>
      <c r="CI235" s="2206"/>
      <c r="CJ235" s="2206"/>
      <c r="CK235" s="2206"/>
      <c r="CL235" s="2206"/>
      <c r="CM235" s="2206"/>
      <c r="CN235" s="2206"/>
      <c r="CO235" s="2206"/>
      <c r="CP235" s="2206"/>
      <c r="CQ235" s="2206"/>
      <c r="CR235" s="2206"/>
      <c r="CS235" s="2206"/>
      <c r="CT235" s="2206"/>
      <c r="CU235" s="2206"/>
      <c r="CV235" s="2206"/>
      <c r="CW235" s="2206"/>
      <c r="CX235" s="2206"/>
      <c r="CY235" s="2206"/>
      <c r="CZ235" s="2206"/>
    </row>
    <row r="236" s="399" customFormat="true" ht="15" customHeight="true" x14ac:dyDescent="0.2">
      <c r="A236" s="1650"/>
      <c r="B236" s="1834"/>
      <c r="C236" s="1793"/>
      <c r="D236" s="1794"/>
      <c r="E236" s="1794"/>
      <c r="F236" s="1794"/>
      <c r="G236" s="1795"/>
      <c r="H236" s="1796"/>
      <c r="I236" s="1794"/>
      <c r="J236" s="1794"/>
      <c r="K236" s="1794"/>
      <c r="L236" s="1797"/>
      <c r="M236" s="1798"/>
      <c r="N236" s="1794"/>
      <c r="O236" s="1794"/>
      <c r="P236" s="1794"/>
      <c r="Q236" s="1795"/>
      <c r="R236" s="1796"/>
      <c r="S236" s="1794"/>
      <c r="T236" s="1794"/>
      <c r="U236" s="1794"/>
      <c r="V236" s="1794"/>
      <c r="W236" s="1794"/>
      <c r="X236" s="1794"/>
      <c r="Y236" s="1794"/>
      <c r="Z236" s="1794"/>
      <c r="AA236" s="1794"/>
      <c r="AB236" s="2304"/>
      <c r="AC236" s="667"/>
      <c r="AD236" s="667"/>
      <c r="AE236" s="667"/>
      <c r="AF236" s="667"/>
      <c r="AG236" s="667"/>
      <c r="AH236" s="667"/>
      <c r="AI236" s="667"/>
      <c r="AJ236" s="667"/>
      <c r="AK236" s="667"/>
      <c r="AL236" s="667"/>
      <c r="AM236" s="667"/>
      <c r="AN236" s="667"/>
      <c r="AO236" s="667"/>
      <c r="AP236" s="667"/>
      <c r="AQ236" s="667"/>
      <c r="AR236" s="667"/>
      <c r="AS236" s="667"/>
      <c r="AT236" s="667"/>
      <c r="AU236" s="667"/>
      <c r="AV236" s="667"/>
      <c r="AW236" s="667"/>
      <c r="AX236" s="667"/>
      <c r="AY236" s="667"/>
      <c r="AZ236" s="216"/>
      <c r="BA236" s="2814"/>
      <c r="BB236" s="161" t="s">
        <v>186</v>
      </c>
      <c r="BC236" s="345">
        <v>4779.783278999992</v>
      </c>
      <c r="BD236" s="309">
        <v>4783.2943950000026</v>
      </c>
      <c r="BE236" s="309">
        <v>4787.0481420000142</v>
      </c>
      <c r="BF236" s="309">
        <v>4770.8863080000028</v>
      </c>
      <c r="BG236" s="346">
        <v>4781.7318240000104</v>
      </c>
      <c r="BH236" s="354">
        <v>2954.7877170000033</v>
      </c>
      <c r="BI236" s="309">
        <v>2955.2666490000051</v>
      </c>
      <c r="BJ236" s="309">
        <v>2965.3196420000031</v>
      </c>
      <c r="BK236" s="309">
        <v>2953.144108999998</v>
      </c>
      <c r="BL236" s="346">
        <v>2961.4603809999967</v>
      </c>
      <c r="BM236" s="354">
        <v>1820.6023719999996</v>
      </c>
      <c r="BN236" s="309">
        <v>1822.8567030000006</v>
      </c>
      <c r="BO236" s="309">
        <v>1821.9100830000018</v>
      </c>
      <c r="BP236" s="309">
        <v>1820.3423019999991</v>
      </c>
      <c r="BQ236" s="346">
        <v>1827.0539899999994</v>
      </c>
      <c r="BR236" s="354">
        <v>954.03350499999942</v>
      </c>
      <c r="BS236" s="309">
        <v>1904.1710759999987</v>
      </c>
      <c r="BT236" s="309">
        <v>2106.6624120000015</v>
      </c>
      <c r="BU236" s="309">
        <v>1638.8363040000022</v>
      </c>
      <c r="BV236" s="309">
        <v>2091.385186999999</v>
      </c>
      <c r="BW236" s="309">
        <v>2076.1704959999997</v>
      </c>
      <c r="BX236" s="309">
        <v>2124.0971860000027</v>
      </c>
      <c r="BY236" s="310">
        <v>967.59401199999911</v>
      </c>
      <c r="BZ236" s="310">
        <v>1120.770891000001</v>
      </c>
      <c r="CA236" s="310">
        <v>548.78635800000018</v>
      </c>
      <c r="CB236" s="310">
        <v>8370.2365210000098</v>
      </c>
      <c r="CC236" s="2206"/>
      <c r="CD236" s="2206"/>
      <c r="CE236" s="2206"/>
      <c r="CF236" s="2206"/>
      <c r="CG236" s="2206"/>
      <c r="CH236" s="2206"/>
      <c r="CI236" s="2206"/>
      <c r="CJ236" s="2206"/>
      <c r="CK236" s="2206"/>
      <c r="CL236" s="2206"/>
      <c r="CM236" s="2206"/>
      <c r="CN236" s="2206"/>
      <c r="CO236" s="2206"/>
      <c r="CP236" s="2206"/>
      <c r="CQ236" s="2206"/>
      <c r="CR236" s="2206"/>
      <c r="CS236" s="2206"/>
      <c r="CT236" s="2206"/>
      <c r="CU236" s="2206"/>
      <c r="CV236" s="2206"/>
      <c r="CW236" s="2206"/>
      <c r="CX236" s="2206"/>
      <c r="CY236" s="2206"/>
      <c r="CZ236" s="2206"/>
    </row>
    <row r="237" s="399" customFormat="true" ht="15" customHeight="true" x14ac:dyDescent="0.2">
      <c r="A237" s="1650"/>
      <c r="B237" s="1834"/>
      <c r="C237" s="1793"/>
      <c r="D237" s="1794"/>
      <c r="E237" s="1794"/>
      <c r="F237" s="1794"/>
      <c r="G237" s="1795"/>
      <c r="H237" s="1796"/>
      <c r="I237" s="1794"/>
      <c r="J237" s="1794"/>
      <c r="K237" s="1794"/>
      <c r="L237" s="1797"/>
      <c r="M237" s="1798"/>
      <c r="N237" s="1794"/>
      <c r="O237" s="1794"/>
      <c r="P237" s="1794"/>
      <c r="Q237" s="1795"/>
      <c r="R237" s="1796"/>
      <c r="S237" s="1794"/>
      <c r="T237" s="1794"/>
      <c r="U237" s="1794"/>
      <c r="V237" s="1794"/>
      <c r="W237" s="1794"/>
      <c r="X237" s="1794"/>
      <c r="Y237" s="1794"/>
      <c r="Z237" s="1794"/>
      <c r="AA237" s="1794"/>
      <c r="AB237" s="2304"/>
      <c r="AC237" s="667"/>
      <c r="AD237" s="667"/>
      <c r="AE237" s="667"/>
      <c r="AF237" s="667"/>
      <c r="AG237" s="667"/>
      <c r="AH237" s="667"/>
      <c r="AI237" s="667"/>
      <c r="AJ237" s="667"/>
      <c r="AK237" s="667"/>
      <c r="AL237" s="667"/>
      <c r="AM237" s="667"/>
      <c r="AN237" s="667"/>
      <c r="AO237" s="667"/>
      <c r="AP237" s="667"/>
      <c r="AQ237" s="667"/>
      <c r="AR237" s="667"/>
      <c r="AS237" s="667"/>
      <c r="AT237" s="667"/>
      <c r="AU237" s="667"/>
      <c r="AV237" s="667"/>
      <c r="AW237" s="667"/>
      <c r="AX237" s="667"/>
      <c r="AY237" s="667"/>
      <c r="AZ237" s="216"/>
      <c r="BA237" s="39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2206"/>
      <c r="CD237" s="2206"/>
      <c r="CE237" s="2206"/>
      <c r="CF237" s="2206"/>
      <c r="CG237" s="2206"/>
      <c r="CH237" s="2206"/>
      <c r="CI237" s="2206"/>
      <c r="CJ237" s="2206"/>
      <c r="CK237" s="2206"/>
      <c r="CL237" s="2206"/>
      <c r="CM237" s="2206"/>
      <c r="CN237" s="2206"/>
      <c r="CO237" s="2206"/>
      <c r="CP237" s="2206"/>
      <c r="CQ237" s="2206"/>
      <c r="CR237" s="2206"/>
      <c r="CS237" s="2206"/>
      <c r="CT237" s="2206"/>
      <c r="CU237" s="2206"/>
      <c r="CV237" s="2206"/>
      <c r="CW237" s="2206"/>
      <c r="CX237" s="2206"/>
      <c r="CY237" s="2206"/>
      <c r="CZ237" s="2206"/>
    </row>
    <row r="238" s="399" customFormat="true" ht="15" customHeight="true" x14ac:dyDescent="0.2">
      <c r="A238" s="1650"/>
      <c r="B238" s="1834"/>
      <c r="C238" s="1793"/>
      <c r="D238" s="1794"/>
      <c r="E238" s="1794"/>
      <c r="F238" s="1794"/>
      <c r="G238" s="1795"/>
      <c r="H238" s="1796"/>
      <c r="I238" s="1794"/>
      <c r="J238" s="1794"/>
      <c r="K238" s="1794"/>
      <c r="L238" s="1797"/>
      <c r="M238" s="1798"/>
      <c r="N238" s="1794"/>
      <c r="O238" s="1794"/>
      <c r="P238" s="1794"/>
      <c r="Q238" s="1795"/>
      <c r="R238" s="1796"/>
      <c r="S238" s="1794"/>
      <c r="T238" s="1794"/>
      <c r="U238" s="1794"/>
      <c r="V238" s="1794"/>
      <c r="W238" s="1794"/>
      <c r="X238" s="1794"/>
      <c r="Y238" s="1794"/>
      <c r="Z238" s="1794"/>
      <c r="AA238" s="1794"/>
      <c r="AB238" s="2304"/>
      <c r="AC238" s="667"/>
      <c r="AD238" s="667"/>
      <c r="AE238" s="667"/>
      <c r="AF238" s="667"/>
      <c r="AG238" s="667"/>
      <c r="AH238" s="667"/>
      <c r="AI238" s="667"/>
      <c r="AJ238" s="667"/>
      <c r="AK238" s="667"/>
      <c r="AL238" s="667"/>
      <c r="AM238" s="667"/>
      <c r="AN238" s="667"/>
      <c r="AO238" s="667"/>
      <c r="AP238" s="667"/>
      <c r="AQ238" s="667"/>
      <c r="AR238" s="667"/>
      <c r="AS238" s="667"/>
      <c r="AT238" s="667"/>
      <c r="AU238" s="667"/>
      <c r="AV238" s="667"/>
      <c r="AW238" s="667"/>
      <c r="AX238" s="667"/>
      <c r="AY238" s="667"/>
      <c r="AZ238" s="216"/>
      <c r="BA238" s="39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2206"/>
      <c r="CD238" s="2206"/>
      <c r="CE238" s="2206"/>
      <c r="CF238" s="2206"/>
      <c r="CG238" s="2206"/>
      <c r="CH238" s="2206"/>
      <c r="CI238" s="2206"/>
      <c r="CJ238" s="2206"/>
      <c r="CK238" s="2206"/>
      <c r="CL238" s="2206"/>
      <c r="CM238" s="2206"/>
      <c r="CN238" s="2206"/>
      <c r="CO238" s="2206"/>
      <c r="CP238" s="2206"/>
      <c r="CQ238" s="2206"/>
      <c r="CR238" s="2206"/>
      <c r="CS238" s="2206"/>
      <c r="CT238" s="2206"/>
      <c r="CU238" s="2206"/>
      <c r="CV238" s="2206"/>
      <c r="CW238" s="2206"/>
      <c r="CX238" s="2206"/>
      <c r="CY238" s="2206"/>
      <c r="CZ238" s="2206"/>
    </row>
    <row r="239" s="399" customFormat="true" ht="15" customHeight="true" x14ac:dyDescent="0.2">
      <c r="A239" s="1650"/>
      <c r="B239" s="1834"/>
      <c r="C239" s="1793"/>
      <c r="D239" s="1794"/>
      <c r="E239" s="1794"/>
      <c r="F239" s="1794"/>
      <c r="G239" s="1795"/>
      <c r="H239" s="1796"/>
      <c r="I239" s="1794"/>
      <c r="J239" s="1794"/>
      <c r="K239" s="1794"/>
      <c r="L239" s="1797"/>
      <c r="M239" s="1798"/>
      <c r="N239" s="1794"/>
      <c r="O239" s="1794"/>
      <c r="P239" s="1794"/>
      <c r="Q239" s="1795"/>
      <c r="R239" s="1796"/>
      <c r="S239" s="1794"/>
      <c r="T239" s="1794"/>
      <c r="U239" s="1794"/>
      <c r="V239" s="1794"/>
      <c r="W239" s="1794"/>
      <c r="X239" s="1794"/>
      <c r="Y239" s="1794"/>
      <c r="Z239" s="1794"/>
      <c r="AA239" s="1794"/>
      <c r="AB239" s="2304"/>
      <c r="AC239" s="667"/>
      <c r="AD239" s="667"/>
      <c r="AE239" s="667"/>
      <c r="AF239" s="667"/>
      <c r="AG239" s="667"/>
      <c r="AH239" s="667"/>
      <c r="AI239" s="667"/>
      <c r="AJ239" s="667"/>
      <c r="AK239" s="667"/>
      <c r="AL239" s="667"/>
      <c r="AM239" s="667"/>
      <c r="AN239" s="667"/>
      <c r="AO239" s="667"/>
      <c r="AP239" s="667"/>
      <c r="AQ239" s="667"/>
      <c r="AR239" s="667"/>
      <c r="AS239" s="667"/>
      <c r="AT239" s="667"/>
      <c r="AU239" s="667"/>
      <c r="AV239" s="667"/>
      <c r="AW239" s="667"/>
      <c r="AX239" s="667"/>
      <c r="AY239" s="667"/>
      <c r="AZ239" s="216"/>
      <c r="BA239" s="39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2206"/>
      <c r="CD239" s="2206"/>
      <c r="CE239" s="2206"/>
      <c r="CF239" s="2206"/>
      <c r="CG239" s="2206"/>
      <c r="CH239" s="2206"/>
      <c r="CI239" s="2206"/>
      <c r="CJ239" s="2206"/>
      <c r="CK239" s="2206"/>
      <c r="CL239" s="2206"/>
      <c r="CM239" s="2206"/>
      <c r="CN239" s="2206"/>
      <c r="CO239" s="2206"/>
      <c r="CP239" s="2206"/>
      <c r="CQ239" s="2206"/>
      <c r="CR239" s="2206"/>
      <c r="CS239" s="2206"/>
      <c r="CT239" s="2206"/>
      <c r="CU239" s="2206"/>
      <c r="CV239" s="2206"/>
      <c r="CW239" s="2206"/>
      <c r="CX239" s="2206"/>
      <c r="CY239" s="2206"/>
      <c r="CZ239" s="2206"/>
    </row>
    <row r="240" s="399" customFormat="true" ht="15" customHeight="true" x14ac:dyDescent="0.2">
      <c r="A240" s="1650"/>
      <c r="B240" s="1654"/>
      <c r="C240" s="1793"/>
      <c r="D240" s="1794"/>
      <c r="E240" s="1794"/>
      <c r="F240" s="1794"/>
      <c r="G240" s="1795"/>
      <c r="H240" s="1796"/>
      <c r="I240" s="1794"/>
      <c r="J240" s="1794"/>
      <c r="K240" s="1794"/>
      <c r="L240" s="1797"/>
      <c r="M240" s="1798"/>
      <c r="N240" s="1794"/>
      <c r="O240" s="1794"/>
      <c r="P240" s="1794"/>
      <c r="Q240" s="1795"/>
      <c r="R240" s="1796"/>
      <c r="S240" s="1794"/>
      <c r="T240" s="1794"/>
      <c r="U240" s="1794"/>
      <c r="V240" s="1794"/>
      <c r="W240" s="1794"/>
      <c r="X240" s="1794"/>
      <c r="Y240" s="1794"/>
      <c r="Z240" s="1794"/>
      <c r="AA240" s="1794"/>
      <c r="AB240" s="2304"/>
      <c r="AC240" s="667"/>
      <c r="AD240" s="667"/>
      <c r="AE240" s="667"/>
      <c r="AF240" s="667"/>
      <c r="AG240" s="667"/>
      <c r="AH240" s="667"/>
      <c r="AI240" s="667"/>
      <c r="AJ240" s="667"/>
      <c r="AK240" s="667"/>
      <c r="AL240" s="667"/>
      <c r="AM240" s="667"/>
      <c r="AN240" s="667"/>
      <c r="AO240" s="667"/>
      <c r="AP240" s="667"/>
      <c r="AQ240" s="667"/>
      <c r="AR240" s="667"/>
      <c r="AS240" s="667"/>
      <c r="AT240" s="667"/>
      <c r="AU240" s="667"/>
      <c r="AV240" s="667"/>
      <c r="AW240" s="667"/>
      <c r="AX240" s="667"/>
      <c r="AY240" s="667"/>
      <c r="AZ240" s="216"/>
      <c r="BA240" s="39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2206"/>
      <c r="CD240" s="2206"/>
      <c r="CE240" s="2206"/>
      <c r="CF240" s="2206"/>
      <c r="CG240" s="2206"/>
      <c r="CH240" s="2206"/>
      <c r="CI240" s="2206"/>
      <c r="CJ240" s="2206"/>
      <c r="CK240" s="2206"/>
      <c r="CL240" s="2206"/>
      <c r="CM240" s="2206"/>
      <c r="CN240" s="2206"/>
      <c r="CO240" s="2206"/>
      <c r="CP240" s="2206"/>
      <c r="CQ240" s="2206"/>
      <c r="CR240" s="2206"/>
      <c r="CS240" s="2206"/>
      <c r="CT240" s="2206"/>
      <c r="CU240" s="2206"/>
      <c r="CV240" s="2206"/>
      <c r="CW240" s="2206"/>
      <c r="CX240" s="2206"/>
      <c r="CY240" s="2206"/>
      <c r="CZ240" s="2206"/>
    </row>
    <row r="241" s="399" customFormat="true" ht="15" customHeight="true" x14ac:dyDescent="0.2">
      <c r="A241" s="1651"/>
      <c r="B241" s="1835"/>
      <c r="C241" s="1799"/>
      <c r="D241" s="1800"/>
      <c r="E241" s="1800"/>
      <c r="F241" s="1800"/>
      <c r="G241" s="1801"/>
      <c r="H241" s="1802"/>
      <c r="I241" s="1800"/>
      <c r="J241" s="1800"/>
      <c r="K241" s="1800"/>
      <c r="L241" s="1803"/>
      <c r="M241" s="1804"/>
      <c r="N241" s="1800"/>
      <c r="O241" s="1800"/>
      <c r="P241" s="1800"/>
      <c r="Q241" s="1801"/>
      <c r="R241" s="1802"/>
      <c r="S241" s="1800"/>
      <c r="T241" s="1800"/>
      <c r="U241" s="1800"/>
      <c r="V241" s="1800"/>
      <c r="W241" s="1800"/>
      <c r="X241" s="1800"/>
      <c r="Y241" s="1800"/>
      <c r="Z241" s="1800"/>
      <c r="AA241" s="1800"/>
      <c r="AB241" s="2305"/>
      <c r="AC241" s="667"/>
      <c r="AD241" s="667"/>
      <c r="AE241" s="667"/>
      <c r="AF241" s="667"/>
      <c r="AG241" s="667"/>
      <c r="AH241" s="667"/>
      <c r="AI241" s="667"/>
      <c r="AJ241" s="667"/>
      <c r="AK241" s="667"/>
      <c r="AL241" s="667"/>
      <c r="AM241" s="667"/>
      <c r="AN241" s="667"/>
      <c r="AO241" s="667"/>
      <c r="AP241" s="667"/>
      <c r="AQ241" s="667"/>
      <c r="AR241" s="667"/>
      <c r="AS241" s="667"/>
      <c r="AT241" s="667"/>
      <c r="AU241" s="667"/>
      <c r="AV241" s="667"/>
      <c r="AW241" s="667"/>
      <c r="AX241" s="667"/>
      <c r="AY241" s="667"/>
      <c r="AZ241" s="216"/>
      <c r="BA241" s="39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2206"/>
      <c r="CD241" s="2206"/>
      <c r="CE241" s="2206"/>
      <c r="CF241" s="2206"/>
      <c r="CG241" s="2206"/>
      <c r="CH241" s="2206"/>
      <c r="CI241" s="2206"/>
      <c r="CJ241" s="2206"/>
      <c r="CK241" s="2206"/>
      <c r="CL241" s="2206"/>
      <c r="CM241" s="2206"/>
      <c r="CN241" s="2206"/>
      <c r="CO241" s="2206"/>
      <c r="CP241" s="2206"/>
      <c r="CQ241" s="2206"/>
      <c r="CR241" s="2206"/>
      <c r="CS241" s="2206"/>
      <c r="CT241" s="2206"/>
      <c r="CU241" s="2206"/>
      <c r="CV241" s="2206"/>
      <c r="CW241" s="2206"/>
      <c r="CX241" s="2206"/>
      <c r="CY241" s="2206"/>
      <c r="CZ241" s="2206"/>
    </row>
    <row r="242" s="399" customFormat="true" ht="15" customHeight="true" x14ac:dyDescent="0.2">
      <c r="A242" s="774"/>
      <c r="B242" s="898"/>
      <c r="C242" s="979"/>
      <c r="D242" s="941"/>
      <c r="E242" s="941"/>
      <c r="F242" s="941"/>
      <c r="G242" s="942"/>
      <c r="H242" s="980"/>
      <c r="I242" s="941"/>
      <c r="J242" s="941"/>
      <c r="K242" s="941"/>
      <c r="L242" s="981"/>
      <c r="M242" s="979"/>
      <c r="N242" s="941"/>
      <c r="O242" s="941"/>
      <c r="P242" s="941"/>
      <c r="Q242" s="942"/>
      <c r="R242" s="980"/>
      <c r="S242" s="941"/>
      <c r="T242" s="941"/>
      <c r="U242" s="941"/>
      <c r="V242" s="941"/>
      <c r="W242" s="941"/>
      <c r="X242" s="941"/>
      <c r="Y242" s="941"/>
      <c r="Z242" s="941"/>
      <c r="AA242" s="941"/>
      <c r="AB242" s="981"/>
      <c r="AC242" s="667"/>
      <c r="AD242" s="667"/>
      <c r="AE242" s="667"/>
      <c r="AF242" s="667"/>
      <c r="AG242" s="667"/>
      <c r="AH242" s="667"/>
      <c r="AI242" s="667"/>
      <c r="AJ242" s="667"/>
      <c r="AK242" s="667"/>
      <c r="AL242" s="667"/>
      <c r="AM242" s="667"/>
      <c r="AN242" s="667"/>
      <c r="AO242" s="667"/>
      <c r="AP242" s="667"/>
      <c r="AQ242" s="667"/>
      <c r="AR242" s="667"/>
      <c r="AS242" s="667"/>
      <c r="AT242" s="667"/>
      <c r="AU242" s="667"/>
      <c r="AV242" s="667"/>
      <c r="AW242" s="667"/>
      <c r="AX242" s="667"/>
      <c r="AY242" s="667"/>
      <c r="AZ242" s="216"/>
      <c r="BA242" s="39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2206"/>
      <c r="CD242" s="2206"/>
      <c r="CE242" s="2206"/>
      <c r="CF242" s="2206"/>
      <c r="CG242" s="2206"/>
      <c r="CH242" s="2206"/>
      <c r="CI242" s="2206"/>
      <c r="CJ242" s="2206"/>
      <c r="CK242" s="2206"/>
      <c r="CL242" s="2206"/>
      <c r="CM242" s="2206"/>
      <c r="CN242" s="2206"/>
      <c r="CO242" s="2206"/>
      <c r="CP242" s="2206"/>
      <c r="CQ242" s="2206"/>
      <c r="CR242" s="2206"/>
      <c r="CS242" s="2206"/>
      <c r="CT242" s="2206"/>
      <c r="CU242" s="2206"/>
      <c r="CV242" s="2206"/>
      <c r="CW242" s="2206"/>
      <c r="CX242" s="2206"/>
      <c r="CY242" s="2206"/>
      <c r="CZ242" s="2206"/>
    </row>
    <row r="243" s="399" customFormat="true" ht="15" customHeight="true" x14ac:dyDescent="0.2">
      <c r="A243" s="774"/>
      <c r="B243" s="898"/>
      <c r="C243" s="979"/>
      <c r="D243" s="941"/>
      <c r="E243" s="941"/>
      <c r="F243" s="941"/>
      <c r="G243" s="942"/>
      <c r="H243" s="980"/>
      <c r="I243" s="941"/>
      <c r="J243" s="941"/>
      <c r="K243" s="941"/>
      <c r="L243" s="981"/>
      <c r="M243" s="979"/>
      <c r="N243" s="941"/>
      <c r="O243" s="941"/>
      <c r="P243" s="941"/>
      <c r="Q243" s="942"/>
      <c r="R243" s="980"/>
      <c r="S243" s="941"/>
      <c r="T243" s="941"/>
      <c r="U243" s="941"/>
      <c r="V243" s="941"/>
      <c r="W243" s="941"/>
      <c r="X243" s="941"/>
      <c r="Y243" s="941"/>
      <c r="Z243" s="941"/>
      <c r="AA243" s="941"/>
      <c r="AB243" s="981"/>
      <c r="AC243" s="667"/>
      <c r="AD243" s="667"/>
      <c r="AE243" s="667"/>
      <c r="AF243" s="667"/>
      <c r="AG243" s="667"/>
      <c r="AH243" s="667"/>
      <c r="AI243" s="667"/>
      <c r="AJ243" s="667"/>
      <c r="AK243" s="667"/>
      <c r="AL243" s="667"/>
      <c r="AM243" s="667"/>
      <c r="AN243" s="667"/>
      <c r="AO243" s="667"/>
      <c r="AP243" s="667"/>
      <c r="AQ243" s="667"/>
      <c r="AR243" s="667"/>
      <c r="AS243" s="667"/>
      <c r="AT243" s="667"/>
      <c r="AU243" s="667"/>
      <c r="AV243" s="667"/>
      <c r="AW243" s="667"/>
      <c r="AX243" s="667"/>
      <c r="AY243" s="667"/>
      <c r="AZ243" s="216"/>
      <c r="BA243" s="39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2206"/>
      <c r="CD243" s="2206"/>
      <c r="CE243" s="2206"/>
      <c r="CF243" s="2206"/>
      <c r="CG243" s="2206"/>
      <c r="CH243" s="2206"/>
      <c r="CI243" s="2206"/>
      <c r="CJ243" s="2206"/>
      <c r="CK243" s="2206"/>
      <c r="CL243" s="2206"/>
      <c r="CM243" s="2206"/>
      <c r="CN243" s="2206"/>
      <c r="CO243" s="2206"/>
      <c r="CP243" s="2206"/>
      <c r="CQ243" s="2206"/>
      <c r="CR243" s="2206"/>
      <c r="CS243" s="2206"/>
      <c r="CT243" s="2206"/>
      <c r="CU243" s="2206"/>
      <c r="CV243" s="2206"/>
      <c r="CW243" s="2206"/>
      <c r="CX243" s="2206"/>
      <c r="CY243" s="2206"/>
      <c r="CZ243" s="2206"/>
    </row>
    <row r="244" s="399" customFormat="true" ht="15" customHeight="true" x14ac:dyDescent="0.2">
      <c r="A244" s="774"/>
      <c r="B244" s="898"/>
      <c r="C244" s="979"/>
      <c r="D244" s="941"/>
      <c r="E244" s="941"/>
      <c r="F244" s="941"/>
      <c r="G244" s="942"/>
      <c r="H244" s="980"/>
      <c r="I244" s="941"/>
      <c r="J244" s="941"/>
      <c r="K244" s="941"/>
      <c r="L244" s="981"/>
      <c r="M244" s="979"/>
      <c r="N244" s="941"/>
      <c r="O244" s="941"/>
      <c r="P244" s="941"/>
      <c r="Q244" s="942"/>
      <c r="R244" s="980"/>
      <c r="S244" s="941"/>
      <c r="T244" s="941"/>
      <c r="U244" s="941"/>
      <c r="V244" s="941"/>
      <c r="W244" s="941"/>
      <c r="X244" s="941"/>
      <c r="Y244" s="941"/>
      <c r="Z244" s="941"/>
      <c r="AA244" s="941"/>
      <c r="AB244" s="981"/>
      <c r="AC244" s="667"/>
      <c r="AD244" s="667"/>
      <c r="AE244" s="667"/>
      <c r="AF244" s="667"/>
      <c r="AG244" s="667"/>
      <c r="AH244" s="667"/>
      <c r="AI244" s="667"/>
      <c r="AJ244" s="667"/>
      <c r="AK244" s="667"/>
      <c r="AL244" s="667"/>
      <c r="AM244" s="667"/>
      <c r="AN244" s="667"/>
      <c r="AO244" s="667"/>
      <c r="AP244" s="667"/>
      <c r="AQ244" s="667"/>
      <c r="AR244" s="667"/>
      <c r="AS244" s="667"/>
      <c r="AT244" s="667"/>
      <c r="AU244" s="667"/>
      <c r="AV244" s="667"/>
      <c r="AW244" s="667"/>
      <c r="AX244" s="667"/>
      <c r="AY244" s="667"/>
      <c r="AZ244" s="216"/>
      <c r="BA244" s="39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2206"/>
      <c r="CD244" s="2206"/>
      <c r="CE244" s="2206"/>
      <c r="CF244" s="2206"/>
      <c r="CG244" s="2206"/>
      <c r="CH244" s="2206"/>
      <c r="CI244" s="2206"/>
      <c r="CJ244" s="2206"/>
      <c r="CK244" s="2206"/>
      <c r="CL244" s="2206"/>
      <c r="CM244" s="2206"/>
      <c r="CN244" s="2206"/>
      <c r="CO244" s="2206"/>
      <c r="CP244" s="2206"/>
      <c r="CQ244" s="2206"/>
      <c r="CR244" s="2206"/>
      <c r="CS244" s="2206"/>
      <c r="CT244" s="2206"/>
      <c r="CU244" s="2206"/>
      <c r="CV244" s="2206"/>
      <c r="CW244" s="2206"/>
      <c r="CX244" s="2206"/>
      <c r="CY244" s="2206"/>
      <c r="CZ244" s="2206"/>
    </row>
    <row r="245" s="399" customFormat="true" ht="15" customHeight="true" x14ac:dyDescent="0.2">
      <c r="A245" s="774"/>
      <c r="B245" s="898"/>
      <c r="C245" s="979"/>
      <c r="D245" s="941"/>
      <c r="E245" s="941"/>
      <c r="F245" s="941"/>
      <c r="G245" s="942"/>
      <c r="H245" s="980"/>
      <c r="I245" s="941"/>
      <c r="J245" s="941"/>
      <c r="K245" s="941"/>
      <c r="L245" s="981"/>
      <c r="M245" s="979"/>
      <c r="N245" s="941"/>
      <c r="O245" s="941"/>
      <c r="P245" s="941"/>
      <c r="Q245" s="942"/>
      <c r="R245" s="980"/>
      <c r="S245" s="941"/>
      <c r="T245" s="941"/>
      <c r="U245" s="941"/>
      <c r="V245" s="941"/>
      <c r="W245" s="941"/>
      <c r="X245" s="941"/>
      <c r="Y245" s="941"/>
      <c r="Z245" s="941"/>
      <c r="AA245" s="941"/>
      <c r="AB245" s="981"/>
      <c r="AC245" s="667"/>
      <c r="AD245" s="667"/>
      <c r="AE245" s="667"/>
      <c r="AF245" s="667"/>
      <c r="AG245" s="667"/>
      <c r="AH245" s="667"/>
      <c r="AI245" s="667"/>
      <c r="AJ245" s="667"/>
      <c r="AK245" s="667"/>
      <c r="AL245" s="667"/>
      <c r="AM245" s="667"/>
      <c r="AN245" s="667"/>
      <c r="AO245" s="667"/>
      <c r="AP245" s="667"/>
      <c r="AQ245" s="667"/>
      <c r="AR245" s="667"/>
      <c r="AS245" s="667"/>
      <c r="AT245" s="667"/>
      <c r="AU245" s="667"/>
      <c r="AV245" s="667"/>
      <c r="AW245" s="667"/>
      <c r="AX245" s="667"/>
      <c r="AY245" s="667"/>
      <c r="AZ245" s="216"/>
      <c r="BA245" s="39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2206"/>
      <c r="CD245" s="2206"/>
      <c r="CE245" s="2206"/>
      <c r="CF245" s="2206"/>
      <c r="CG245" s="2206"/>
      <c r="CH245" s="2206"/>
      <c r="CI245" s="2206"/>
      <c r="CJ245" s="2206"/>
      <c r="CK245" s="2206"/>
      <c r="CL245" s="2206"/>
      <c r="CM245" s="2206"/>
      <c r="CN245" s="2206"/>
      <c r="CO245" s="2206"/>
      <c r="CP245" s="2206"/>
      <c r="CQ245" s="2206"/>
      <c r="CR245" s="2206"/>
      <c r="CS245" s="2206"/>
      <c r="CT245" s="2206"/>
      <c r="CU245" s="2206"/>
      <c r="CV245" s="2206"/>
      <c r="CW245" s="2206"/>
      <c r="CX245" s="2206"/>
      <c r="CY245" s="2206"/>
      <c r="CZ245" s="2206"/>
    </row>
    <row r="246" s="399" customFormat="true" ht="15" customHeight="true" x14ac:dyDescent="0.2">
      <c r="A246" s="774"/>
      <c r="B246" s="898"/>
      <c r="C246" s="979"/>
      <c r="D246" s="941"/>
      <c r="E246" s="941"/>
      <c r="F246" s="941"/>
      <c r="G246" s="942"/>
      <c r="H246" s="980"/>
      <c r="I246" s="941"/>
      <c r="J246" s="941"/>
      <c r="K246" s="941"/>
      <c r="L246" s="981"/>
      <c r="M246" s="979"/>
      <c r="N246" s="941"/>
      <c r="O246" s="941"/>
      <c r="P246" s="941"/>
      <c r="Q246" s="942"/>
      <c r="R246" s="980"/>
      <c r="S246" s="941"/>
      <c r="T246" s="941"/>
      <c r="U246" s="941"/>
      <c r="V246" s="941"/>
      <c r="W246" s="941"/>
      <c r="X246" s="941"/>
      <c r="Y246" s="941"/>
      <c r="Z246" s="941"/>
      <c r="AA246" s="941"/>
      <c r="AB246" s="981"/>
      <c r="AC246" s="667"/>
      <c r="AD246" s="667"/>
      <c r="AE246" s="667"/>
      <c r="AF246" s="667"/>
      <c r="AG246" s="667"/>
      <c r="AH246" s="667"/>
      <c r="AI246" s="667"/>
      <c r="AJ246" s="667"/>
      <c r="AK246" s="667"/>
      <c r="AL246" s="667"/>
      <c r="AM246" s="667"/>
      <c r="AN246" s="667"/>
      <c r="AO246" s="667"/>
      <c r="AP246" s="667"/>
      <c r="AQ246" s="667"/>
      <c r="AR246" s="667"/>
      <c r="AS246" s="667"/>
      <c r="AT246" s="667"/>
      <c r="AU246" s="667"/>
      <c r="AV246" s="667"/>
      <c r="AW246" s="667"/>
      <c r="AX246" s="667"/>
      <c r="AY246" s="667"/>
      <c r="AZ246" s="216"/>
      <c r="BA246" s="39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2206"/>
      <c r="CD246" s="2206"/>
      <c r="CE246" s="2206"/>
      <c r="CF246" s="2206"/>
      <c r="CG246" s="2206"/>
      <c r="CH246" s="2206"/>
      <c r="CI246" s="2206"/>
      <c r="CJ246" s="2206"/>
      <c r="CK246" s="2206"/>
      <c r="CL246" s="2206"/>
      <c r="CM246" s="2206"/>
      <c r="CN246" s="2206"/>
      <c r="CO246" s="2206"/>
      <c r="CP246" s="2206"/>
      <c r="CQ246" s="2206"/>
      <c r="CR246" s="2206"/>
      <c r="CS246" s="2206"/>
      <c r="CT246" s="2206"/>
      <c r="CU246" s="2206"/>
      <c r="CV246" s="2206"/>
      <c r="CW246" s="2206"/>
      <c r="CX246" s="2206"/>
      <c r="CY246" s="2206"/>
      <c r="CZ246" s="2206"/>
    </row>
    <row r="247" s="399" customFormat="true" ht="15" customHeight="true" x14ac:dyDescent="0.2">
      <c r="A247" s="774"/>
      <c r="B247" s="898"/>
      <c r="C247" s="979"/>
      <c r="D247" s="941"/>
      <c r="E247" s="941"/>
      <c r="F247" s="941"/>
      <c r="G247" s="942"/>
      <c r="H247" s="980"/>
      <c r="I247" s="941"/>
      <c r="J247" s="941"/>
      <c r="K247" s="941"/>
      <c r="L247" s="981"/>
      <c r="M247" s="979"/>
      <c r="N247" s="941"/>
      <c r="O247" s="941"/>
      <c r="P247" s="941"/>
      <c r="Q247" s="942"/>
      <c r="R247" s="980"/>
      <c r="S247" s="941"/>
      <c r="T247" s="941"/>
      <c r="U247" s="941"/>
      <c r="V247" s="941"/>
      <c r="W247" s="941"/>
      <c r="X247" s="941"/>
      <c r="Y247" s="941"/>
      <c r="Z247" s="941"/>
      <c r="AA247" s="941"/>
      <c r="AB247" s="981"/>
      <c r="AC247" s="667"/>
      <c r="AD247" s="667"/>
      <c r="AE247" s="667"/>
      <c r="AF247" s="667"/>
      <c r="AG247" s="667"/>
      <c r="AH247" s="667"/>
      <c r="AI247" s="667"/>
      <c r="AJ247" s="667"/>
      <c r="AK247" s="667"/>
      <c r="AL247" s="667"/>
      <c r="AM247" s="667"/>
      <c r="AN247" s="667"/>
      <c r="AO247" s="667"/>
      <c r="AP247" s="667"/>
      <c r="AQ247" s="667"/>
      <c r="AR247" s="667"/>
      <c r="AS247" s="667"/>
      <c r="AT247" s="667"/>
      <c r="AU247" s="667"/>
      <c r="AV247" s="667"/>
      <c r="AW247" s="667"/>
      <c r="AX247" s="667"/>
      <c r="AY247" s="667"/>
      <c r="AZ247" s="216"/>
      <c r="BA247" s="39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2206"/>
      <c r="CD247" s="2206"/>
      <c r="CE247" s="2206"/>
      <c r="CF247" s="2206"/>
      <c r="CG247" s="2206"/>
      <c r="CH247" s="2206"/>
      <c r="CI247" s="2206"/>
      <c r="CJ247" s="2206"/>
      <c r="CK247" s="2206"/>
      <c r="CL247" s="2206"/>
      <c r="CM247" s="2206"/>
      <c r="CN247" s="2206"/>
      <c r="CO247" s="2206"/>
      <c r="CP247" s="2206"/>
      <c r="CQ247" s="2206"/>
      <c r="CR247" s="2206"/>
      <c r="CS247" s="2206"/>
      <c r="CT247" s="2206"/>
      <c r="CU247" s="2206"/>
      <c r="CV247" s="2206"/>
      <c r="CW247" s="2206"/>
      <c r="CX247" s="2206"/>
      <c r="CY247" s="2206"/>
      <c r="CZ247" s="2206"/>
    </row>
    <row r="248" s="399" customFormat="true" ht="15" customHeight="true" x14ac:dyDescent="0.2">
      <c r="A248" s="779"/>
      <c r="B248" s="918"/>
      <c r="C248" s="1072"/>
      <c r="D248" s="992"/>
      <c r="E248" s="992"/>
      <c r="F248" s="992"/>
      <c r="G248" s="993"/>
      <c r="H248" s="1073"/>
      <c r="I248" s="992"/>
      <c r="J248" s="992"/>
      <c r="K248" s="992"/>
      <c r="L248" s="1074"/>
      <c r="M248" s="1072"/>
      <c r="N248" s="992"/>
      <c r="O248" s="992"/>
      <c r="P248" s="992"/>
      <c r="Q248" s="993"/>
      <c r="R248" s="1073"/>
      <c r="S248" s="992"/>
      <c r="T248" s="992"/>
      <c r="U248" s="992"/>
      <c r="V248" s="992"/>
      <c r="W248" s="992"/>
      <c r="X248" s="992"/>
      <c r="Y248" s="992"/>
      <c r="Z248" s="992"/>
      <c r="AA248" s="992"/>
      <c r="AB248" s="1074"/>
      <c r="AC248" s="667"/>
      <c r="AD248" s="667"/>
      <c r="AE248" s="667"/>
      <c r="AF248" s="667"/>
      <c r="AG248" s="667"/>
      <c r="AH248" s="667"/>
      <c r="AI248" s="667"/>
      <c r="AJ248" s="667"/>
      <c r="AK248" s="667"/>
      <c r="AL248" s="667"/>
      <c r="AM248" s="667"/>
      <c r="AN248" s="667"/>
      <c r="AO248" s="667"/>
      <c r="AP248" s="667"/>
      <c r="AQ248" s="667"/>
      <c r="AR248" s="667"/>
      <c r="AS248" s="667"/>
      <c r="AT248" s="667"/>
      <c r="AU248" s="667"/>
      <c r="AV248" s="667"/>
      <c r="AW248" s="667"/>
      <c r="AX248" s="667"/>
      <c r="AY248" s="667"/>
      <c r="AZ248" s="216"/>
      <c r="BA248" s="39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2206"/>
      <c r="CD248" s="2206"/>
      <c r="CE248" s="2206"/>
      <c r="CF248" s="2206"/>
      <c r="CG248" s="2206"/>
      <c r="CH248" s="2206"/>
      <c r="CI248" s="2206"/>
      <c r="CJ248" s="2206"/>
      <c r="CK248" s="2206"/>
      <c r="CL248" s="2206"/>
      <c r="CM248" s="2206"/>
      <c r="CN248" s="2206"/>
      <c r="CO248" s="2206"/>
      <c r="CP248" s="2206"/>
      <c r="CQ248" s="2206"/>
      <c r="CR248" s="2206"/>
      <c r="CS248" s="2206"/>
      <c r="CT248" s="2206"/>
      <c r="CU248" s="2206"/>
      <c r="CV248" s="2206"/>
      <c r="CW248" s="2206"/>
      <c r="CX248" s="2206"/>
      <c r="CY248" s="2206"/>
      <c r="CZ248" s="2206"/>
    </row>
    <row r="249" s="399" customFormat="true" ht="250.15" customHeight="true" x14ac:dyDescent="0.2">
      <c r="B249" s="398"/>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7"/>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2"/>
      <c r="BB250" s="238"/>
      <c r="BC250" s="392"/>
      <c r="BD250" s="392"/>
      <c r="BE250" s="392"/>
      <c r="BF250" s="392"/>
      <c r="BG250" s="392"/>
      <c r="BH250" s="392"/>
      <c r="BI250" s="392"/>
      <c r="BJ250" s="392"/>
      <c r="BK250" s="392"/>
      <c r="BL250" s="392"/>
      <c r="BM250" s="392"/>
      <c r="BN250" s="392"/>
      <c r="BO250" s="392"/>
      <c r="BP250" s="392"/>
      <c r="BQ250" s="392"/>
      <c r="BR250" s="392"/>
      <c r="BS250" s="392"/>
      <c r="BT250" s="392"/>
      <c r="BU250" s="392"/>
      <c r="BV250" s="392"/>
      <c r="BW250" s="392"/>
      <c r="BX250" s="392"/>
      <c r="BY250" s="39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7"/>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2"/>
      <c r="BB251" s="238"/>
      <c r="BC251" s="392"/>
      <c r="BD251" s="392"/>
      <c r="BE251" s="392"/>
      <c r="BF251" s="392"/>
      <c r="BG251" s="392"/>
      <c r="BH251" s="392"/>
      <c r="BI251" s="392"/>
      <c r="BJ251" s="392"/>
      <c r="BK251" s="392"/>
      <c r="BL251" s="392"/>
      <c r="BM251" s="392"/>
      <c r="BN251" s="392"/>
      <c r="BO251" s="392"/>
      <c r="BP251" s="392"/>
      <c r="BQ251" s="392"/>
      <c r="BR251" s="392"/>
      <c r="BS251" s="392"/>
      <c r="BT251" s="392"/>
      <c r="BU251" s="392"/>
      <c r="BV251" s="392"/>
      <c r="BW251" s="392"/>
      <c r="BX251" s="392"/>
      <c r="BY251" s="39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7"/>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2"/>
      <c r="BB252" s="238"/>
      <c r="BC252" s="392"/>
      <c r="BD252" s="392"/>
      <c r="BE252" s="392"/>
      <c r="BF252" s="392"/>
      <c r="BG252" s="392"/>
      <c r="BH252" s="392"/>
      <c r="BI252" s="392"/>
      <c r="BJ252" s="392"/>
      <c r="BK252" s="392"/>
      <c r="BL252" s="392"/>
      <c r="BM252" s="392"/>
      <c r="BN252" s="392"/>
      <c r="BO252" s="392"/>
      <c r="BP252" s="392"/>
      <c r="BQ252" s="392"/>
      <c r="BR252" s="392"/>
      <c r="BS252" s="392"/>
      <c r="BT252" s="392"/>
      <c r="BU252" s="392"/>
      <c r="BV252" s="392"/>
      <c r="BW252" s="392"/>
      <c r="BX252" s="392"/>
      <c r="BY252" s="39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7"/>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2"/>
      <c r="BB253" s="238"/>
      <c r="BC253" s="392"/>
      <c r="BD253" s="392"/>
      <c r="BE253" s="392"/>
      <c r="BF253" s="392"/>
      <c r="BG253" s="392"/>
      <c r="BH253" s="392"/>
      <c r="BI253" s="392"/>
      <c r="BJ253" s="392"/>
      <c r="BK253" s="392"/>
      <c r="BL253" s="392"/>
      <c r="BM253" s="392"/>
      <c r="BN253" s="392"/>
      <c r="BO253" s="392"/>
      <c r="BP253" s="392"/>
      <c r="BQ253" s="392"/>
      <c r="BR253" s="392"/>
      <c r="BS253" s="392"/>
      <c r="BT253" s="392"/>
      <c r="BU253" s="392"/>
      <c r="BV253" s="392"/>
      <c r="BW253" s="392"/>
      <c r="BX253" s="392"/>
      <c r="BY253" s="39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7"/>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2"/>
      <c r="BB254" s="238"/>
      <c r="BC254" s="392"/>
      <c r="BD254" s="392"/>
      <c r="BE254" s="392"/>
      <c r="BF254" s="392"/>
      <c r="BG254" s="392"/>
      <c r="BH254" s="392"/>
      <c r="BI254" s="392"/>
      <c r="BJ254" s="392"/>
      <c r="BK254" s="392"/>
      <c r="BL254" s="392"/>
      <c r="BM254" s="392"/>
      <c r="BN254" s="392"/>
      <c r="BO254" s="392"/>
      <c r="BP254" s="392"/>
      <c r="BQ254" s="392"/>
      <c r="BR254" s="392"/>
      <c r="BS254" s="392"/>
      <c r="BT254" s="392"/>
      <c r="BU254" s="392"/>
      <c r="BV254" s="392"/>
      <c r="BW254" s="392"/>
      <c r="BX254" s="392"/>
      <c r="BY254" s="39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7"/>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2"/>
      <c r="BB255" s="238"/>
      <c r="BC255" s="392"/>
      <c r="BD255" s="392"/>
      <c r="BE255" s="392"/>
      <c r="BF255" s="392"/>
      <c r="BG255" s="392"/>
      <c r="BH255" s="392"/>
      <c r="BI255" s="392"/>
      <c r="BJ255" s="392"/>
      <c r="BK255" s="392"/>
      <c r="BL255" s="392"/>
      <c r="BM255" s="392"/>
      <c r="BN255" s="392"/>
      <c r="BO255" s="392"/>
      <c r="BP255" s="392"/>
      <c r="BQ255" s="392"/>
      <c r="BR255" s="392"/>
      <c r="BS255" s="392"/>
      <c r="BT255" s="392"/>
      <c r="BU255" s="392"/>
      <c r="BV255" s="392"/>
      <c r="BW255" s="392"/>
      <c r="BX255" s="392"/>
      <c r="BY255" s="39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7"/>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2"/>
      <c r="BB256" s="238"/>
      <c r="BC256" s="392"/>
      <c r="BD256" s="392"/>
      <c r="BE256" s="392"/>
      <c r="BF256" s="392"/>
      <c r="BG256" s="392"/>
      <c r="BH256" s="392"/>
      <c r="BI256" s="392"/>
      <c r="BJ256" s="392"/>
      <c r="BK256" s="392"/>
      <c r="BL256" s="392"/>
      <c r="BM256" s="392"/>
      <c r="BN256" s="392"/>
      <c r="BO256" s="392"/>
      <c r="BP256" s="392"/>
      <c r="BQ256" s="392"/>
      <c r="BR256" s="392"/>
      <c r="BS256" s="392"/>
      <c r="BT256" s="392"/>
      <c r="BU256" s="392"/>
      <c r="BV256" s="392"/>
      <c r="BW256" s="392"/>
      <c r="BX256" s="392"/>
      <c r="BY256" s="39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7"/>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2"/>
      <c r="BB257" s="238"/>
      <c r="BC257" s="392"/>
      <c r="BD257" s="392"/>
      <c r="BE257" s="392"/>
      <c r="BF257" s="392"/>
      <c r="BG257" s="392"/>
      <c r="BH257" s="392"/>
      <c r="BI257" s="392"/>
      <c r="BJ257" s="392"/>
      <c r="BK257" s="392"/>
      <c r="BL257" s="392"/>
      <c r="BM257" s="392"/>
      <c r="BN257" s="392"/>
      <c r="BO257" s="392"/>
      <c r="BP257" s="392"/>
      <c r="BQ257" s="392"/>
      <c r="BR257" s="392"/>
      <c r="BS257" s="392"/>
      <c r="BT257" s="392"/>
      <c r="BU257" s="392"/>
      <c r="BV257" s="392"/>
      <c r="BW257" s="392"/>
      <c r="BX257" s="392"/>
      <c r="BY257" s="39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7"/>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2"/>
      <c r="BB258" s="238"/>
      <c r="BC258" s="392"/>
      <c r="BD258" s="392"/>
      <c r="BE258" s="392"/>
      <c r="BF258" s="392"/>
      <c r="BG258" s="392"/>
      <c r="BH258" s="392"/>
      <c r="BI258" s="392"/>
      <c r="BJ258" s="392"/>
      <c r="BK258" s="392"/>
      <c r="BL258" s="392"/>
      <c r="BM258" s="392"/>
      <c r="BN258" s="392"/>
      <c r="BO258" s="392"/>
      <c r="BP258" s="392"/>
      <c r="BQ258" s="392"/>
      <c r="BR258" s="392"/>
      <c r="BS258" s="392"/>
      <c r="BT258" s="392"/>
      <c r="BU258" s="392"/>
      <c r="BV258" s="392"/>
      <c r="BW258" s="392"/>
      <c r="BX258" s="392"/>
      <c r="BY258" s="39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399" customFormat="true" ht="15" customHeight="true" x14ac:dyDescent="0.2">
      <c r="B259" s="398"/>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2613" t="s">
        <v>114</v>
      </c>
      <c r="BD259" s="2614"/>
      <c r="BE259" s="2614"/>
      <c r="BF259" s="2614"/>
      <c r="BG259" s="2615"/>
      <c r="BH259" s="2616" t="s">
        <v>38</v>
      </c>
      <c r="BI259" s="2614"/>
      <c r="BJ259" s="2614"/>
      <c r="BK259" s="2614"/>
      <c r="BL259" s="2615"/>
      <c r="BM259" s="2616" t="s">
        <v>37</v>
      </c>
      <c r="BN259" s="2614"/>
      <c r="BO259" s="2614"/>
      <c r="BP259" s="2614"/>
      <c r="BQ259" s="2617"/>
      <c r="BR259" s="2118" t="s">
        <v>137</v>
      </c>
      <c r="BS259" s="2119"/>
      <c r="BT259" s="2119"/>
      <c r="BU259" s="2119"/>
      <c r="BV259" s="2119"/>
      <c r="BW259" s="2119"/>
      <c r="BX259" s="2119"/>
      <c r="BY259" s="2120"/>
      <c r="BZ259" s="313"/>
      <c r="CA259" s="313"/>
      <c r="CB259" s="313"/>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399" customFormat="true" ht="12.75" x14ac:dyDescent="0.2">
      <c r="B260" s="398"/>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150</v>
      </c>
      <c r="BS260" s="178" t="s">
        <v>151</v>
      </c>
      <c r="BT260" s="178" t="s">
        <v>152</v>
      </c>
      <c r="BU260" s="178" t="s">
        <v>153</v>
      </c>
      <c r="BV260" s="178" t="s">
        <v>154</v>
      </c>
      <c r="BW260" s="178" t="s">
        <v>155</v>
      </c>
      <c r="BX260" s="178" t="s">
        <v>156</v>
      </c>
      <c r="BY260" s="179" t="s">
        <v>157</v>
      </c>
      <c r="BZ260" s="179" t="s">
        <v>158</v>
      </c>
      <c r="CA260" s="179" t="s">
        <v>159</v>
      </c>
      <c r="CB260" s="179" t="s">
        <v>160</v>
      </c>
      <c r="CC260" s="2207"/>
      <c r="CD260" s="2207"/>
      <c r="CE260" s="2207"/>
      <c r="CF260" s="2207"/>
      <c r="CG260" s="2207"/>
      <c r="CH260" s="2207"/>
      <c r="CI260" s="2207"/>
      <c r="CJ260" s="2207"/>
      <c r="CK260" s="2207"/>
      <c r="CL260" s="2207"/>
      <c r="CM260" s="2207"/>
      <c r="CN260" s="2207"/>
      <c r="CO260" s="2207"/>
      <c r="CP260" s="2207"/>
      <c r="CQ260" s="2207"/>
      <c r="CR260" s="2207"/>
      <c r="CS260" s="2207"/>
      <c r="CT260" s="2207"/>
      <c r="CU260" s="2207"/>
      <c r="CV260" s="2207"/>
      <c r="CW260" s="2207"/>
      <c r="CX260" s="2207"/>
      <c r="CY260" s="2207"/>
      <c r="CZ260" s="2207"/>
    </row>
    <row r="261" s="399" customFormat="true" ht="15" customHeight="true" x14ac:dyDescent="0.2">
      <c r="B261" s="398"/>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618" t="s">
        <v>73</v>
      </c>
      <c r="BB261" s="294" t="s">
        <v>49</v>
      </c>
      <c r="BC261" s="1223" t="s">
        <v>35</v>
      </c>
      <c r="BD261" s="1243" t="s">
        <v>35</v>
      </c>
      <c r="BE261" s="1243" t="s">
        <v>35</v>
      </c>
      <c r="BF261" s="1243" t="s">
        <v>35</v>
      </c>
      <c r="BG261" s="1264" t="s">
        <v>35</v>
      </c>
      <c r="BH261" s="1285" t="s">
        <v>35</v>
      </c>
      <c r="BI261" s="1243" t="s">
        <v>35</v>
      </c>
      <c r="BJ261" s="1243" t="s">
        <v>35</v>
      </c>
      <c r="BK261" s="1243" t="s">
        <v>35</v>
      </c>
      <c r="BL261" s="1264" t="s">
        <v>35</v>
      </c>
      <c r="BM261" s="1285" t="s">
        <v>35</v>
      </c>
      <c r="BN261" s="1243" t="s">
        <v>35</v>
      </c>
      <c r="BO261" s="1243" t="s">
        <v>35</v>
      </c>
      <c r="BP261" s="1243" t="s">
        <v>35</v>
      </c>
      <c r="BQ261" s="1264" t="s">
        <v>35</v>
      </c>
      <c r="BR261" s="1285" t="s">
        <v>35</v>
      </c>
      <c r="BS261" s="1243" t="s">
        <v>35</v>
      </c>
      <c r="BT261" s="1243" t="s">
        <v>35</v>
      </c>
      <c r="BU261" s="1243" t="s">
        <v>35</v>
      </c>
      <c r="BV261" s="1243" t="s">
        <v>35</v>
      </c>
      <c r="BW261" s="1243" t="s">
        <v>35</v>
      </c>
      <c r="BX261" s="1243" t="s">
        <v>35</v>
      </c>
      <c r="BY261" s="1304" t="s">
        <v>35</v>
      </c>
      <c r="BZ261" s="1304" t="s">
        <v>35</v>
      </c>
      <c r="CA261" s="1304" t="s">
        <v>35</v>
      </c>
      <c r="CB261" s="1304" t="s">
        <v>35</v>
      </c>
      <c r="CC261" s="2208"/>
      <c r="CD261" s="2208"/>
      <c r="CE261" s="2208"/>
      <c r="CF261" s="2208"/>
      <c r="CG261" s="2208"/>
      <c r="CH261" s="2208"/>
      <c r="CI261" s="2208"/>
      <c r="CJ261" s="2208"/>
      <c r="CK261" s="2208"/>
      <c r="CL261" s="2208"/>
      <c r="CM261" s="2208"/>
      <c r="CN261" s="2208"/>
      <c r="CO261" s="2208"/>
      <c r="CP261" s="2208"/>
      <c r="CQ261" s="2208"/>
      <c r="CR261" s="2208"/>
      <c r="CS261" s="2208"/>
      <c r="CT261" s="2208"/>
      <c r="CU261" s="2208"/>
      <c r="CV261" s="2208"/>
      <c r="CW261" s="2208"/>
      <c r="CX261" s="2208"/>
      <c r="CY261" s="2208"/>
      <c r="CZ261" s="2208"/>
    </row>
    <row r="262" s="399" customFormat="true" ht="15" customHeight="true" x14ac:dyDescent="0.2">
      <c r="B262" s="398"/>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619"/>
      <c r="BB262" s="295" t="s">
        <v>48</v>
      </c>
      <c r="BC262" s="1224" t="s">
        <v>35</v>
      </c>
      <c r="BD262" s="1244" t="s">
        <v>35</v>
      </c>
      <c r="BE262" s="1244" t="s">
        <v>35</v>
      </c>
      <c r="BF262" s="1244" t="s">
        <v>35</v>
      </c>
      <c r="BG262" s="1265" t="s">
        <v>35</v>
      </c>
      <c r="BH262" s="1286" t="s">
        <v>35</v>
      </c>
      <c r="BI262" s="1244" t="s">
        <v>35</v>
      </c>
      <c r="BJ262" s="1244" t="s">
        <v>35</v>
      </c>
      <c r="BK262" s="1244" t="s">
        <v>35</v>
      </c>
      <c r="BL262" s="1265" t="s">
        <v>35</v>
      </c>
      <c r="BM262" s="1286" t="s">
        <v>35</v>
      </c>
      <c r="BN262" s="1244" t="s">
        <v>35</v>
      </c>
      <c r="BO262" s="1244" t="s">
        <v>35</v>
      </c>
      <c r="BP262" s="1244" t="s">
        <v>35</v>
      </c>
      <c r="BQ262" s="1265" t="s">
        <v>35</v>
      </c>
      <c r="BR262" s="1286" t="s">
        <v>35</v>
      </c>
      <c r="BS262" s="1244" t="s">
        <v>35</v>
      </c>
      <c r="BT262" s="1244" t="s">
        <v>35</v>
      </c>
      <c r="BU262" s="1244" t="s">
        <v>35</v>
      </c>
      <c r="BV262" s="1244" t="s">
        <v>35</v>
      </c>
      <c r="BW262" s="1244" t="s">
        <v>35</v>
      </c>
      <c r="BX262" s="1244" t="s">
        <v>35</v>
      </c>
      <c r="BY262" s="1305" t="s">
        <v>35</v>
      </c>
      <c r="BZ262" s="1305" t="s">
        <v>35</v>
      </c>
      <c r="CA262" s="1305" t="s">
        <v>35</v>
      </c>
      <c r="CB262" s="1305" t="s">
        <v>35</v>
      </c>
      <c r="CC262" s="2209"/>
      <c r="CD262" s="2209"/>
      <c r="CE262" s="2209"/>
      <c r="CF262" s="2209"/>
      <c r="CG262" s="2209"/>
      <c r="CH262" s="2209"/>
      <c r="CI262" s="2209"/>
      <c r="CJ262" s="2209"/>
      <c r="CK262" s="2209"/>
      <c r="CL262" s="2209"/>
      <c r="CM262" s="2209"/>
      <c r="CN262" s="2209"/>
      <c r="CO262" s="2209"/>
      <c r="CP262" s="2209"/>
      <c r="CQ262" s="2209"/>
      <c r="CR262" s="2209"/>
      <c r="CS262" s="2209"/>
      <c r="CT262" s="2209"/>
      <c r="CU262" s="2209"/>
      <c r="CV262" s="2209"/>
      <c r="CW262" s="2209"/>
      <c r="CX262" s="2209"/>
      <c r="CY262" s="2209"/>
      <c r="CZ262" s="2209"/>
    </row>
    <row r="263" s="399" customFormat="true" ht="15" customHeight="true" x14ac:dyDescent="0.2">
      <c r="B263" s="398"/>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619"/>
      <c r="BB263" s="295" t="s">
        <v>112</v>
      </c>
      <c r="BC263" s="1224" t="s">
        <v>35</v>
      </c>
      <c r="BD263" s="1244" t="s">
        <v>35</v>
      </c>
      <c r="BE263" s="1244" t="s">
        <v>35</v>
      </c>
      <c r="BF263" s="1244" t="s">
        <v>35</v>
      </c>
      <c r="BG263" s="1265" t="s">
        <v>35</v>
      </c>
      <c r="BH263" s="1286" t="s">
        <v>35</v>
      </c>
      <c r="BI263" s="1244" t="s">
        <v>35</v>
      </c>
      <c r="BJ263" s="1244" t="s">
        <v>35</v>
      </c>
      <c r="BK263" s="1244" t="s">
        <v>35</v>
      </c>
      <c r="BL263" s="1265" t="s">
        <v>35</v>
      </c>
      <c r="BM263" s="1286" t="s">
        <v>35</v>
      </c>
      <c r="BN263" s="1244" t="s">
        <v>35</v>
      </c>
      <c r="BO263" s="1244" t="s">
        <v>35</v>
      </c>
      <c r="BP263" s="1244" t="s">
        <v>35</v>
      </c>
      <c r="BQ263" s="1265" t="s">
        <v>35</v>
      </c>
      <c r="BR263" s="1286" t="s">
        <v>35</v>
      </c>
      <c r="BS263" s="1244" t="s">
        <v>35</v>
      </c>
      <c r="BT263" s="1244" t="s">
        <v>35</v>
      </c>
      <c r="BU263" s="1244" t="s">
        <v>35</v>
      </c>
      <c r="BV263" s="1244" t="s">
        <v>35</v>
      </c>
      <c r="BW263" s="1244" t="s">
        <v>35</v>
      </c>
      <c r="BX263" s="1244" t="s">
        <v>35</v>
      </c>
      <c r="BY263" s="1305" t="s">
        <v>35</v>
      </c>
      <c r="BZ263" s="1305" t="s">
        <v>35</v>
      </c>
      <c r="CA263" s="1305" t="s">
        <v>35</v>
      </c>
      <c r="CB263" s="1305" t="s">
        <v>35</v>
      </c>
      <c r="CC263" s="2209"/>
      <c r="CD263" s="2209"/>
      <c r="CE263" s="2209"/>
      <c r="CF263" s="2209"/>
      <c r="CG263" s="2209"/>
      <c r="CH263" s="2209"/>
      <c r="CI263" s="2209"/>
      <c r="CJ263" s="2209"/>
      <c r="CK263" s="2209"/>
      <c r="CL263" s="2209"/>
      <c r="CM263" s="2209"/>
      <c r="CN263" s="2209"/>
      <c r="CO263" s="2209"/>
      <c r="CP263" s="2209"/>
      <c r="CQ263" s="2209"/>
      <c r="CR263" s="2209"/>
      <c r="CS263" s="2209"/>
      <c r="CT263" s="2209"/>
      <c r="CU263" s="2209"/>
      <c r="CV263" s="2209"/>
      <c r="CW263" s="2209"/>
      <c r="CX263" s="2209"/>
      <c r="CY263" s="2209"/>
      <c r="CZ263" s="2209"/>
    </row>
    <row r="264" s="399" customFormat="true" ht="15" customHeight="true" x14ac:dyDescent="0.2">
      <c r="B264" s="398"/>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619" t="s">
        <v>74</v>
      </c>
      <c r="BB264" s="295" t="s">
        <v>88</v>
      </c>
      <c r="BC264" s="1224" t="s">
        <v>35</v>
      </c>
      <c r="BD264" s="1244" t="s">
        <v>35</v>
      </c>
      <c r="BE264" s="1244" t="s">
        <v>35</v>
      </c>
      <c r="BF264" s="1244" t="s">
        <v>35</v>
      </c>
      <c r="BG264" s="1265" t="s">
        <v>35</v>
      </c>
      <c r="BH264" s="1286" t="s">
        <v>35</v>
      </c>
      <c r="BI264" s="1244" t="s">
        <v>35</v>
      </c>
      <c r="BJ264" s="1244" t="s">
        <v>35</v>
      </c>
      <c r="BK264" s="1244" t="s">
        <v>35</v>
      </c>
      <c r="BL264" s="1265" t="s">
        <v>35</v>
      </c>
      <c r="BM264" s="1286" t="s">
        <v>35</v>
      </c>
      <c r="BN264" s="1244" t="s">
        <v>35</v>
      </c>
      <c r="BO264" s="1244" t="s">
        <v>35</v>
      </c>
      <c r="BP264" s="1244" t="s">
        <v>35</v>
      </c>
      <c r="BQ264" s="1265" t="s">
        <v>35</v>
      </c>
      <c r="BR264" s="1286" t="s">
        <v>35</v>
      </c>
      <c r="BS264" s="1244" t="s">
        <v>35</v>
      </c>
      <c r="BT264" s="1244" t="s">
        <v>35</v>
      </c>
      <c r="BU264" s="1244" t="s">
        <v>35</v>
      </c>
      <c r="BV264" s="1244" t="s">
        <v>35</v>
      </c>
      <c r="BW264" s="1244" t="s">
        <v>35</v>
      </c>
      <c r="BX264" s="1244" t="s">
        <v>35</v>
      </c>
      <c r="BY264" s="1305" t="s">
        <v>35</v>
      </c>
      <c r="BZ264" s="1305" t="s">
        <v>35</v>
      </c>
      <c r="CA264" s="1305" t="s">
        <v>35</v>
      </c>
      <c r="CB264" s="1305" t="s">
        <v>35</v>
      </c>
      <c r="CC264" s="2209"/>
      <c r="CD264" s="2209"/>
      <c r="CE264" s="2209"/>
      <c r="CF264" s="2209"/>
      <c r="CG264" s="2209"/>
      <c r="CH264" s="2209"/>
      <c r="CI264" s="2209"/>
      <c r="CJ264" s="2209"/>
      <c r="CK264" s="2209"/>
      <c r="CL264" s="2209"/>
      <c r="CM264" s="2209"/>
      <c r="CN264" s="2209"/>
      <c r="CO264" s="2209"/>
      <c r="CP264" s="2209"/>
      <c r="CQ264" s="2209"/>
      <c r="CR264" s="2209"/>
      <c r="CS264" s="2209"/>
      <c r="CT264" s="2209"/>
      <c r="CU264" s="2209"/>
      <c r="CV264" s="2209"/>
      <c r="CW264" s="2209"/>
      <c r="CX264" s="2209"/>
      <c r="CY264" s="2209"/>
      <c r="CZ264" s="2209"/>
    </row>
    <row r="265" s="399" customFormat="true" ht="15" customHeight="true" x14ac:dyDescent="0.2">
      <c r="B265" s="398"/>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619"/>
      <c r="BB265" s="295" t="s">
        <v>89</v>
      </c>
      <c r="BC265" s="1224" t="s">
        <v>35</v>
      </c>
      <c r="BD265" s="1244" t="s">
        <v>35</v>
      </c>
      <c r="BE265" s="1244" t="s">
        <v>35</v>
      </c>
      <c r="BF265" s="1244" t="s">
        <v>35</v>
      </c>
      <c r="BG265" s="1265" t="s">
        <v>35</v>
      </c>
      <c r="BH265" s="1286" t="s">
        <v>35</v>
      </c>
      <c r="BI265" s="1244" t="s">
        <v>35</v>
      </c>
      <c r="BJ265" s="1244" t="s">
        <v>35</v>
      </c>
      <c r="BK265" s="1244" t="s">
        <v>35</v>
      </c>
      <c r="BL265" s="1265" t="s">
        <v>35</v>
      </c>
      <c r="BM265" s="1286" t="s">
        <v>35</v>
      </c>
      <c r="BN265" s="1244" t="s">
        <v>35</v>
      </c>
      <c r="BO265" s="1244" t="s">
        <v>35</v>
      </c>
      <c r="BP265" s="1244" t="s">
        <v>35</v>
      </c>
      <c r="BQ265" s="1265" t="s">
        <v>35</v>
      </c>
      <c r="BR265" s="1286" t="s">
        <v>35</v>
      </c>
      <c r="BS265" s="1244" t="s">
        <v>35</v>
      </c>
      <c r="BT265" s="1244" t="s">
        <v>35</v>
      </c>
      <c r="BU265" s="1244" t="s">
        <v>35</v>
      </c>
      <c r="BV265" s="1244" t="s">
        <v>35</v>
      </c>
      <c r="BW265" s="1244" t="s">
        <v>35</v>
      </c>
      <c r="BX265" s="1244" t="s">
        <v>35</v>
      </c>
      <c r="BY265" s="1305" t="s">
        <v>35</v>
      </c>
      <c r="BZ265" s="1305" t="s">
        <v>35</v>
      </c>
      <c r="CA265" s="1305" t="s">
        <v>35</v>
      </c>
      <c r="CB265" s="1305" t="s">
        <v>35</v>
      </c>
      <c r="CC265" s="2209"/>
      <c r="CD265" s="2209"/>
      <c r="CE265" s="2209"/>
      <c r="CF265" s="2209"/>
      <c r="CG265" s="2209"/>
      <c r="CH265" s="2209"/>
      <c r="CI265" s="2209"/>
      <c r="CJ265" s="2209"/>
      <c r="CK265" s="2209"/>
      <c r="CL265" s="2209"/>
      <c r="CM265" s="2209"/>
      <c r="CN265" s="2209"/>
      <c r="CO265" s="2209"/>
      <c r="CP265" s="2209"/>
      <c r="CQ265" s="2209"/>
      <c r="CR265" s="2209"/>
      <c r="CS265" s="2209"/>
      <c r="CT265" s="2209"/>
      <c r="CU265" s="2209"/>
      <c r="CV265" s="2209"/>
      <c r="CW265" s="2209"/>
      <c r="CX265" s="2209"/>
      <c r="CY265" s="2209"/>
      <c r="CZ265" s="2209"/>
    </row>
    <row r="266" s="399" customFormat="true" ht="15" customHeight="true" x14ac:dyDescent="0.2">
      <c r="B266" s="398"/>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619"/>
      <c r="BB266" s="295" t="s">
        <v>90</v>
      </c>
      <c r="BC266" s="1224" t="s">
        <v>35</v>
      </c>
      <c r="BD266" s="1244" t="s">
        <v>35</v>
      </c>
      <c r="BE266" s="1244" t="s">
        <v>35</v>
      </c>
      <c r="BF266" s="1244" t="s">
        <v>35</v>
      </c>
      <c r="BG266" s="1265" t="s">
        <v>35</v>
      </c>
      <c r="BH266" s="1286" t="s">
        <v>35</v>
      </c>
      <c r="BI266" s="1244" t="s">
        <v>35</v>
      </c>
      <c r="BJ266" s="1244" t="s">
        <v>35</v>
      </c>
      <c r="BK266" s="1244" t="s">
        <v>35</v>
      </c>
      <c r="BL266" s="1265" t="s">
        <v>35</v>
      </c>
      <c r="BM266" s="1286" t="s">
        <v>35</v>
      </c>
      <c r="BN266" s="1244" t="s">
        <v>35</v>
      </c>
      <c r="BO266" s="1244" t="s">
        <v>35</v>
      </c>
      <c r="BP266" s="1244" t="s">
        <v>35</v>
      </c>
      <c r="BQ266" s="1265" t="s">
        <v>35</v>
      </c>
      <c r="BR266" s="1286" t="s">
        <v>35</v>
      </c>
      <c r="BS266" s="1244" t="s">
        <v>35</v>
      </c>
      <c r="BT266" s="1244" t="s">
        <v>35</v>
      </c>
      <c r="BU266" s="1244" t="s">
        <v>35</v>
      </c>
      <c r="BV266" s="1244" t="s">
        <v>35</v>
      </c>
      <c r="BW266" s="1244" t="s">
        <v>35</v>
      </c>
      <c r="BX266" s="1244" t="s">
        <v>35</v>
      </c>
      <c r="BY266" s="1305" t="s">
        <v>35</v>
      </c>
      <c r="BZ266" s="1305" t="s">
        <v>35</v>
      </c>
      <c r="CA266" s="1305" t="s">
        <v>35</v>
      </c>
      <c r="CB266" s="1305" t="s">
        <v>35</v>
      </c>
      <c r="CC266" s="2209"/>
      <c r="CD266" s="2209"/>
      <c r="CE266" s="2209"/>
      <c r="CF266" s="2209"/>
      <c r="CG266" s="2209"/>
      <c r="CH266" s="2209"/>
      <c r="CI266" s="2209"/>
      <c r="CJ266" s="2209"/>
      <c r="CK266" s="2209"/>
      <c r="CL266" s="2209"/>
      <c r="CM266" s="2209"/>
      <c r="CN266" s="2209"/>
      <c r="CO266" s="2209"/>
      <c r="CP266" s="2209"/>
      <c r="CQ266" s="2209"/>
      <c r="CR266" s="2209"/>
      <c r="CS266" s="2209"/>
      <c r="CT266" s="2209"/>
      <c r="CU266" s="2209"/>
      <c r="CV266" s="2209"/>
      <c r="CW266" s="2209"/>
      <c r="CX266" s="2209"/>
      <c r="CY266" s="2209"/>
      <c r="CZ266" s="2209"/>
    </row>
    <row r="267" s="399" customFormat="true" ht="15" customHeight="true" x14ac:dyDescent="0.2">
      <c r="B267" s="398"/>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619"/>
      <c r="BB267" s="295" t="s">
        <v>112</v>
      </c>
      <c r="BC267" s="1224" t="s">
        <v>35</v>
      </c>
      <c r="BD267" s="1244" t="s">
        <v>35</v>
      </c>
      <c r="BE267" s="1244" t="s">
        <v>35</v>
      </c>
      <c r="BF267" s="1244" t="s">
        <v>35</v>
      </c>
      <c r="BG267" s="1265" t="s">
        <v>35</v>
      </c>
      <c r="BH267" s="1286" t="s">
        <v>35</v>
      </c>
      <c r="BI267" s="1244" t="s">
        <v>35</v>
      </c>
      <c r="BJ267" s="1244" t="s">
        <v>35</v>
      </c>
      <c r="BK267" s="1244" t="s">
        <v>35</v>
      </c>
      <c r="BL267" s="1265" t="s">
        <v>35</v>
      </c>
      <c r="BM267" s="1286" t="s">
        <v>35</v>
      </c>
      <c r="BN267" s="1244" t="s">
        <v>35</v>
      </c>
      <c r="BO267" s="1244" t="s">
        <v>35</v>
      </c>
      <c r="BP267" s="1244" t="s">
        <v>35</v>
      </c>
      <c r="BQ267" s="1265" t="s">
        <v>35</v>
      </c>
      <c r="BR267" s="1286" t="s">
        <v>35</v>
      </c>
      <c r="BS267" s="1244" t="s">
        <v>35</v>
      </c>
      <c r="BT267" s="1244" t="s">
        <v>35</v>
      </c>
      <c r="BU267" s="1244" t="s">
        <v>35</v>
      </c>
      <c r="BV267" s="1244" t="s">
        <v>35</v>
      </c>
      <c r="BW267" s="1244" t="s">
        <v>35</v>
      </c>
      <c r="BX267" s="1244" t="s">
        <v>35</v>
      </c>
      <c r="BY267" s="1305" t="s">
        <v>35</v>
      </c>
      <c r="BZ267" s="1305" t="s">
        <v>35</v>
      </c>
      <c r="CA267" s="1305" t="s">
        <v>35</v>
      </c>
      <c r="CB267" s="1305" t="s">
        <v>35</v>
      </c>
      <c r="CC267" s="2209"/>
      <c r="CD267" s="2209"/>
      <c r="CE267" s="2209"/>
      <c r="CF267" s="2209"/>
      <c r="CG267" s="2209"/>
      <c r="CH267" s="2209"/>
      <c r="CI267" s="2209"/>
      <c r="CJ267" s="2209"/>
      <c r="CK267" s="2209"/>
      <c r="CL267" s="2209"/>
      <c r="CM267" s="2209"/>
      <c r="CN267" s="2209"/>
      <c r="CO267" s="2209"/>
      <c r="CP267" s="2209"/>
      <c r="CQ267" s="2209"/>
      <c r="CR267" s="2209"/>
      <c r="CS267" s="2209"/>
      <c r="CT267" s="2209"/>
      <c r="CU267" s="2209"/>
      <c r="CV267" s="2209"/>
      <c r="CW267" s="2209"/>
      <c r="CX267" s="2209"/>
      <c r="CY267" s="2209"/>
      <c r="CZ267" s="2209"/>
    </row>
    <row r="268" s="399" customFormat="true" ht="15" customHeight="true" x14ac:dyDescent="0.2">
      <c r="B268" s="398"/>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619" t="s">
        <v>115</v>
      </c>
      <c r="BB268" s="295" t="s">
        <v>88</v>
      </c>
      <c r="BC268" s="1224" t="s">
        <v>35</v>
      </c>
      <c r="BD268" s="1244" t="s">
        <v>35</v>
      </c>
      <c r="BE268" s="1244" t="s">
        <v>35</v>
      </c>
      <c r="BF268" s="1244" t="s">
        <v>35</v>
      </c>
      <c r="BG268" s="1265" t="s">
        <v>35</v>
      </c>
      <c r="BH268" s="1286" t="s">
        <v>35</v>
      </c>
      <c r="BI268" s="1244" t="s">
        <v>35</v>
      </c>
      <c r="BJ268" s="1244" t="s">
        <v>35</v>
      </c>
      <c r="BK268" s="1244" t="s">
        <v>35</v>
      </c>
      <c r="BL268" s="1265" t="s">
        <v>35</v>
      </c>
      <c r="BM268" s="1286" t="s">
        <v>35</v>
      </c>
      <c r="BN268" s="1244" t="s">
        <v>35</v>
      </c>
      <c r="BO268" s="1244" t="s">
        <v>35</v>
      </c>
      <c r="BP268" s="1244" t="s">
        <v>35</v>
      </c>
      <c r="BQ268" s="1265" t="s">
        <v>35</v>
      </c>
      <c r="BR268" s="1286" t="s">
        <v>35</v>
      </c>
      <c r="BS268" s="1244" t="s">
        <v>35</v>
      </c>
      <c r="BT268" s="1244" t="s">
        <v>35</v>
      </c>
      <c r="BU268" s="1244" t="s">
        <v>35</v>
      </c>
      <c r="BV268" s="1244" t="s">
        <v>35</v>
      </c>
      <c r="BW268" s="1244" t="s">
        <v>35</v>
      </c>
      <c r="BX268" s="1244" t="s">
        <v>35</v>
      </c>
      <c r="BY268" s="1305" t="s">
        <v>35</v>
      </c>
      <c r="BZ268" s="1305" t="s">
        <v>35</v>
      </c>
      <c r="CA268" s="1305" t="s">
        <v>35</v>
      </c>
      <c r="CB268" s="1305" t="s">
        <v>35</v>
      </c>
      <c r="CC268" s="2209"/>
      <c r="CD268" s="2209"/>
      <c r="CE268" s="2209"/>
      <c r="CF268" s="2209"/>
      <c r="CG268" s="2209"/>
      <c r="CH268" s="2209"/>
      <c r="CI268" s="2209"/>
      <c r="CJ268" s="2209"/>
      <c r="CK268" s="2209"/>
      <c r="CL268" s="2209"/>
      <c r="CM268" s="2209"/>
      <c r="CN268" s="2209"/>
      <c r="CO268" s="2209"/>
      <c r="CP268" s="2209"/>
      <c r="CQ268" s="2209"/>
      <c r="CR268" s="2209"/>
      <c r="CS268" s="2209"/>
      <c r="CT268" s="2209"/>
      <c r="CU268" s="2209"/>
      <c r="CV268" s="2209"/>
      <c r="CW268" s="2209"/>
      <c r="CX268" s="2209"/>
      <c r="CY268" s="2209"/>
      <c r="CZ268" s="2209"/>
    </row>
    <row r="269" s="399" customFormat="true" ht="15" customHeight="true" x14ac:dyDescent="0.2">
      <c r="B269" s="398"/>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619"/>
      <c r="BB269" s="295" t="s">
        <v>89</v>
      </c>
      <c r="BC269" s="1224" t="s">
        <v>35</v>
      </c>
      <c r="BD269" s="1244" t="s">
        <v>35</v>
      </c>
      <c r="BE269" s="1244" t="s">
        <v>35</v>
      </c>
      <c r="BF269" s="1244" t="s">
        <v>35</v>
      </c>
      <c r="BG269" s="1265" t="s">
        <v>35</v>
      </c>
      <c r="BH269" s="1286" t="s">
        <v>35</v>
      </c>
      <c r="BI269" s="1244" t="s">
        <v>35</v>
      </c>
      <c r="BJ269" s="1244" t="s">
        <v>35</v>
      </c>
      <c r="BK269" s="1244" t="s">
        <v>35</v>
      </c>
      <c r="BL269" s="1265" t="s">
        <v>35</v>
      </c>
      <c r="BM269" s="1286" t="s">
        <v>35</v>
      </c>
      <c r="BN269" s="1244" t="s">
        <v>35</v>
      </c>
      <c r="BO269" s="1244" t="s">
        <v>35</v>
      </c>
      <c r="BP269" s="1244" t="s">
        <v>35</v>
      </c>
      <c r="BQ269" s="1265" t="s">
        <v>35</v>
      </c>
      <c r="BR269" s="1286" t="s">
        <v>35</v>
      </c>
      <c r="BS269" s="1244" t="s">
        <v>35</v>
      </c>
      <c r="BT269" s="1244" t="s">
        <v>35</v>
      </c>
      <c r="BU269" s="1244" t="s">
        <v>35</v>
      </c>
      <c r="BV269" s="1244" t="s">
        <v>35</v>
      </c>
      <c r="BW269" s="1244" t="s">
        <v>35</v>
      </c>
      <c r="BX269" s="1244" t="s">
        <v>35</v>
      </c>
      <c r="BY269" s="1305" t="s">
        <v>35</v>
      </c>
      <c r="BZ269" s="1305" t="s">
        <v>35</v>
      </c>
      <c r="CA269" s="1305" t="s">
        <v>35</v>
      </c>
      <c r="CB269" s="1305" t="s">
        <v>35</v>
      </c>
      <c r="CC269" s="2209"/>
      <c r="CD269" s="2209"/>
      <c r="CE269" s="2209"/>
      <c r="CF269" s="2209"/>
      <c r="CG269" s="2209"/>
      <c r="CH269" s="2209"/>
      <c r="CI269" s="2209"/>
      <c r="CJ269" s="2209"/>
      <c r="CK269" s="2209"/>
      <c r="CL269" s="2209"/>
      <c r="CM269" s="2209"/>
      <c r="CN269" s="2209"/>
      <c r="CO269" s="2209"/>
      <c r="CP269" s="2209"/>
      <c r="CQ269" s="2209"/>
      <c r="CR269" s="2209"/>
      <c r="CS269" s="2209"/>
      <c r="CT269" s="2209"/>
      <c r="CU269" s="2209"/>
      <c r="CV269" s="2209"/>
      <c r="CW269" s="2209"/>
      <c r="CX269" s="2209"/>
      <c r="CY269" s="2209"/>
      <c r="CZ269" s="2209"/>
    </row>
    <row r="270" s="399" customFormat="true" ht="15" customHeight="true" x14ac:dyDescent="0.2">
      <c r="B270" s="398"/>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619"/>
      <c r="BB270" s="295" t="s">
        <v>90</v>
      </c>
      <c r="BC270" s="1224" t="s">
        <v>35</v>
      </c>
      <c r="BD270" s="1244" t="s">
        <v>35</v>
      </c>
      <c r="BE270" s="1244" t="s">
        <v>35</v>
      </c>
      <c r="BF270" s="1244" t="s">
        <v>35</v>
      </c>
      <c r="BG270" s="1265" t="s">
        <v>35</v>
      </c>
      <c r="BH270" s="1286" t="s">
        <v>35</v>
      </c>
      <c r="BI270" s="1244" t="s">
        <v>35</v>
      </c>
      <c r="BJ270" s="1244" t="s">
        <v>35</v>
      </c>
      <c r="BK270" s="1244" t="s">
        <v>35</v>
      </c>
      <c r="BL270" s="1265" t="s">
        <v>35</v>
      </c>
      <c r="BM270" s="1286" t="s">
        <v>35</v>
      </c>
      <c r="BN270" s="1244" t="s">
        <v>35</v>
      </c>
      <c r="BO270" s="1244" t="s">
        <v>35</v>
      </c>
      <c r="BP270" s="1244" t="s">
        <v>35</v>
      </c>
      <c r="BQ270" s="1265" t="s">
        <v>35</v>
      </c>
      <c r="BR270" s="1286" t="s">
        <v>35</v>
      </c>
      <c r="BS270" s="1244" t="s">
        <v>35</v>
      </c>
      <c r="BT270" s="1244" t="s">
        <v>35</v>
      </c>
      <c r="BU270" s="1244" t="s">
        <v>35</v>
      </c>
      <c r="BV270" s="1244" t="s">
        <v>35</v>
      </c>
      <c r="BW270" s="1244" t="s">
        <v>35</v>
      </c>
      <c r="BX270" s="1244" t="s">
        <v>35</v>
      </c>
      <c r="BY270" s="1305" t="s">
        <v>35</v>
      </c>
      <c r="BZ270" s="1305" t="s">
        <v>35</v>
      </c>
      <c r="CA270" s="1305" t="s">
        <v>35</v>
      </c>
      <c r="CB270" s="1305" t="s">
        <v>35</v>
      </c>
      <c r="CC270" s="2209"/>
      <c r="CD270" s="2209"/>
      <c r="CE270" s="2209"/>
      <c r="CF270" s="2209"/>
      <c r="CG270" s="2209"/>
      <c r="CH270" s="2209"/>
      <c r="CI270" s="2209"/>
      <c r="CJ270" s="2209"/>
      <c r="CK270" s="2209"/>
      <c r="CL270" s="2209"/>
      <c r="CM270" s="2209"/>
      <c r="CN270" s="2209"/>
      <c r="CO270" s="2209"/>
      <c r="CP270" s="2209"/>
      <c r="CQ270" s="2209"/>
      <c r="CR270" s="2209"/>
      <c r="CS270" s="2209"/>
      <c r="CT270" s="2209"/>
      <c r="CU270" s="2209"/>
      <c r="CV270" s="2209"/>
      <c r="CW270" s="2209"/>
      <c r="CX270" s="2209"/>
      <c r="CY270" s="2209"/>
      <c r="CZ270" s="2209"/>
    </row>
    <row r="271" s="399" customFormat="true" ht="15" customHeight="true" x14ac:dyDescent="0.2">
      <c r="B271" s="398"/>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619" t="s">
        <v>75</v>
      </c>
      <c r="BB271" s="295" t="s">
        <v>49</v>
      </c>
      <c r="BC271" s="1224" t="s">
        <v>35</v>
      </c>
      <c r="BD271" s="1245" t="s">
        <v>35</v>
      </c>
      <c r="BE271" s="1245" t="s">
        <v>35</v>
      </c>
      <c r="BF271" s="1245" t="s">
        <v>35</v>
      </c>
      <c r="BG271" s="1266" t="s">
        <v>35</v>
      </c>
      <c r="BH271" s="1224" t="s">
        <v>35</v>
      </c>
      <c r="BI271" s="1245" t="s">
        <v>35</v>
      </c>
      <c r="BJ271" s="1245" t="s">
        <v>35</v>
      </c>
      <c r="BK271" s="1245" t="s">
        <v>35</v>
      </c>
      <c r="BL271" s="1266" t="s">
        <v>35</v>
      </c>
      <c r="BM271" s="1224" t="s">
        <v>35</v>
      </c>
      <c r="BN271" s="1245" t="s">
        <v>35</v>
      </c>
      <c r="BO271" s="1245" t="s">
        <v>35</v>
      </c>
      <c r="BP271" s="1245" t="s">
        <v>35</v>
      </c>
      <c r="BQ271" s="1266" t="s">
        <v>35</v>
      </c>
      <c r="BR271" s="1224" t="s">
        <v>35</v>
      </c>
      <c r="BS271" s="1245" t="s">
        <v>35</v>
      </c>
      <c r="BT271" s="1245" t="s">
        <v>35</v>
      </c>
      <c r="BU271" s="1245" t="s">
        <v>35</v>
      </c>
      <c r="BV271" s="1245" t="s">
        <v>35</v>
      </c>
      <c r="BW271" s="1245" t="s">
        <v>35</v>
      </c>
      <c r="BX271" s="1245" t="s">
        <v>35</v>
      </c>
      <c r="BY271" s="1306" t="s">
        <v>35</v>
      </c>
      <c r="BZ271" s="1306" t="s">
        <v>35</v>
      </c>
      <c r="CA271" s="1306" t="s">
        <v>35</v>
      </c>
      <c r="CB271" s="1306" t="s">
        <v>35</v>
      </c>
      <c r="CC271" s="2210"/>
      <c r="CD271" s="2210"/>
      <c r="CE271" s="2210"/>
      <c r="CF271" s="2210"/>
      <c r="CG271" s="2210"/>
      <c r="CH271" s="2210"/>
      <c r="CI271" s="2210"/>
      <c r="CJ271" s="2210"/>
      <c r="CK271" s="2210"/>
      <c r="CL271" s="2210"/>
      <c r="CM271" s="2210"/>
      <c r="CN271" s="2210"/>
      <c r="CO271" s="2210"/>
      <c r="CP271" s="2210"/>
      <c r="CQ271" s="2210"/>
      <c r="CR271" s="2210"/>
      <c r="CS271" s="2210"/>
      <c r="CT271" s="2210"/>
      <c r="CU271" s="2210"/>
      <c r="CV271" s="2210"/>
      <c r="CW271" s="2210"/>
      <c r="CX271" s="2210"/>
      <c r="CY271" s="2210"/>
      <c r="CZ271" s="2210"/>
    </row>
    <row r="272" s="399" customFormat="true" ht="15" customHeight="true" x14ac:dyDescent="0.2">
      <c r="B272" s="398"/>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619"/>
      <c r="BB272" s="295" t="s">
        <v>48</v>
      </c>
      <c r="BC272" s="1224" t="s">
        <v>35</v>
      </c>
      <c r="BD272" s="1245" t="s">
        <v>35</v>
      </c>
      <c r="BE272" s="1245" t="s">
        <v>35</v>
      </c>
      <c r="BF272" s="1245" t="s">
        <v>35</v>
      </c>
      <c r="BG272" s="1266" t="s">
        <v>35</v>
      </c>
      <c r="BH272" s="1224" t="s">
        <v>35</v>
      </c>
      <c r="BI272" s="1245" t="s">
        <v>35</v>
      </c>
      <c r="BJ272" s="1245" t="s">
        <v>35</v>
      </c>
      <c r="BK272" s="1245" t="s">
        <v>35</v>
      </c>
      <c r="BL272" s="1266" t="s">
        <v>35</v>
      </c>
      <c r="BM272" s="1224" t="s">
        <v>35</v>
      </c>
      <c r="BN272" s="1245" t="s">
        <v>35</v>
      </c>
      <c r="BO272" s="1245" t="s">
        <v>35</v>
      </c>
      <c r="BP272" s="1245" t="s">
        <v>35</v>
      </c>
      <c r="BQ272" s="1266" t="s">
        <v>35</v>
      </c>
      <c r="BR272" s="1224" t="s">
        <v>35</v>
      </c>
      <c r="BS272" s="1245" t="s">
        <v>35</v>
      </c>
      <c r="BT272" s="1245" t="s">
        <v>35</v>
      </c>
      <c r="BU272" s="1245" t="s">
        <v>35</v>
      </c>
      <c r="BV272" s="1245" t="s">
        <v>35</v>
      </c>
      <c r="BW272" s="1245" t="s">
        <v>35</v>
      </c>
      <c r="BX272" s="1245" t="s">
        <v>35</v>
      </c>
      <c r="BY272" s="1306" t="s">
        <v>35</v>
      </c>
      <c r="BZ272" s="1306" t="s">
        <v>35</v>
      </c>
      <c r="CA272" s="1306" t="s">
        <v>35</v>
      </c>
      <c r="CB272" s="1306" t="s">
        <v>35</v>
      </c>
      <c r="CC272" s="2210"/>
      <c r="CD272" s="2210"/>
      <c r="CE272" s="2210"/>
      <c r="CF272" s="2210"/>
      <c r="CG272" s="2210"/>
      <c r="CH272" s="2210"/>
      <c r="CI272" s="2210"/>
      <c r="CJ272" s="2210"/>
      <c r="CK272" s="2210"/>
      <c r="CL272" s="2210"/>
      <c r="CM272" s="2210"/>
      <c r="CN272" s="2210"/>
      <c r="CO272" s="2210"/>
      <c r="CP272" s="2210"/>
      <c r="CQ272" s="2210"/>
      <c r="CR272" s="2210"/>
      <c r="CS272" s="2210"/>
      <c r="CT272" s="2210"/>
      <c r="CU272" s="2210"/>
      <c r="CV272" s="2210"/>
      <c r="CW272" s="2210"/>
      <c r="CX272" s="2210"/>
      <c r="CY272" s="2210"/>
      <c r="CZ272" s="2210"/>
    </row>
    <row r="273" s="399" customFormat="true" ht="15" customHeight="true" x14ac:dyDescent="0.2">
      <c r="B273" s="398"/>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619"/>
      <c r="BB273" s="295" t="s">
        <v>112</v>
      </c>
      <c r="BC273" s="1224" t="s">
        <v>35</v>
      </c>
      <c r="BD273" s="1245" t="s">
        <v>35</v>
      </c>
      <c r="BE273" s="1245" t="s">
        <v>35</v>
      </c>
      <c r="BF273" s="1245" t="s">
        <v>35</v>
      </c>
      <c r="BG273" s="1266" t="s">
        <v>35</v>
      </c>
      <c r="BH273" s="1224" t="s">
        <v>35</v>
      </c>
      <c r="BI273" s="1245" t="s">
        <v>35</v>
      </c>
      <c r="BJ273" s="1245" t="s">
        <v>35</v>
      </c>
      <c r="BK273" s="1245" t="s">
        <v>35</v>
      </c>
      <c r="BL273" s="1266" t="s">
        <v>35</v>
      </c>
      <c r="BM273" s="1224" t="s">
        <v>35</v>
      </c>
      <c r="BN273" s="1245" t="s">
        <v>35</v>
      </c>
      <c r="BO273" s="1245" t="s">
        <v>35</v>
      </c>
      <c r="BP273" s="1245" t="s">
        <v>35</v>
      </c>
      <c r="BQ273" s="1266" t="s">
        <v>35</v>
      </c>
      <c r="BR273" s="1224" t="s">
        <v>35</v>
      </c>
      <c r="BS273" s="1245" t="s">
        <v>35</v>
      </c>
      <c r="BT273" s="1245" t="s">
        <v>35</v>
      </c>
      <c r="BU273" s="1245" t="s">
        <v>35</v>
      </c>
      <c r="BV273" s="1245" t="s">
        <v>35</v>
      </c>
      <c r="BW273" s="1245" t="s">
        <v>35</v>
      </c>
      <c r="BX273" s="1245" t="s">
        <v>35</v>
      </c>
      <c r="BY273" s="1306" t="s">
        <v>35</v>
      </c>
      <c r="BZ273" s="1306" t="s">
        <v>35</v>
      </c>
      <c r="CA273" s="1306" t="s">
        <v>35</v>
      </c>
      <c r="CB273" s="1306" t="s">
        <v>35</v>
      </c>
      <c r="CC273" s="2210"/>
      <c r="CD273" s="2210"/>
      <c r="CE273" s="2210"/>
      <c r="CF273" s="2210"/>
      <c r="CG273" s="2210"/>
      <c r="CH273" s="2210"/>
      <c r="CI273" s="2210"/>
      <c r="CJ273" s="2210"/>
      <c r="CK273" s="2210"/>
      <c r="CL273" s="2210"/>
      <c r="CM273" s="2210"/>
      <c r="CN273" s="2210"/>
      <c r="CO273" s="2210"/>
      <c r="CP273" s="2210"/>
      <c r="CQ273" s="2210"/>
      <c r="CR273" s="2210"/>
      <c r="CS273" s="2210"/>
      <c r="CT273" s="2210"/>
      <c r="CU273" s="2210"/>
      <c r="CV273" s="2210"/>
      <c r="CW273" s="2210"/>
      <c r="CX273" s="2210"/>
      <c r="CY273" s="2210"/>
      <c r="CZ273" s="2210"/>
    </row>
    <row r="274" s="399" customFormat="true" ht="15" customHeight="true" x14ac:dyDescent="0.2">
      <c r="B274" s="398"/>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619" t="s">
        <v>76</v>
      </c>
      <c r="BB274" s="295" t="s">
        <v>49</v>
      </c>
      <c r="BC274" s="1224" t="s">
        <v>35</v>
      </c>
      <c r="BD274" s="1244" t="s">
        <v>35</v>
      </c>
      <c r="BE274" s="1244" t="s">
        <v>35</v>
      </c>
      <c r="BF274" s="1244" t="s">
        <v>35</v>
      </c>
      <c r="BG274" s="1265" t="s">
        <v>35</v>
      </c>
      <c r="BH274" s="1286" t="s">
        <v>35</v>
      </c>
      <c r="BI274" s="1244" t="s">
        <v>35</v>
      </c>
      <c r="BJ274" s="1244" t="s">
        <v>35</v>
      </c>
      <c r="BK274" s="1244" t="s">
        <v>35</v>
      </c>
      <c r="BL274" s="1265" t="s">
        <v>35</v>
      </c>
      <c r="BM274" s="1286" t="s">
        <v>35</v>
      </c>
      <c r="BN274" s="1244" t="s">
        <v>35</v>
      </c>
      <c r="BO274" s="1244" t="s">
        <v>35</v>
      </c>
      <c r="BP274" s="1244" t="s">
        <v>35</v>
      </c>
      <c r="BQ274" s="1265" t="s">
        <v>35</v>
      </c>
      <c r="BR274" s="1286" t="s">
        <v>35</v>
      </c>
      <c r="BS274" s="1244" t="s">
        <v>35</v>
      </c>
      <c r="BT274" s="1244" t="s">
        <v>35</v>
      </c>
      <c r="BU274" s="1244" t="s">
        <v>35</v>
      </c>
      <c r="BV274" s="1244" t="s">
        <v>35</v>
      </c>
      <c r="BW274" s="1244" t="s">
        <v>35</v>
      </c>
      <c r="BX274" s="1244" t="s">
        <v>35</v>
      </c>
      <c r="BY274" s="1305" t="s">
        <v>35</v>
      </c>
      <c r="BZ274" s="1305" t="s">
        <v>35</v>
      </c>
      <c r="CA274" s="1305" t="s">
        <v>35</v>
      </c>
      <c r="CB274" s="1305" t="s">
        <v>35</v>
      </c>
      <c r="CC274" s="2209"/>
      <c r="CD274" s="2209"/>
      <c r="CE274" s="2209"/>
      <c r="CF274" s="2209"/>
      <c r="CG274" s="2209"/>
      <c r="CH274" s="2209"/>
      <c r="CI274" s="2209"/>
      <c r="CJ274" s="2209"/>
      <c r="CK274" s="2209"/>
      <c r="CL274" s="2209"/>
      <c r="CM274" s="2209"/>
      <c r="CN274" s="2209"/>
      <c r="CO274" s="2209"/>
      <c r="CP274" s="2209"/>
      <c r="CQ274" s="2209"/>
      <c r="CR274" s="2209"/>
      <c r="CS274" s="2209"/>
      <c r="CT274" s="2209"/>
      <c r="CU274" s="2209"/>
      <c r="CV274" s="2209"/>
      <c r="CW274" s="2209"/>
      <c r="CX274" s="2209"/>
      <c r="CY274" s="2209"/>
      <c r="CZ274" s="2209"/>
    </row>
    <row r="275" s="399" customFormat="true" ht="15" customHeight="true" x14ac:dyDescent="0.2">
      <c r="B275" s="398"/>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619"/>
      <c r="BB275" s="295" t="s">
        <v>48</v>
      </c>
      <c r="BC275" s="1224" t="s">
        <v>35</v>
      </c>
      <c r="BD275" s="1244" t="s">
        <v>35</v>
      </c>
      <c r="BE275" s="1244" t="s">
        <v>35</v>
      </c>
      <c r="BF275" s="1244" t="s">
        <v>35</v>
      </c>
      <c r="BG275" s="1265" t="s">
        <v>35</v>
      </c>
      <c r="BH275" s="1286" t="s">
        <v>35</v>
      </c>
      <c r="BI275" s="1244" t="s">
        <v>35</v>
      </c>
      <c r="BJ275" s="1244" t="s">
        <v>35</v>
      </c>
      <c r="BK275" s="1244" t="s">
        <v>35</v>
      </c>
      <c r="BL275" s="1265" t="s">
        <v>35</v>
      </c>
      <c r="BM275" s="1286" t="s">
        <v>35</v>
      </c>
      <c r="BN275" s="1244" t="s">
        <v>35</v>
      </c>
      <c r="BO275" s="1244" t="s">
        <v>35</v>
      </c>
      <c r="BP275" s="1244" t="s">
        <v>35</v>
      </c>
      <c r="BQ275" s="1265" t="s">
        <v>35</v>
      </c>
      <c r="BR275" s="1286" t="s">
        <v>35</v>
      </c>
      <c r="BS275" s="1244" t="s">
        <v>35</v>
      </c>
      <c r="BT275" s="1244" t="s">
        <v>35</v>
      </c>
      <c r="BU275" s="1244" t="s">
        <v>35</v>
      </c>
      <c r="BV275" s="1244" t="s">
        <v>35</v>
      </c>
      <c r="BW275" s="1244" t="s">
        <v>35</v>
      </c>
      <c r="BX275" s="1244" t="s">
        <v>35</v>
      </c>
      <c r="BY275" s="1305" t="s">
        <v>35</v>
      </c>
      <c r="BZ275" s="1305" t="s">
        <v>35</v>
      </c>
      <c r="CA275" s="1305" t="s">
        <v>35</v>
      </c>
      <c r="CB275" s="1305" t="s">
        <v>35</v>
      </c>
      <c r="CC275" s="2209"/>
      <c r="CD275" s="2209"/>
      <c r="CE275" s="2209"/>
      <c r="CF275" s="2209"/>
      <c r="CG275" s="2209"/>
      <c r="CH275" s="2209"/>
      <c r="CI275" s="2209"/>
      <c r="CJ275" s="2209"/>
      <c r="CK275" s="2209"/>
      <c r="CL275" s="2209"/>
      <c r="CM275" s="2209"/>
      <c r="CN275" s="2209"/>
      <c r="CO275" s="2209"/>
      <c r="CP275" s="2209"/>
      <c r="CQ275" s="2209"/>
      <c r="CR275" s="2209"/>
      <c r="CS275" s="2209"/>
      <c r="CT275" s="2209"/>
      <c r="CU275" s="2209"/>
      <c r="CV275" s="2209"/>
      <c r="CW275" s="2209"/>
      <c r="CX275" s="2209"/>
      <c r="CY275" s="2209"/>
      <c r="CZ275" s="2209"/>
    </row>
    <row r="276" s="399" customFormat="true" ht="15" customHeight="true" x14ac:dyDescent="0.2">
      <c r="B276" s="398"/>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619"/>
      <c r="BB276" s="295" t="s">
        <v>113</v>
      </c>
      <c r="BC276" s="1224" t="s">
        <v>35</v>
      </c>
      <c r="BD276" s="1244" t="s">
        <v>35</v>
      </c>
      <c r="BE276" s="1244" t="s">
        <v>35</v>
      </c>
      <c r="BF276" s="1244" t="s">
        <v>35</v>
      </c>
      <c r="BG276" s="1265" t="s">
        <v>35</v>
      </c>
      <c r="BH276" s="1286" t="s">
        <v>35</v>
      </c>
      <c r="BI276" s="1244" t="s">
        <v>35</v>
      </c>
      <c r="BJ276" s="1244" t="s">
        <v>35</v>
      </c>
      <c r="BK276" s="1244" t="s">
        <v>35</v>
      </c>
      <c r="BL276" s="1265" t="s">
        <v>35</v>
      </c>
      <c r="BM276" s="1286" t="s">
        <v>35</v>
      </c>
      <c r="BN276" s="1244" t="s">
        <v>35</v>
      </c>
      <c r="BO276" s="1244" t="s">
        <v>35</v>
      </c>
      <c r="BP276" s="1244" t="s">
        <v>35</v>
      </c>
      <c r="BQ276" s="1265" t="s">
        <v>35</v>
      </c>
      <c r="BR276" s="1286" t="s">
        <v>35</v>
      </c>
      <c r="BS276" s="1244" t="s">
        <v>35</v>
      </c>
      <c r="BT276" s="1244" t="s">
        <v>35</v>
      </c>
      <c r="BU276" s="1244" t="s">
        <v>35</v>
      </c>
      <c r="BV276" s="1244" t="s">
        <v>35</v>
      </c>
      <c r="BW276" s="1244" t="s">
        <v>35</v>
      </c>
      <c r="BX276" s="1244" t="s">
        <v>35</v>
      </c>
      <c r="BY276" s="1305" t="s">
        <v>35</v>
      </c>
      <c r="BZ276" s="1305" t="s">
        <v>35</v>
      </c>
      <c r="CA276" s="1305" t="s">
        <v>35</v>
      </c>
      <c r="CB276" s="1305" t="s">
        <v>35</v>
      </c>
      <c r="CC276" s="2209"/>
      <c r="CD276" s="2209"/>
      <c r="CE276" s="2209"/>
      <c r="CF276" s="2209"/>
      <c r="CG276" s="2209"/>
      <c r="CH276" s="2209"/>
      <c r="CI276" s="2209"/>
      <c r="CJ276" s="2209"/>
      <c r="CK276" s="2209"/>
      <c r="CL276" s="2209"/>
      <c r="CM276" s="2209"/>
      <c r="CN276" s="2209"/>
      <c r="CO276" s="2209"/>
      <c r="CP276" s="2209"/>
      <c r="CQ276" s="2209"/>
      <c r="CR276" s="2209"/>
      <c r="CS276" s="2209"/>
      <c r="CT276" s="2209"/>
      <c r="CU276" s="2209"/>
      <c r="CV276" s="2209"/>
      <c r="CW276" s="2209"/>
      <c r="CX276" s="2209"/>
      <c r="CY276" s="2209"/>
      <c r="CZ276" s="2209"/>
    </row>
    <row r="277" s="399" customFormat="true" ht="15" customHeight="true" x14ac:dyDescent="0.2">
      <c r="B277" s="398"/>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619" t="s">
        <v>77</v>
      </c>
      <c r="BB277" s="295" t="s">
        <v>78</v>
      </c>
      <c r="BC277" s="1224" t="s">
        <v>35</v>
      </c>
      <c r="BD277" s="1244" t="s">
        <v>35</v>
      </c>
      <c r="BE277" s="1244" t="s">
        <v>35</v>
      </c>
      <c r="BF277" s="1244" t="s">
        <v>35</v>
      </c>
      <c r="BG277" s="1265" t="s">
        <v>35</v>
      </c>
      <c r="BH277" s="1286" t="s">
        <v>35</v>
      </c>
      <c r="BI277" s="1244" t="s">
        <v>35</v>
      </c>
      <c r="BJ277" s="1244" t="s">
        <v>35</v>
      </c>
      <c r="BK277" s="1244" t="s">
        <v>35</v>
      </c>
      <c r="BL277" s="1265" t="s">
        <v>35</v>
      </c>
      <c r="BM277" s="1286" t="s">
        <v>35</v>
      </c>
      <c r="BN277" s="1244" t="s">
        <v>35</v>
      </c>
      <c r="BO277" s="1244" t="s">
        <v>35</v>
      </c>
      <c r="BP277" s="1244" t="s">
        <v>35</v>
      </c>
      <c r="BQ277" s="1265" t="s">
        <v>35</v>
      </c>
      <c r="BR277" s="1286" t="s">
        <v>35</v>
      </c>
      <c r="BS277" s="1244" t="s">
        <v>35</v>
      </c>
      <c r="BT277" s="1244" t="s">
        <v>35</v>
      </c>
      <c r="BU277" s="1244" t="s">
        <v>35</v>
      </c>
      <c r="BV277" s="1244" t="s">
        <v>35</v>
      </c>
      <c r="BW277" s="1244" t="s">
        <v>35</v>
      </c>
      <c r="BX277" s="1244" t="s">
        <v>35</v>
      </c>
      <c r="BY277" s="1305" t="s">
        <v>35</v>
      </c>
      <c r="BZ277" s="1305" t="s">
        <v>35</v>
      </c>
      <c r="CA277" s="1305" t="s">
        <v>35</v>
      </c>
      <c r="CB277" s="1305" t="s">
        <v>35</v>
      </c>
      <c r="CC277" s="2209"/>
      <c r="CD277" s="2209"/>
      <c r="CE277" s="2209"/>
      <c r="CF277" s="2209"/>
      <c r="CG277" s="2209"/>
      <c r="CH277" s="2209"/>
      <c r="CI277" s="2209"/>
      <c r="CJ277" s="2209"/>
      <c r="CK277" s="2209"/>
      <c r="CL277" s="2209"/>
      <c r="CM277" s="2209"/>
      <c r="CN277" s="2209"/>
      <c r="CO277" s="2209"/>
      <c r="CP277" s="2209"/>
      <c r="CQ277" s="2209"/>
      <c r="CR277" s="2209"/>
      <c r="CS277" s="2209"/>
      <c r="CT277" s="2209"/>
      <c r="CU277" s="2209"/>
      <c r="CV277" s="2209"/>
      <c r="CW277" s="2209"/>
      <c r="CX277" s="2209"/>
      <c r="CY277" s="2209"/>
      <c r="CZ277" s="2209"/>
    </row>
    <row r="278" s="399" customFormat="true" ht="15" customHeight="true" x14ac:dyDescent="0.2">
      <c r="B278" s="398"/>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619"/>
      <c r="BB278" s="295" t="s">
        <v>79</v>
      </c>
      <c r="BC278" s="1224" t="s">
        <v>35</v>
      </c>
      <c r="BD278" s="1244" t="s">
        <v>35</v>
      </c>
      <c r="BE278" s="1244" t="s">
        <v>35</v>
      </c>
      <c r="BF278" s="1244" t="s">
        <v>35</v>
      </c>
      <c r="BG278" s="1265" t="s">
        <v>35</v>
      </c>
      <c r="BH278" s="1286" t="s">
        <v>35</v>
      </c>
      <c r="BI278" s="1244" t="s">
        <v>35</v>
      </c>
      <c r="BJ278" s="1244" t="s">
        <v>35</v>
      </c>
      <c r="BK278" s="1244" t="s">
        <v>35</v>
      </c>
      <c r="BL278" s="1265" t="s">
        <v>35</v>
      </c>
      <c r="BM278" s="1286" t="s">
        <v>35</v>
      </c>
      <c r="BN278" s="1244" t="s">
        <v>35</v>
      </c>
      <c r="BO278" s="1244" t="s">
        <v>35</v>
      </c>
      <c r="BP278" s="1244" t="s">
        <v>35</v>
      </c>
      <c r="BQ278" s="1265" t="s">
        <v>35</v>
      </c>
      <c r="BR278" s="1286" t="s">
        <v>35</v>
      </c>
      <c r="BS278" s="1244" t="s">
        <v>35</v>
      </c>
      <c r="BT278" s="1244" t="s">
        <v>35</v>
      </c>
      <c r="BU278" s="1244" t="s">
        <v>35</v>
      </c>
      <c r="BV278" s="1244" t="s">
        <v>35</v>
      </c>
      <c r="BW278" s="1244" t="s">
        <v>35</v>
      </c>
      <c r="BX278" s="1244" t="s">
        <v>35</v>
      </c>
      <c r="BY278" s="1305" t="s">
        <v>35</v>
      </c>
      <c r="BZ278" s="1305" t="s">
        <v>35</v>
      </c>
      <c r="CA278" s="1305" t="s">
        <v>35</v>
      </c>
      <c r="CB278" s="1305" t="s">
        <v>35</v>
      </c>
      <c r="CC278" s="2209"/>
      <c r="CD278" s="2209"/>
      <c r="CE278" s="2209"/>
      <c r="CF278" s="2209"/>
      <c r="CG278" s="2209"/>
      <c r="CH278" s="2209"/>
      <c r="CI278" s="2209"/>
      <c r="CJ278" s="2209"/>
      <c r="CK278" s="2209"/>
      <c r="CL278" s="2209"/>
      <c r="CM278" s="2209"/>
      <c r="CN278" s="2209"/>
      <c r="CO278" s="2209"/>
      <c r="CP278" s="2209"/>
      <c r="CQ278" s="2209"/>
      <c r="CR278" s="2209"/>
      <c r="CS278" s="2209"/>
      <c r="CT278" s="2209"/>
      <c r="CU278" s="2209"/>
      <c r="CV278" s="2209"/>
      <c r="CW278" s="2209"/>
      <c r="CX278" s="2209"/>
      <c r="CY278" s="2209"/>
      <c r="CZ278" s="2209"/>
    </row>
    <row r="279" s="399" customFormat="true" ht="15" customHeight="true" x14ac:dyDescent="0.2">
      <c r="B279" s="398"/>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619"/>
      <c r="BB279" s="295" t="s">
        <v>80</v>
      </c>
      <c r="BC279" s="1224" t="s">
        <v>35</v>
      </c>
      <c r="BD279" s="1245" t="s">
        <v>35</v>
      </c>
      <c r="BE279" s="1245" t="s">
        <v>35</v>
      </c>
      <c r="BF279" s="1245" t="s">
        <v>35</v>
      </c>
      <c r="BG279" s="1266" t="s">
        <v>35</v>
      </c>
      <c r="BH279" s="1224" t="s">
        <v>35</v>
      </c>
      <c r="BI279" s="1245" t="s">
        <v>35</v>
      </c>
      <c r="BJ279" s="1245" t="s">
        <v>35</v>
      </c>
      <c r="BK279" s="1245" t="s">
        <v>35</v>
      </c>
      <c r="BL279" s="1266" t="s">
        <v>35</v>
      </c>
      <c r="BM279" s="1224" t="s">
        <v>35</v>
      </c>
      <c r="BN279" s="1245" t="s">
        <v>35</v>
      </c>
      <c r="BO279" s="1245" t="s">
        <v>35</v>
      </c>
      <c r="BP279" s="1245" t="s">
        <v>35</v>
      </c>
      <c r="BQ279" s="1266" t="s">
        <v>35</v>
      </c>
      <c r="BR279" s="1224" t="s">
        <v>35</v>
      </c>
      <c r="BS279" s="1245" t="s">
        <v>35</v>
      </c>
      <c r="BT279" s="1245" t="s">
        <v>35</v>
      </c>
      <c r="BU279" s="1245" t="s">
        <v>35</v>
      </c>
      <c r="BV279" s="1245" t="s">
        <v>35</v>
      </c>
      <c r="BW279" s="1245" t="s">
        <v>35</v>
      </c>
      <c r="BX279" s="1245" t="s">
        <v>35</v>
      </c>
      <c r="BY279" s="1306" t="s">
        <v>35</v>
      </c>
      <c r="BZ279" s="1306" t="s">
        <v>35</v>
      </c>
      <c r="CA279" s="1306" t="s">
        <v>35</v>
      </c>
      <c r="CB279" s="1306" t="s">
        <v>35</v>
      </c>
      <c r="CC279" s="2210"/>
      <c r="CD279" s="2210"/>
      <c r="CE279" s="2210"/>
      <c r="CF279" s="2210"/>
      <c r="CG279" s="2210"/>
      <c r="CH279" s="2210"/>
      <c r="CI279" s="2210"/>
      <c r="CJ279" s="2210"/>
      <c r="CK279" s="2210"/>
      <c r="CL279" s="2210"/>
      <c r="CM279" s="2210"/>
      <c r="CN279" s="2210"/>
      <c r="CO279" s="2210"/>
      <c r="CP279" s="2210"/>
      <c r="CQ279" s="2210"/>
      <c r="CR279" s="2210"/>
      <c r="CS279" s="2210"/>
      <c r="CT279" s="2210"/>
      <c r="CU279" s="2210"/>
      <c r="CV279" s="2210"/>
      <c r="CW279" s="2210"/>
      <c r="CX279" s="2210"/>
      <c r="CY279" s="2210"/>
      <c r="CZ279" s="2210"/>
    </row>
    <row r="280" s="399" customFormat="true" ht="15" customHeight="true" x14ac:dyDescent="0.2">
      <c r="B280" s="398"/>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619"/>
      <c r="BB280" s="295" t="s">
        <v>81</v>
      </c>
      <c r="BC280" s="1224" t="s">
        <v>35</v>
      </c>
      <c r="BD280" s="1245" t="s">
        <v>35</v>
      </c>
      <c r="BE280" s="1245" t="s">
        <v>35</v>
      </c>
      <c r="BF280" s="1245" t="s">
        <v>35</v>
      </c>
      <c r="BG280" s="1266" t="s">
        <v>35</v>
      </c>
      <c r="BH280" s="1224" t="s">
        <v>35</v>
      </c>
      <c r="BI280" s="1245" t="s">
        <v>35</v>
      </c>
      <c r="BJ280" s="1245" t="s">
        <v>35</v>
      </c>
      <c r="BK280" s="1245" t="s">
        <v>35</v>
      </c>
      <c r="BL280" s="1266" t="s">
        <v>35</v>
      </c>
      <c r="BM280" s="1224" t="s">
        <v>35</v>
      </c>
      <c r="BN280" s="1245" t="s">
        <v>35</v>
      </c>
      <c r="BO280" s="1245" t="s">
        <v>35</v>
      </c>
      <c r="BP280" s="1245" t="s">
        <v>35</v>
      </c>
      <c r="BQ280" s="1266" t="s">
        <v>35</v>
      </c>
      <c r="BR280" s="1224" t="s">
        <v>35</v>
      </c>
      <c r="BS280" s="1245" t="s">
        <v>35</v>
      </c>
      <c r="BT280" s="1245" t="s">
        <v>35</v>
      </c>
      <c r="BU280" s="1245" t="s">
        <v>35</v>
      </c>
      <c r="BV280" s="1245" t="s">
        <v>35</v>
      </c>
      <c r="BW280" s="1245" t="s">
        <v>35</v>
      </c>
      <c r="BX280" s="1245" t="s">
        <v>35</v>
      </c>
      <c r="BY280" s="1306" t="s">
        <v>35</v>
      </c>
      <c r="BZ280" s="1306" t="s">
        <v>35</v>
      </c>
      <c r="CA280" s="1306" t="s">
        <v>35</v>
      </c>
      <c r="CB280" s="1306" t="s">
        <v>35</v>
      </c>
      <c r="CC280" s="2210"/>
      <c r="CD280" s="2210"/>
      <c r="CE280" s="2210"/>
      <c r="CF280" s="2210"/>
      <c r="CG280" s="2210"/>
      <c r="CH280" s="2210"/>
      <c r="CI280" s="2210"/>
      <c r="CJ280" s="2210"/>
      <c r="CK280" s="2210"/>
      <c r="CL280" s="2210"/>
      <c r="CM280" s="2210"/>
      <c r="CN280" s="2210"/>
      <c r="CO280" s="2210"/>
      <c r="CP280" s="2210"/>
      <c r="CQ280" s="2210"/>
      <c r="CR280" s="2210"/>
      <c r="CS280" s="2210"/>
      <c r="CT280" s="2210"/>
      <c r="CU280" s="2210"/>
      <c r="CV280" s="2210"/>
      <c r="CW280" s="2210"/>
      <c r="CX280" s="2210"/>
      <c r="CY280" s="2210"/>
      <c r="CZ280" s="2210"/>
    </row>
    <row r="281" s="399" customFormat="true" ht="15" customHeight="true" x14ac:dyDescent="0.2">
      <c r="B281" s="398"/>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619"/>
      <c r="BB281" s="295" t="s">
        <v>82</v>
      </c>
      <c r="BC281" s="1224" t="s">
        <v>35</v>
      </c>
      <c r="BD281" s="1245" t="s">
        <v>35</v>
      </c>
      <c r="BE281" s="1245" t="s">
        <v>35</v>
      </c>
      <c r="BF281" s="1245" t="s">
        <v>35</v>
      </c>
      <c r="BG281" s="1266" t="s">
        <v>35</v>
      </c>
      <c r="BH281" s="1224" t="s">
        <v>35</v>
      </c>
      <c r="BI281" s="1245" t="s">
        <v>35</v>
      </c>
      <c r="BJ281" s="1245" t="s">
        <v>35</v>
      </c>
      <c r="BK281" s="1245" t="s">
        <v>35</v>
      </c>
      <c r="BL281" s="1266" t="s">
        <v>35</v>
      </c>
      <c r="BM281" s="1224" t="s">
        <v>35</v>
      </c>
      <c r="BN281" s="1245" t="s">
        <v>35</v>
      </c>
      <c r="BO281" s="1245" t="s">
        <v>35</v>
      </c>
      <c r="BP281" s="1245" t="s">
        <v>35</v>
      </c>
      <c r="BQ281" s="1266" t="s">
        <v>35</v>
      </c>
      <c r="BR281" s="1224" t="s">
        <v>35</v>
      </c>
      <c r="BS281" s="1245" t="s">
        <v>35</v>
      </c>
      <c r="BT281" s="1245" t="s">
        <v>35</v>
      </c>
      <c r="BU281" s="1245" t="s">
        <v>35</v>
      </c>
      <c r="BV281" s="1245" t="s">
        <v>35</v>
      </c>
      <c r="BW281" s="1245" t="s">
        <v>35</v>
      </c>
      <c r="BX281" s="1245" t="s">
        <v>35</v>
      </c>
      <c r="BY281" s="1306" t="s">
        <v>35</v>
      </c>
      <c r="BZ281" s="1306" t="s">
        <v>35</v>
      </c>
      <c r="CA281" s="1306" t="s">
        <v>35</v>
      </c>
      <c r="CB281" s="1306" t="s">
        <v>35</v>
      </c>
      <c r="CC281" s="2210"/>
      <c r="CD281" s="2210"/>
      <c r="CE281" s="2210"/>
      <c r="CF281" s="2210"/>
      <c r="CG281" s="2210"/>
      <c r="CH281" s="2210"/>
      <c r="CI281" s="2210"/>
      <c r="CJ281" s="2210"/>
      <c r="CK281" s="2210"/>
      <c r="CL281" s="2210"/>
      <c r="CM281" s="2210"/>
      <c r="CN281" s="2210"/>
      <c r="CO281" s="2210"/>
      <c r="CP281" s="2210"/>
      <c r="CQ281" s="2210"/>
      <c r="CR281" s="2210"/>
      <c r="CS281" s="2210"/>
      <c r="CT281" s="2210"/>
      <c r="CU281" s="2210"/>
      <c r="CV281" s="2210"/>
      <c r="CW281" s="2210"/>
      <c r="CX281" s="2210"/>
      <c r="CY281" s="2210"/>
      <c r="CZ281" s="2210"/>
    </row>
    <row r="282" s="399" customFormat="true" ht="15" customHeight="true" x14ac:dyDescent="0.2">
      <c r="B282" s="398"/>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619"/>
      <c r="BB282" s="295" t="s">
        <v>83</v>
      </c>
      <c r="BC282" s="1224" t="s">
        <v>35</v>
      </c>
      <c r="BD282" s="1245" t="s">
        <v>35</v>
      </c>
      <c r="BE282" s="1245" t="s">
        <v>35</v>
      </c>
      <c r="BF282" s="1245" t="s">
        <v>35</v>
      </c>
      <c r="BG282" s="1266" t="s">
        <v>35</v>
      </c>
      <c r="BH282" s="1224" t="s">
        <v>35</v>
      </c>
      <c r="BI282" s="1245" t="s">
        <v>35</v>
      </c>
      <c r="BJ282" s="1245" t="s">
        <v>35</v>
      </c>
      <c r="BK282" s="1245" t="s">
        <v>35</v>
      </c>
      <c r="BL282" s="1266" t="s">
        <v>35</v>
      </c>
      <c r="BM282" s="1224" t="s">
        <v>35</v>
      </c>
      <c r="BN282" s="1245" t="s">
        <v>35</v>
      </c>
      <c r="BO282" s="1245" t="s">
        <v>35</v>
      </c>
      <c r="BP282" s="1245" t="s">
        <v>35</v>
      </c>
      <c r="BQ282" s="1266" t="s">
        <v>35</v>
      </c>
      <c r="BR282" s="1224" t="s">
        <v>35</v>
      </c>
      <c r="BS282" s="1245" t="s">
        <v>35</v>
      </c>
      <c r="BT282" s="1245" t="s">
        <v>35</v>
      </c>
      <c r="BU282" s="1245" t="s">
        <v>35</v>
      </c>
      <c r="BV282" s="1245" t="s">
        <v>35</v>
      </c>
      <c r="BW282" s="1245" t="s">
        <v>35</v>
      </c>
      <c r="BX282" s="1245" t="s">
        <v>35</v>
      </c>
      <c r="BY282" s="1306" t="s">
        <v>35</v>
      </c>
      <c r="BZ282" s="1306" t="s">
        <v>35</v>
      </c>
      <c r="CA282" s="1306" t="s">
        <v>35</v>
      </c>
      <c r="CB282" s="1306" t="s">
        <v>35</v>
      </c>
      <c r="CC282" s="2210"/>
      <c r="CD282" s="2210"/>
      <c r="CE282" s="2210"/>
      <c r="CF282" s="2210"/>
      <c r="CG282" s="2210"/>
      <c r="CH282" s="2210"/>
      <c r="CI282" s="2210"/>
      <c r="CJ282" s="2210"/>
      <c r="CK282" s="2210"/>
      <c r="CL282" s="2210"/>
      <c r="CM282" s="2210"/>
      <c r="CN282" s="2210"/>
      <c r="CO282" s="2210"/>
      <c r="CP282" s="2210"/>
      <c r="CQ282" s="2210"/>
      <c r="CR282" s="2210"/>
      <c r="CS282" s="2210"/>
      <c r="CT282" s="2210"/>
      <c r="CU282" s="2210"/>
      <c r="CV282" s="2210"/>
      <c r="CW282" s="2210"/>
      <c r="CX282" s="2210"/>
      <c r="CY282" s="2210"/>
      <c r="CZ282" s="2210"/>
    </row>
    <row r="283" s="399" customFormat="true" ht="15" customHeight="true" x14ac:dyDescent="0.2">
      <c r="B283" s="398"/>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619"/>
      <c r="BB283" s="295" t="s">
        <v>84</v>
      </c>
      <c r="BC283" s="1224" t="s">
        <v>35</v>
      </c>
      <c r="BD283" s="1245" t="s">
        <v>35</v>
      </c>
      <c r="BE283" s="1245" t="s">
        <v>35</v>
      </c>
      <c r="BF283" s="1245" t="s">
        <v>35</v>
      </c>
      <c r="BG283" s="1266" t="s">
        <v>35</v>
      </c>
      <c r="BH283" s="1224" t="s">
        <v>35</v>
      </c>
      <c r="BI283" s="1245" t="s">
        <v>35</v>
      </c>
      <c r="BJ283" s="1245" t="s">
        <v>35</v>
      </c>
      <c r="BK283" s="1245" t="s">
        <v>35</v>
      </c>
      <c r="BL283" s="1266" t="s">
        <v>35</v>
      </c>
      <c r="BM283" s="1224" t="s">
        <v>35</v>
      </c>
      <c r="BN283" s="1245" t="s">
        <v>35</v>
      </c>
      <c r="BO283" s="1245" t="s">
        <v>35</v>
      </c>
      <c r="BP283" s="1245" t="s">
        <v>35</v>
      </c>
      <c r="BQ283" s="1266" t="s">
        <v>35</v>
      </c>
      <c r="BR283" s="1224" t="s">
        <v>35</v>
      </c>
      <c r="BS283" s="1245" t="s">
        <v>35</v>
      </c>
      <c r="BT283" s="1245" t="s">
        <v>35</v>
      </c>
      <c r="BU283" s="1245" t="s">
        <v>35</v>
      </c>
      <c r="BV283" s="1245" t="s">
        <v>35</v>
      </c>
      <c r="BW283" s="1245" t="s">
        <v>35</v>
      </c>
      <c r="BX283" s="1245" t="s">
        <v>35</v>
      </c>
      <c r="BY283" s="1306" t="s">
        <v>35</v>
      </c>
      <c r="BZ283" s="1306" t="s">
        <v>35</v>
      </c>
      <c r="CA283" s="1306" t="s">
        <v>35</v>
      </c>
      <c r="CB283" s="1306" t="s">
        <v>35</v>
      </c>
      <c r="CC283" s="2210"/>
      <c r="CD283" s="2210"/>
      <c r="CE283" s="2210"/>
      <c r="CF283" s="2210"/>
      <c r="CG283" s="2210"/>
      <c r="CH283" s="2210"/>
      <c r="CI283" s="2210"/>
      <c r="CJ283" s="2210"/>
      <c r="CK283" s="2210"/>
      <c r="CL283" s="2210"/>
      <c r="CM283" s="2210"/>
      <c r="CN283" s="2210"/>
      <c r="CO283" s="2210"/>
      <c r="CP283" s="2210"/>
      <c r="CQ283" s="2210"/>
      <c r="CR283" s="2210"/>
      <c r="CS283" s="2210"/>
      <c r="CT283" s="2210"/>
      <c r="CU283" s="2210"/>
      <c r="CV283" s="2210"/>
      <c r="CW283" s="2210"/>
      <c r="CX283" s="2210"/>
      <c r="CY283" s="2210"/>
      <c r="CZ283" s="2210"/>
    </row>
    <row r="284" s="399" customFormat="true" ht="15" customHeight="true" x14ac:dyDescent="0.2">
      <c r="B284" s="398"/>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624"/>
      <c r="BB284" s="296" t="s">
        <v>113</v>
      </c>
      <c r="BC284" s="1225" t="s">
        <v>35</v>
      </c>
      <c r="BD284" s="1246" t="s">
        <v>35</v>
      </c>
      <c r="BE284" s="1246" t="s">
        <v>35</v>
      </c>
      <c r="BF284" s="1246" t="s">
        <v>35</v>
      </c>
      <c r="BG284" s="1267" t="s">
        <v>35</v>
      </c>
      <c r="BH284" s="1287" t="s">
        <v>35</v>
      </c>
      <c r="BI284" s="1246" t="s">
        <v>35</v>
      </c>
      <c r="BJ284" s="1246" t="s">
        <v>35</v>
      </c>
      <c r="BK284" s="1246" t="s">
        <v>35</v>
      </c>
      <c r="BL284" s="1267" t="s">
        <v>35</v>
      </c>
      <c r="BM284" s="1287" t="s">
        <v>35</v>
      </c>
      <c r="BN284" s="1246" t="s">
        <v>35</v>
      </c>
      <c r="BO284" s="1246" t="s">
        <v>35</v>
      </c>
      <c r="BP284" s="1246" t="s">
        <v>35</v>
      </c>
      <c r="BQ284" s="1267" t="s">
        <v>35</v>
      </c>
      <c r="BR284" s="1287" t="s">
        <v>35</v>
      </c>
      <c r="BS284" s="1246" t="s">
        <v>35</v>
      </c>
      <c r="BT284" s="1246" t="s">
        <v>35</v>
      </c>
      <c r="BU284" s="1246" t="s">
        <v>35</v>
      </c>
      <c r="BV284" s="1246" t="s">
        <v>35</v>
      </c>
      <c r="BW284" s="1246" t="s">
        <v>35</v>
      </c>
      <c r="BX284" s="1246" t="s">
        <v>35</v>
      </c>
      <c r="BY284" s="1307" t="s">
        <v>35</v>
      </c>
      <c r="BZ284" s="1307" t="s">
        <v>35</v>
      </c>
      <c r="CA284" s="1307" t="s">
        <v>35</v>
      </c>
      <c r="CB284" s="1307" t="s">
        <v>35</v>
      </c>
      <c r="CC284" s="2211"/>
      <c r="CD284" s="2211"/>
      <c r="CE284" s="2211"/>
      <c r="CF284" s="2211"/>
      <c r="CG284" s="2211"/>
      <c r="CH284" s="2211"/>
      <c r="CI284" s="2211"/>
      <c r="CJ284" s="2211"/>
      <c r="CK284" s="2211"/>
      <c r="CL284" s="2211"/>
      <c r="CM284" s="2211"/>
      <c r="CN284" s="2211"/>
      <c r="CO284" s="2211"/>
      <c r="CP284" s="2211"/>
      <c r="CQ284" s="2211"/>
      <c r="CR284" s="2211"/>
      <c r="CS284" s="2211"/>
      <c r="CT284" s="2211"/>
      <c r="CU284" s="2211"/>
      <c r="CV284" s="2211"/>
      <c r="CW284" s="2211"/>
      <c r="CX284" s="2211"/>
      <c r="CY284" s="2211"/>
      <c r="CZ284" s="2211"/>
    </row>
    <row r="285" s="399" customFormat="true" ht="15" customHeight="true" x14ac:dyDescent="0.2">
      <c r="B285" s="398"/>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99" customFormat="true" ht="15" customHeight="true" x14ac:dyDescent="0.2">
      <c r="B286" s="398"/>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99" customFormat="true" ht="15" customHeight="true" x14ac:dyDescent="0.2">
      <c r="B287" s="398"/>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99" customFormat="true" ht="15" customHeight="true" x14ac:dyDescent="0.2">
      <c r="B288" s="398"/>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99" customFormat="true" ht="15" customHeight="true" x14ac:dyDescent="0.2">
      <c r="A289" s="411"/>
      <c r="B289" s="412"/>
      <c r="C289" s="413"/>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99" customFormat="true" ht="15" customHeight="true" x14ac:dyDescent="0.2">
      <c r="A290" s="712"/>
      <c r="B290" s="713"/>
      <c r="C290" s="714"/>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99" customFormat="true" ht="15" customHeight="true" x14ac:dyDescent="0.2">
      <c r="A291" s="715"/>
      <c r="B291" s="716"/>
      <c r="C291" s="717"/>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99" customFormat="true" ht="15" customHeight="true" x14ac:dyDescent="0.2">
      <c r="A292" s="718"/>
      <c r="B292" s="719"/>
      <c r="C292" s="720"/>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99" customFormat="true" ht="15" customHeight="true" x14ac:dyDescent="0.2">
      <c r="A293" s="721"/>
      <c r="B293" s="722"/>
      <c r="C293" s="723"/>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99" customFormat="true" ht="15" customHeight="true" x14ac:dyDescent="0.2">
      <c r="A294" s="724"/>
      <c r="B294" s="725"/>
      <c r="C294" s="72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99" customFormat="true" ht="15" customHeight="true" x14ac:dyDescent="0.2">
      <c r="A295" s="724"/>
      <c r="B295" s="725"/>
      <c r="C295" s="72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99" customFormat="true" ht="15" customHeight="true" x14ac:dyDescent="0.2">
      <c r="A296" s="724"/>
      <c r="B296" s="727"/>
      <c r="C296" s="72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99" customFormat="true" ht="15" customHeight="true" x14ac:dyDescent="0.2">
      <c r="A297" s="728"/>
      <c r="B297" s="729"/>
      <c r="C297" s="730"/>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99" customFormat="true" ht="15" customHeight="true" x14ac:dyDescent="0.2">
      <c r="B298" s="398"/>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99" customFormat="true" ht="15" customHeight="true" x14ac:dyDescent="0.2">
      <c r="A299" s="414"/>
      <c r="B299" s="415"/>
      <c r="C299" s="416"/>
      <c r="D299" s="417"/>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99" customFormat="true" ht="15" customHeight="true" x14ac:dyDescent="0.2">
      <c r="A300" s="731"/>
      <c r="B300" s="732"/>
      <c r="C300" s="733"/>
      <c r="D300" s="734"/>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99" customFormat="true" ht="15" customHeight="true" x14ac:dyDescent="0.2">
      <c r="A301" s="735"/>
      <c r="B301" s="736"/>
      <c r="C301" s="737"/>
      <c r="D301" s="738"/>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99" customFormat="true" ht="15" customHeight="true" x14ac:dyDescent="0.2">
      <c r="A302" s="739"/>
      <c r="B302" s="740"/>
      <c r="C302" s="741"/>
      <c r="D302" s="742"/>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99" customFormat="true" ht="15" customHeight="true" x14ac:dyDescent="0.2">
      <c r="A303" s="743"/>
      <c r="B303" s="744"/>
      <c r="C303" s="745"/>
      <c r="D303" s="74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99" customFormat="true" ht="15" customHeight="true" x14ac:dyDescent="0.2">
      <c r="A304" s="747"/>
      <c r="B304" s="748"/>
      <c r="C304" s="749"/>
      <c r="D304" s="750"/>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99" customFormat="true" ht="15" customHeight="true" x14ac:dyDescent="0.2">
      <c r="A305" s="751"/>
      <c r="B305" s="752"/>
      <c r="C305" s="753"/>
      <c r="D305" s="754"/>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99" customFormat="true" ht="15" customHeight="true" x14ac:dyDescent="0.2">
      <c r="B306" s="398"/>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99" customFormat="true" ht="15" customHeight="true" x14ac:dyDescent="0.2">
      <c r="B307" s="398"/>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99" customFormat="true" ht="15" customHeight="true" x14ac:dyDescent="0.2">
      <c r="B308" s="398"/>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99" customFormat="true" ht="15" customHeight="true" x14ac:dyDescent="0.2">
      <c r="B309" s="398"/>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99" customFormat="true" ht="15" customHeight="true" x14ac:dyDescent="0.2">
      <c r="B310" s="398"/>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99" customFormat="true" ht="15" customHeight="true" x14ac:dyDescent="0.2">
      <c r="B311" s="398"/>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99" customFormat="true" ht="15" customHeight="true" x14ac:dyDescent="0.2">
      <c r="B312" s="398"/>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99" customFormat="true" ht="15" customHeight="true" x14ac:dyDescent="0.2">
      <c r="B313" s="398"/>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99" customFormat="true" ht="15" customHeight="true" x14ac:dyDescent="0.2">
      <c r="B314" s="398"/>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99" customFormat="true" ht="15" customHeight="true" x14ac:dyDescent="0.2">
      <c r="B315" s="398"/>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99" customFormat="true" ht="15" customHeight="true" x14ac:dyDescent="0.2">
      <c r="B316" s="398"/>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99" customFormat="true" ht="15" customHeight="true" x14ac:dyDescent="0.2">
      <c r="B317" s="398"/>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99" customFormat="true" ht="15" customHeight="true" x14ac:dyDescent="0.2">
      <c r="B318" s="398"/>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99" customFormat="true" ht="15" customHeight="true" x14ac:dyDescent="0.2">
      <c r="B319" s="398"/>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99" customFormat="true" ht="15" customHeight="true" x14ac:dyDescent="0.2">
      <c r="B320" s="398"/>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99" customFormat="true" ht="15" customHeight="true" x14ac:dyDescent="0.2">
      <c r="B321" s="398"/>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99" customFormat="true" ht="15" customHeight="true" x14ac:dyDescent="0.2">
      <c r="B322" s="398"/>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99" customFormat="true" ht="15" customHeight="true" x14ac:dyDescent="0.2">
      <c r="B323" s="398"/>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99" customFormat="true" ht="15" customHeight="true" x14ac:dyDescent="0.2">
      <c r="B324" s="398"/>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99" customFormat="true" ht="15" customHeight="true" x14ac:dyDescent="0.2">
      <c r="B325" s="398"/>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99" customFormat="true" ht="15" customHeight="true" x14ac:dyDescent="0.2">
      <c r="B326" s="398"/>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99" customFormat="true" ht="15" customHeight="true" x14ac:dyDescent="0.2">
      <c r="B327" s="398"/>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99" customFormat="true" ht="15" customHeight="true" x14ac:dyDescent="0.2">
      <c r="B328" s="398"/>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99" customFormat="true" ht="250.15" customHeight="true" x14ac:dyDescent="0.2">
      <c r="B329" s="398"/>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7"/>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2"/>
      <c r="BD330" s="392"/>
      <c r="BE330" s="392"/>
      <c r="BF330" s="392"/>
      <c r="BG330" s="392"/>
      <c r="BH330" s="392"/>
      <c r="BI330" s="392"/>
      <c r="BJ330" s="392"/>
      <c r="BK330" s="392"/>
      <c r="BL330" s="392"/>
      <c r="BM330" s="392"/>
      <c r="BN330" s="392"/>
      <c r="BO330" s="392"/>
      <c r="BP330" s="392"/>
      <c r="BQ330" s="392"/>
      <c r="BR330" s="392"/>
      <c r="BS330" s="392"/>
      <c r="BT330" s="392"/>
      <c r="BU330" s="392"/>
      <c r="BV330" s="392"/>
      <c r="BW330" s="392"/>
      <c r="BX330" s="392"/>
      <c r="BY330" s="39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7"/>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2"/>
      <c r="BD331" s="392"/>
      <c r="BE331" s="392"/>
      <c r="BF331" s="392"/>
      <c r="BG331" s="392"/>
      <c r="BH331" s="392"/>
      <c r="BI331" s="392"/>
      <c r="BJ331" s="392"/>
      <c r="BK331" s="392"/>
      <c r="BL331" s="392"/>
      <c r="BM331" s="392"/>
      <c r="BN331" s="392"/>
      <c r="BO331" s="392"/>
      <c r="BP331" s="392"/>
      <c r="BQ331" s="392"/>
      <c r="BR331" s="392"/>
      <c r="BS331" s="392"/>
      <c r="BT331" s="392"/>
      <c r="BU331" s="392"/>
      <c r="BV331" s="392"/>
      <c r="BW331" s="392"/>
      <c r="BX331" s="392"/>
      <c r="BY331" s="39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7"/>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2"/>
      <c r="BD332" s="392"/>
      <c r="BE332" s="392"/>
      <c r="BF332" s="392"/>
      <c r="BG332" s="392"/>
      <c r="BH332" s="392"/>
      <c r="BI332" s="392"/>
      <c r="BJ332" s="392"/>
      <c r="BK332" s="392"/>
      <c r="BL332" s="392"/>
      <c r="BM332" s="392"/>
      <c r="BN332" s="392"/>
      <c r="BO332" s="392"/>
      <c r="BP332" s="392"/>
      <c r="BQ332" s="392"/>
      <c r="BR332" s="392"/>
      <c r="BS332" s="392"/>
      <c r="BT332" s="392"/>
      <c r="BU332" s="392"/>
      <c r="BV332" s="392"/>
      <c r="BW332" s="392"/>
      <c r="BX332" s="392"/>
      <c r="BY332" s="39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7"/>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2"/>
      <c r="BD333" s="392"/>
      <c r="BE333" s="392"/>
      <c r="BF333" s="392"/>
      <c r="BG333" s="392"/>
      <c r="BH333" s="392"/>
      <c r="BI333" s="392"/>
      <c r="BJ333" s="392"/>
      <c r="BK333" s="392"/>
      <c r="BL333" s="392"/>
      <c r="BM333" s="392"/>
      <c r="BN333" s="392"/>
      <c r="BO333" s="392"/>
      <c r="BP333" s="392"/>
      <c r="BQ333" s="392"/>
      <c r="BR333" s="392"/>
      <c r="BS333" s="392"/>
      <c r="BT333" s="392"/>
      <c r="BU333" s="392"/>
      <c r="BV333" s="392"/>
      <c r="BW333" s="392"/>
      <c r="BX333" s="392"/>
      <c r="BY333" s="39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7"/>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2"/>
      <c r="BD334" s="392"/>
      <c r="BE334" s="392"/>
      <c r="BF334" s="392"/>
      <c r="BG334" s="392"/>
      <c r="BH334" s="392"/>
      <c r="BI334" s="392"/>
      <c r="BJ334" s="392"/>
      <c r="BK334" s="392"/>
      <c r="BL334" s="392"/>
      <c r="BM334" s="392"/>
      <c r="BN334" s="392"/>
      <c r="BO334" s="392"/>
      <c r="BP334" s="392"/>
      <c r="BQ334" s="392"/>
      <c r="BR334" s="392"/>
      <c r="BS334" s="392"/>
      <c r="BT334" s="392"/>
      <c r="BU334" s="392"/>
      <c r="BV334" s="392"/>
      <c r="BW334" s="392"/>
      <c r="BX334" s="392"/>
      <c r="BY334" s="39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7"/>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2"/>
      <c r="BD335" s="392"/>
      <c r="BE335" s="392"/>
      <c r="BF335" s="392"/>
      <c r="BG335" s="392"/>
      <c r="BH335" s="392"/>
      <c r="BI335" s="392"/>
      <c r="BJ335" s="392"/>
      <c r="BK335" s="392"/>
      <c r="BL335" s="392"/>
      <c r="BM335" s="392"/>
      <c r="BN335" s="392"/>
      <c r="BO335" s="392"/>
      <c r="BP335" s="392"/>
      <c r="BQ335" s="392"/>
      <c r="BR335" s="392"/>
      <c r="BS335" s="392"/>
      <c r="BT335" s="392"/>
      <c r="BU335" s="392"/>
      <c r="BV335" s="392"/>
      <c r="BW335" s="392"/>
      <c r="BX335" s="392"/>
      <c r="BY335" s="39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7"/>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2"/>
      <c r="BD336" s="392"/>
      <c r="BE336" s="392"/>
      <c r="BF336" s="392"/>
      <c r="BG336" s="392"/>
      <c r="BH336" s="392"/>
      <c r="BI336" s="392"/>
      <c r="BJ336" s="392"/>
      <c r="BK336" s="392"/>
      <c r="BL336" s="392"/>
      <c r="BM336" s="392"/>
      <c r="BN336" s="392"/>
      <c r="BO336" s="392"/>
      <c r="BP336" s="392"/>
      <c r="BQ336" s="392"/>
      <c r="BR336" s="392"/>
      <c r="BS336" s="392"/>
      <c r="BT336" s="392"/>
      <c r="BU336" s="392"/>
      <c r="BV336" s="392"/>
      <c r="BW336" s="392"/>
      <c r="BX336" s="392"/>
      <c r="BY336" s="39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7"/>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2"/>
      <c r="BD337" s="392"/>
      <c r="BE337" s="392"/>
      <c r="BF337" s="392"/>
      <c r="BG337" s="392"/>
      <c r="BH337" s="392"/>
      <c r="BI337" s="392"/>
      <c r="BJ337" s="392"/>
      <c r="BK337" s="392"/>
      <c r="BL337" s="392"/>
      <c r="BM337" s="392"/>
      <c r="BN337" s="392"/>
      <c r="BO337" s="392"/>
      <c r="BP337" s="392"/>
      <c r="BQ337" s="392"/>
      <c r="BR337" s="392"/>
      <c r="BS337" s="392"/>
      <c r="BT337" s="392"/>
      <c r="BU337" s="392"/>
      <c r="BV337" s="392"/>
      <c r="BW337" s="392"/>
      <c r="BX337" s="392"/>
      <c r="BY337" s="39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7"/>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2"/>
      <c r="BD338" s="392"/>
      <c r="BE338" s="392"/>
      <c r="BF338" s="392"/>
      <c r="BG338" s="392"/>
      <c r="BH338" s="392"/>
      <c r="BI338" s="392"/>
      <c r="BJ338" s="392"/>
      <c r="BK338" s="392"/>
      <c r="BL338" s="392"/>
      <c r="BM338" s="392"/>
      <c r="BN338" s="392"/>
      <c r="BO338" s="392"/>
      <c r="BP338" s="392"/>
      <c r="BQ338" s="392"/>
      <c r="BR338" s="392"/>
      <c r="BS338" s="392"/>
      <c r="BT338" s="392"/>
      <c r="BU338" s="392"/>
      <c r="BV338" s="392"/>
      <c r="BW338" s="392"/>
      <c r="BX338" s="392"/>
      <c r="BY338" s="39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99" customFormat="true" ht="15" customHeight="true" x14ac:dyDescent="0.2">
      <c r="B339" s="398"/>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625" t="s">
        <v>114</v>
      </c>
      <c r="BD339" s="2605"/>
      <c r="BE339" s="2605"/>
      <c r="BF339" s="2605"/>
      <c r="BG339" s="2606"/>
      <c r="BH339" s="2604" t="s">
        <v>38</v>
      </c>
      <c r="BI339" s="2605"/>
      <c r="BJ339" s="2605"/>
      <c r="BK339" s="2605"/>
      <c r="BL339" s="2606"/>
      <c r="BM339" s="2604" t="s">
        <v>37</v>
      </c>
      <c r="BN339" s="2605"/>
      <c r="BO339" s="2605"/>
      <c r="BP339" s="2605"/>
      <c r="BQ339" s="2607"/>
      <c r="BR339" s="2121" t="s">
        <v>137</v>
      </c>
      <c r="BS339" s="2122"/>
      <c r="BT339" s="2122"/>
      <c r="BU339" s="2122"/>
      <c r="BV339" s="2122"/>
      <c r="BW339" s="2122"/>
      <c r="BX339" s="2122"/>
      <c r="BY339" s="2123"/>
      <c r="BZ339" s="313"/>
      <c r="CA339" s="313"/>
      <c r="CB339" s="313"/>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399" customFormat="true" ht="12.75" x14ac:dyDescent="0.2">
      <c r="B340" s="398"/>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150</v>
      </c>
      <c r="BS340" s="180" t="s">
        <v>151</v>
      </c>
      <c r="BT340" s="180" t="s">
        <v>152</v>
      </c>
      <c r="BU340" s="180" t="s">
        <v>153</v>
      </c>
      <c r="BV340" s="180" t="s">
        <v>154</v>
      </c>
      <c r="BW340" s="180" t="s">
        <v>155</v>
      </c>
      <c r="BX340" s="180" t="s">
        <v>156</v>
      </c>
      <c r="BY340" s="181" t="s">
        <v>157</v>
      </c>
      <c r="BZ340" s="181" t="s">
        <v>158</v>
      </c>
      <c r="CA340" s="181" t="s">
        <v>159</v>
      </c>
      <c r="CB340" s="181" t="s">
        <v>160</v>
      </c>
      <c r="CC340" s="2212"/>
      <c r="CD340" s="2212"/>
      <c r="CE340" s="2212"/>
      <c r="CF340" s="2212"/>
      <c r="CG340" s="2212"/>
      <c r="CH340" s="2212"/>
      <c r="CI340" s="2212"/>
      <c r="CJ340" s="2212"/>
      <c r="CK340" s="2212"/>
      <c r="CL340" s="2212"/>
      <c r="CM340" s="2212"/>
      <c r="CN340" s="2212"/>
      <c r="CO340" s="2212"/>
      <c r="CP340" s="2212"/>
      <c r="CQ340" s="2212"/>
      <c r="CR340" s="2212"/>
      <c r="CS340" s="2212"/>
      <c r="CT340" s="2212"/>
      <c r="CU340" s="2212"/>
      <c r="CV340" s="2212"/>
      <c r="CW340" s="2212"/>
      <c r="CX340" s="2212"/>
      <c r="CY340" s="2212"/>
      <c r="CZ340" s="2212"/>
    </row>
    <row r="341" s="399" customFormat="true" ht="15" customHeight="true" x14ac:dyDescent="0.2">
      <c r="B341" s="398"/>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608" t="s">
        <v>144</v>
      </c>
      <c r="BB341" s="162" t="s">
        <v>49</v>
      </c>
      <c r="BC341" s="1226" t="s">
        <v>35</v>
      </c>
      <c r="BD341" s="1247" t="s">
        <v>35</v>
      </c>
      <c r="BE341" s="1247" t="s">
        <v>35</v>
      </c>
      <c r="BF341" s="1247" t="s">
        <v>35</v>
      </c>
      <c r="BG341" s="1268" t="s">
        <v>35</v>
      </c>
      <c r="BH341" s="1288" t="s">
        <v>35</v>
      </c>
      <c r="BI341" s="1247" t="s">
        <v>35</v>
      </c>
      <c r="BJ341" s="1247" t="s">
        <v>35</v>
      </c>
      <c r="BK341" s="1247" t="s">
        <v>35</v>
      </c>
      <c r="BL341" s="1268" t="s">
        <v>35</v>
      </c>
      <c r="BM341" s="1288" t="s">
        <v>35</v>
      </c>
      <c r="BN341" s="1247" t="s">
        <v>35</v>
      </c>
      <c r="BO341" s="1247" t="s">
        <v>35</v>
      </c>
      <c r="BP341" s="1247" t="s">
        <v>35</v>
      </c>
      <c r="BQ341" s="1268" t="s">
        <v>35</v>
      </c>
      <c r="BR341" s="1288" t="s">
        <v>35</v>
      </c>
      <c r="BS341" s="1247" t="s">
        <v>35</v>
      </c>
      <c r="BT341" s="1247" t="s">
        <v>35</v>
      </c>
      <c r="BU341" s="1247" t="s">
        <v>35</v>
      </c>
      <c r="BV341" s="1247" t="s">
        <v>35</v>
      </c>
      <c r="BW341" s="1247" t="s">
        <v>35</v>
      </c>
      <c r="BX341" s="1247" t="s">
        <v>35</v>
      </c>
      <c r="BY341" s="1308" t="s">
        <v>35</v>
      </c>
      <c r="BZ341" s="1308" t="s">
        <v>35</v>
      </c>
      <c r="CA341" s="1308" t="s">
        <v>35</v>
      </c>
      <c r="CB341" s="1308" t="s">
        <v>35</v>
      </c>
      <c r="CC341" s="2213"/>
      <c r="CD341" s="2213"/>
      <c r="CE341" s="2213"/>
      <c r="CF341" s="2213"/>
      <c r="CG341" s="2213"/>
      <c r="CH341" s="2213"/>
      <c r="CI341" s="2213"/>
      <c r="CJ341" s="2213"/>
      <c r="CK341" s="2213"/>
      <c r="CL341" s="2213"/>
      <c r="CM341" s="2213"/>
      <c r="CN341" s="2213"/>
      <c r="CO341" s="2213"/>
      <c r="CP341" s="2213"/>
      <c r="CQ341" s="2213"/>
      <c r="CR341" s="2213"/>
      <c r="CS341" s="2213"/>
      <c r="CT341" s="2213"/>
      <c r="CU341" s="2213"/>
      <c r="CV341" s="2213"/>
      <c r="CW341" s="2213"/>
      <c r="CX341" s="2213"/>
      <c r="CY341" s="2213"/>
      <c r="CZ341" s="2213"/>
    </row>
    <row r="342" s="399" customFormat="true" ht="15" customHeight="true" x14ac:dyDescent="0.2">
      <c r="B342" s="398"/>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609"/>
      <c r="BB342" s="163" t="s">
        <v>48</v>
      </c>
      <c r="BC342" s="1227" t="s">
        <v>35</v>
      </c>
      <c r="BD342" s="1248" t="s">
        <v>35</v>
      </c>
      <c r="BE342" s="1248" t="s">
        <v>35</v>
      </c>
      <c r="BF342" s="1248" t="s">
        <v>35</v>
      </c>
      <c r="BG342" s="1269" t="s">
        <v>35</v>
      </c>
      <c r="BH342" s="1289" t="s">
        <v>35</v>
      </c>
      <c r="BI342" s="1248" t="s">
        <v>35</v>
      </c>
      <c r="BJ342" s="1248" t="s">
        <v>35</v>
      </c>
      <c r="BK342" s="1248" t="s">
        <v>35</v>
      </c>
      <c r="BL342" s="1269" t="s">
        <v>35</v>
      </c>
      <c r="BM342" s="1289" t="s">
        <v>35</v>
      </c>
      <c r="BN342" s="1248" t="s">
        <v>35</v>
      </c>
      <c r="BO342" s="1248" t="s">
        <v>35</v>
      </c>
      <c r="BP342" s="1248" t="s">
        <v>35</v>
      </c>
      <c r="BQ342" s="1269" t="s">
        <v>35</v>
      </c>
      <c r="BR342" s="1289" t="s">
        <v>35</v>
      </c>
      <c r="BS342" s="1248" t="s">
        <v>35</v>
      </c>
      <c r="BT342" s="1248" t="s">
        <v>35</v>
      </c>
      <c r="BU342" s="1248" t="s">
        <v>35</v>
      </c>
      <c r="BV342" s="1248" t="s">
        <v>35</v>
      </c>
      <c r="BW342" s="1248" t="s">
        <v>35</v>
      </c>
      <c r="BX342" s="1248" t="s">
        <v>35</v>
      </c>
      <c r="BY342" s="1309" t="s">
        <v>35</v>
      </c>
      <c r="BZ342" s="1309" t="s">
        <v>35</v>
      </c>
      <c r="CA342" s="1309" t="s">
        <v>35</v>
      </c>
      <c r="CB342" s="1309" t="s">
        <v>35</v>
      </c>
      <c r="CC342" s="2214"/>
      <c r="CD342" s="2214"/>
      <c r="CE342" s="2214"/>
      <c r="CF342" s="2214"/>
      <c r="CG342" s="2214"/>
      <c r="CH342" s="2214"/>
      <c r="CI342" s="2214"/>
      <c r="CJ342" s="2214"/>
      <c r="CK342" s="2214"/>
      <c r="CL342" s="2214"/>
      <c r="CM342" s="2214"/>
      <c r="CN342" s="2214"/>
      <c r="CO342" s="2214"/>
      <c r="CP342" s="2214"/>
      <c r="CQ342" s="2214"/>
      <c r="CR342" s="2214"/>
      <c r="CS342" s="2214"/>
      <c r="CT342" s="2214"/>
      <c r="CU342" s="2214"/>
      <c r="CV342" s="2214"/>
      <c r="CW342" s="2214"/>
      <c r="CX342" s="2214"/>
      <c r="CY342" s="2214"/>
      <c r="CZ342" s="2214"/>
    </row>
    <row r="343" s="399" customFormat="true" ht="15" customHeight="true" x14ac:dyDescent="0.2">
      <c r="B343" s="398"/>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610" t="s">
        <v>139</v>
      </c>
      <c r="BB343" s="163" t="s">
        <v>49</v>
      </c>
      <c r="BC343" s="1227" t="s">
        <v>35</v>
      </c>
      <c r="BD343" s="1248" t="s">
        <v>35</v>
      </c>
      <c r="BE343" s="1248" t="s">
        <v>35</v>
      </c>
      <c r="BF343" s="1248" t="s">
        <v>35</v>
      </c>
      <c r="BG343" s="1269" t="s">
        <v>35</v>
      </c>
      <c r="BH343" s="1289" t="s">
        <v>35</v>
      </c>
      <c r="BI343" s="1248" t="s">
        <v>35</v>
      </c>
      <c r="BJ343" s="1248" t="s">
        <v>35</v>
      </c>
      <c r="BK343" s="1248" t="s">
        <v>35</v>
      </c>
      <c r="BL343" s="1269" t="s">
        <v>35</v>
      </c>
      <c r="BM343" s="1289" t="s">
        <v>35</v>
      </c>
      <c r="BN343" s="1248" t="s">
        <v>35</v>
      </c>
      <c r="BO343" s="1248" t="s">
        <v>35</v>
      </c>
      <c r="BP343" s="1248" t="s">
        <v>35</v>
      </c>
      <c r="BQ343" s="1269" t="s">
        <v>35</v>
      </c>
      <c r="BR343" s="1289" t="s">
        <v>35</v>
      </c>
      <c r="BS343" s="1248" t="s">
        <v>35</v>
      </c>
      <c r="BT343" s="1248" t="s">
        <v>35</v>
      </c>
      <c r="BU343" s="1248" t="s">
        <v>35</v>
      </c>
      <c r="BV343" s="1248" t="s">
        <v>35</v>
      </c>
      <c r="BW343" s="1248" t="s">
        <v>35</v>
      </c>
      <c r="BX343" s="1248" t="s">
        <v>35</v>
      </c>
      <c r="BY343" s="1309" t="s">
        <v>35</v>
      </c>
      <c r="BZ343" s="1309" t="s">
        <v>35</v>
      </c>
      <c r="CA343" s="1309" t="s">
        <v>35</v>
      </c>
      <c r="CB343" s="1309" t="s">
        <v>35</v>
      </c>
      <c r="CC343" s="2214"/>
      <c r="CD343" s="2214"/>
      <c r="CE343" s="2214"/>
      <c r="CF343" s="2214"/>
      <c r="CG343" s="2214"/>
      <c r="CH343" s="2214"/>
      <c r="CI343" s="2214"/>
      <c r="CJ343" s="2214"/>
      <c r="CK343" s="2214"/>
      <c r="CL343" s="2214"/>
      <c r="CM343" s="2214"/>
      <c r="CN343" s="2214"/>
      <c r="CO343" s="2214"/>
      <c r="CP343" s="2214"/>
      <c r="CQ343" s="2214"/>
      <c r="CR343" s="2214"/>
      <c r="CS343" s="2214"/>
      <c r="CT343" s="2214"/>
      <c r="CU343" s="2214"/>
      <c r="CV343" s="2214"/>
      <c r="CW343" s="2214"/>
      <c r="CX343" s="2214"/>
      <c r="CY343" s="2214"/>
      <c r="CZ343" s="2214"/>
    </row>
    <row r="344" s="399" customFormat="true" ht="15" customHeight="true" x14ac:dyDescent="0.2">
      <c r="B344" s="398"/>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609"/>
      <c r="BB344" s="163" t="s">
        <v>48</v>
      </c>
      <c r="BC344" s="1227" t="s">
        <v>35</v>
      </c>
      <c r="BD344" s="1248" t="s">
        <v>35</v>
      </c>
      <c r="BE344" s="1248" t="s">
        <v>35</v>
      </c>
      <c r="BF344" s="1248" t="s">
        <v>35</v>
      </c>
      <c r="BG344" s="1269" t="s">
        <v>35</v>
      </c>
      <c r="BH344" s="1289" t="s">
        <v>35</v>
      </c>
      <c r="BI344" s="1248" t="s">
        <v>35</v>
      </c>
      <c r="BJ344" s="1248" t="s">
        <v>35</v>
      </c>
      <c r="BK344" s="1248" t="s">
        <v>35</v>
      </c>
      <c r="BL344" s="1269" t="s">
        <v>35</v>
      </c>
      <c r="BM344" s="1289" t="s">
        <v>35</v>
      </c>
      <c r="BN344" s="1248" t="s">
        <v>35</v>
      </c>
      <c r="BO344" s="1248" t="s">
        <v>35</v>
      </c>
      <c r="BP344" s="1248" t="s">
        <v>35</v>
      </c>
      <c r="BQ344" s="1269" t="s">
        <v>35</v>
      </c>
      <c r="BR344" s="1289" t="s">
        <v>35</v>
      </c>
      <c r="BS344" s="1248" t="s">
        <v>35</v>
      </c>
      <c r="BT344" s="1248" t="s">
        <v>35</v>
      </c>
      <c r="BU344" s="1248" t="s">
        <v>35</v>
      </c>
      <c r="BV344" s="1248" t="s">
        <v>35</v>
      </c>
      <c r="BW344" s="1248" t="s">
        <v>35</v>
      </c>
      <c r="BX344" s="1248" t="s">
        <v>35</v>
      </c>
      <c r="BY344" s="1309" t="s">
        <v>35</v>
      </c>
      <c r="BZ344" s="1309" t="s">
        <v>35</v>
      </c>
      <c r="CA344" s="1309" t="s">
        <v>35</v>
      </c>
      <c r="CB344" s="1309" t="s">
        <v>35</v>
      </c>
      <c r="CC344" s="2214"/>
      <c r="CD344" s="2214"/>
      <c r="CE344" s="2214"/>
      <c r="CF344" s="2214"/>
      <c r="CG344" s="2214"/>
      <c r="CH344" s="2214"/>
      <c r="CI344" s="2214"/>
      <c r="CJ344" s="2214"/>
      <c r="CK344" s="2214"/>
      <c r="CL344" s="2214"/>
      <c r="CM344" s="2214"/>
      <c r="CN344" s="2214"/>
      <c r="CO344" s="2214"/>
      <c r="CP344" s="2214"/>
      <c r="CQ344" s="2214"/>
      <c r="CR344" s="2214"/>
      <c r="CS344" s="2214"/>
      <c r="CT344" s="2214"/>
      <c r="CU344" s="2214"/>
      <c r="CV344" s="2214"/>
      <c r="CW344" s="2214"/>
      <c r="CX344" s="2214"/>
      <c r="CY344" s="2214"/>
      <c r="CZ344" s="2214"/>
    </row>
    <row r="345" s="399" customFormat="true" ht="15" customHeight="true" x14ac:dyDescent="0.2">
      <c r="B345" s="398"/>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610" t="s">
        <v>140</v>
      </c>
      <c r="BB345" s="163" t="s">
        <v>49</v>
      </c>
      <c r="BC345" s="1227" t="s">
        <v>35</v>
      </c>
      <c r="BD345" s="1248" t="s">
        <v>35</v>
      </c>
      <c r="BE345" s="1248" t="s">
        <v>35</v>
      </c>
      <c r="BF345" s="1248" t="s">
        <v>35</v>
      </c>
      <c r="BG345" s="1269" t="s">
        <v>35</v>
      </c>
      <c r="BH345" s="1289" t="s">
        <v>35</v>
      </c>
      <c r="BI345" s="1248" t="s">
        <v>35</v>
      </c>
      <c r="BJ345" s="1248" t="s">
        <v>35</v>
      </c>
      <c r="BK345" s="1248" t="s">
        <v>35</v>
      </c>
      <c r="BL345" s="1269" t="s">
        <v>35</v>
      </c>
      <c r="BM345" s="1289" t="s">
        <v>35</v>
      </c>
      <c r="BN345" s="1248" t="s">
        <v>35</v>
      </c>
      <c r="BO345" s="1248" t="s">
        <v>35</v>
      </c>
      <c r="BP345" s="1248" t="s">
        <v>35</v>
      </c>
      <c r="BQ345" s="1269" t="s">
        <v>35</v>
      </c>
      <c r="BR345" s="1289" t="s">
        <v>35</v>
      </c>
      <c r="BS345" s="1248" t="s">
        <v>35</v>
      </c>
      <c r="BT345" s="1248" t="s">
        <v>35</v>
      </c>
      <c r="BU345" s="1248" t="s">
        <v>35</v>
      </c>
      <c r="BV345" s="1248" t="s">
        <v>35</v>
      </c>
      <c r="BW345" s="1248" t="s">
        <v>35</v>
      </c>
      <c r="BX345" s="1248" t="s">
        <v>35</v>
      </c>
      <c r="BY345" s="1309" t="s">
        <v>35</v>
      </c>
      <c r="BZ345" s="1309" t="s">
        <v>35</v>
      </c>
      <c r="CA345" s="1309" t="s">
        <v>35</v>
      </c>
      <c r="CB345" s="1309" t="s">
        <v>35</v>
      </c>
      <c r="CC345" s="2214"/>
      <c r="CD345" s="2214"/>
      <c r="CE345" s="2214"/>
      <c r="CF345" s="2214"/>
      <c r="CG345" s="2214"/>
      <c r="CH345" s="2214"/>
      <c r="CI345" s="2214"/>
      <c r="CJ345" s="2214"/>
      <c r="CK345" s="2214"/>
      <c r="CL345" s="2214"/>
      <c r="CM345" s="2214"/>
      <c r="CN345" s="2214"/>
      <c r="CO345" s="2214"/>
      <c r="CP345" s="2214"/>
      <c r="CQ345" s="2214"/>
      <c r="CR345" s="2214"/>
      <c r="CS345" s="2214"/>
      <c r="CT345" s="2214"/>
      <c r="CU345" s="2214"/>
      <c r="CV345" s="2214"/>
      <c r="CW345" s="2214"/>
      <c r="CX345" s="2214"/>
      <c r="CY345" s="2214"/>
      <c r="CZ345" s="2214"/>
    </row>
    <row r="346" s="399" customFormat="true" ht="15" customHeight="true" x14ac:dyDescent="0.2">
      <c r="B346" s="398"/>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609"/>
      <c r="BB346" s="163" t="s">
        <v>48</v>
      </c>
      <c r="BC346" s="1227" t="s">
        <v>35</v>
      </c>
      <c r="BD346" s="1248" t="s">
        <v>35</v>
      </c>
      <c r="BE346" s="1248" t="s">
        <v>35</v>
      </c>
      <c r="BF346" s="1248" t="s">
        <v>35</v>
      </c>
      <c r="BG346" s="1269" t="s">
        <v>35</v>
      </c>
      <c r="BH346" s="1289" t="s">
        <v>35</v>
      </c>
      <c r="BI346" s="1248" t="s">
        <v>35</v>
      </c>
      <c r="BJ346" s="1248" t="s">
        <v>35</v>
      </c>
      <c r="BK346" s="1248" t="s">
        <v>35</v>
      </c>
      <c r="BL346" s="1269" t="s">
        <v>35</v>
      </c>
      <c r="BM346" s="1289" t="s">
        <v>35</v>
      </c>
      <c r="BN346" s="1248" t="s">
        <v>35</v>
      </c>
      <c r="BO346" s="1248" t="s">
        <v>35</v>
      </c>
      <c r="BP346" s="1248" t="s">
        <v>35</v>
      </c>
      <c r="BQ346" s="1269" t="s">
        <v>35</v>
      </c>
      <c r="BR346" s="1289" t="s">
        <v>35</v>
      </c>
      <c r="BS346" s="1248" t="s">
        <v>35</v>
      </c>
      <c r="BT346" s="1248" t="s">
        <v>35</v>
      </c>
      <c r="BU346" s="1248" t="s">
        <v>35</v>
      </c>
      <c r="BV346" s="1248" t="s">
        <v>35</v>
      </c>
      <c r="BW346" s="1248" t="s">
        <v>35</v>
      </c>
      <c r="BX346" s="1248" t="s">
        <v>35</v>
      </c>
      <c r="BY346" s="1309" t="s">
        <v>35</v>
      </c>
      <c r="BZ346" s="1309" t="s">
        <v>35</v>
      </c>
      <c r="CA346" s="1309" t="s">
        <v>35</v>
      </c>
      <c r="CB346" s="1309" t="s">
        <v>35</v>
      </c>
      <c r="CC346" s="2214"/>
      <c r="CD346" s="2214"/>
      <c r="CE346" s="2214"/>
      <c r="CF346" s="2214"/>
      <c r="CG346" s="2214"/>
      <c r="CH346" s="2214"/>
      <c r="CI346" s="2214"/>
      <c r="CJ346" s="2214"/>
      <c r="CK346" s="2214"/>
      <c r="CL346" s="2214"/>
      <c r="CM346" s="2214"/>
      <c r="CN346" s="2214"/>
      <c r="CO346" s="2214"/>
      <c r="CP346" s="2214"/>
      <c r="CQ346" s="2214"/>
      <c r="CR346" s="2214"/>
      <c r="CS346" s="2214"/>
      <c r="CT346" s="2214"/>
      <c r="CU346" s="2214"/>
      <c r="CV346" s="2214"/>
      <c r="CW346" s="2214"/>
      <c r="CX346" s="2214"/>
      <c r="CY346" s="2214"/>
      <c r="CZ346" s="2214"/>
    </row>
    <row r="347" s="399" customFormat="true" ht="15" customHeight="true" x14ac:dyDescent="0.2">
      <c r="B347" s="398"/>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610" t="s">
        <v>141</v>
      </c>
      <c r="BB347" s="163" t="s">
        <v>49</v>
      </c>
      <c r="BC347" s="1227" t="s">
        <v>35</v>
      </c>
      <c r="BD347" s="1248" t="s">
        <v>35</v>
      </c>
      <c r="BE347" s="1248" t="s">
        <v>35</v>
      </c>
      <c r="BF347" s="1248" t="s">
        <v>35</v>
      </c>
      <c r="BG347" s="1269" t="s">
        <v>35</v>
      </c>
      <c r="BH347" s="1289" t="s">
        <v>35</v>
      </c>
      <c r="BI347" s="1248" t="s">
        <v>35</v>
      </c>
      <c r="BJ347" s="1248" t="s">
        <v>35</v>
      </c>
      <c r="BK347" s="1248" t="s">
        <v>35</v>
      </c>
      <c r="BL347" s="1269" t="s">
        <v>35</v>
      </c>
      <c r="BM347" s="1289" t="s">
        <v>35</v>
      </c>
      <c r="BN347" s="1248" t="s">
        <v>35</v>
      </c>
      <c r="BO347" s="1248" t="s">
        <v>35</v>
      </c>
      <c r="BP347" s="1248" t="s">
        <v>35</v>
      </c>
      <c r="BQ347" s="1269" t="s">
        <v>35</v>
      </c>
      <c r="BR347" s="1289" t="s">
        <v>35</v>
      </c>
      <c r="BS347" s="1248" t="s">
        <v>35</v>
      </c>
      <c r="BT347" s="1248" t="s">
        <v>35</v>
      </c>
      <c r="BU347" s="1248" t="s">
        <v>35</v>
      </c>
      <c r="BV347" s="1248" t="s">
        <v>35</v>
      </c>
      <c r="BW347" s="1248" t="s">
        <v>35</v>
      </c>
      <c r="BX347" s="1248" t="s">
        <v>35</v>
      </c>
      <c r="BY347" s="1309" t="s">
        <v>35</v>
      </c>
      <c r="BZ347" s="1309" t="s">
        <v>35</v>
      </c>
      <c r="CA347" s="1309" t="s">
        <v>35</v>
      </c>
      <c r="CB347" s="1309" t="s">
        <v>35</v>
      </c>
      <c r="CC347" s="2214"/>
      <c r="CD347" s="2214"/>
      <c r="CE347" s="2214"/>
      <c r="CF347" s="2214"/>
      <c r="CG347" s="2214"/>
      <c r="CH347" s="2214"/>
      <c r="CI347" s="2214"/>
      <c r="CJ347" s="2214"/>
      <c r="CK347" s="2214"/>
      <c r="CL347" s="2214"/>
      <c r="CM347" s="2214"/>
      <c r="CN347" s="2214"/>
      <c r="CO347" s="2214"/>
      <c r="CP347" s="2214"/>
      <c r="CQ347" s="2214"/>
      <c r="CR347" s="2214"/>
      <c r="CS347" s="2214"/>
      <c r="CT347" s="2214"/>
      <c r="CU347" s="2214"/>
      <c r="CV347" s="2214"/>
      <c r="CW347" s="2214"/>
      <c r="CX347" s="2214"/>
      <c r="CY347" s="2214"/>
      <c r="CZ347" s="2214"/>
    </row>
    <row r="348" s="399" customFormat="true" ht="15" customHeight="true" x14ac:dyDescent="0.2">
      <c r="B348" s="398"/>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609"/>
      <c r="BB348" s="163" t="s">
        <v>48</v>
      </c>
      <c r="BC348" s="1227" t="s">
        <v>35</v>
      </c>
      <c r="BD348" s="1248" t="s">
        <v>35</v>
      </c>
      <c r="BE348" s="1248" t="s">
        <v>35</v>
      </c>
      <c r="BF348" s="1248" t="s">
        <v>35</v>
      </c>
      <c r="BG348" s="1269" t="s">
        <v>35</v>
      </c>
      <c r="BH348" s="1289" t="s">
        <v>35</v>
      </c>
      <c r="BI348" s="1248" t="s">
        <v>35</v>
      </c>
      <c r="BJ348" s="1248" t="s">
        <v>35</v>
      </c>
      <c r="BK348" s="1248" t="s">
        <v>35</v>
      </c>
      <c r="BL348" s="1269" t="s">
        <v>35</v>
      </c>
      <c r="BM348" s="1289" t="s">
        <v>35</v>
      </c>
      <c r="BN348" s="1248" t="s">
        <v>35</v>
      </c>
      <c r="BO348" s="1248" t="s">
        <v>35</v>
      </c>
      <c r="BP348" s="1248" t="s">
        <v>35</v>
      </c>
      <c r="BQ348" s="1269" t="s">
        <v>35</v>
      </c>
      <c r="BR348" s="1289" t="s">
        <v>35</v>
      </c>
      <c r="BS348" s="1248" t="s">
        <v>35</v>
      </c>
      <c r="BT348" s="1248" t="s">
        <v>35</v>
      </c>
      <c r="BU348" s="1248" t="s">
        <v>35</v>
      </c>
      <c r="BV348" s="1248" t="s">
        <v>35</v>
      </c>
      <c r="BW348" s="1248" t="s">
        <v>35</v>
      </c>
      <c r="BX348" s="1248" t="s">
        <v>35</v>
      </c>
      <c r="BY348" s="1309" t="s">
        <v>35</v>
      </c>
      <c r="BZ348" s="1309" t="s">
        <v>35</v>
      </c>
      <c r="CA348" s="1309" t="s">
        <v>35</v>
      </c>
      <c r="CB348" s="1309" t="s">
        <v>35</v>
      </c>
      <c r="CC348" s="2214"/>
      <c r="CD348" s="2214"/>
      <c r="CE348" s="2214"/>
      <c r="CF348" s="2214"/>
      <c r="CG348" s="2214"/>
      <c r="CH348" s="2214"/>
      <c r="CI348" s="2214"/>
      <c r="CJ348" s="2214"/>
      <c r="CK348" s="2214"/>
      <c r="CL348" s="2214"/>
      <c r="CM348" s="2214"/>
      <c r="CN348" s="2214"/>
      <c r="CO348" s="2214"/>
      <c r="CP348" s="2214"/>
      <c r="CQ348" s="2214"/>
      <c r="CR348" s="2214"/>
      <c r="CS348" s="2214"/>
      <c r="CT348" s="2214"/>
      <c r="CU348" s="2214"/>
      <c r="CV348" s="2214"/>
      <c r="CW348" s="2214"/>
      <c r="CX348" s="2214"/>
      <c r="CY348" s="2214"/>
      <c r="CZ348" s="2214"/>
    </row>
    <row r="349" s="399" customFormat="true" ht="15" customHeight="true" x14ac:dyDescent="0.2">
      <c r="B349" s="398"/>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610" t="s">
        <v>142</v>
      </c>
      <c r="BB349" s="163" t="s">
        <v>49</v>
      </c>
      <c r="BC349" s="1227" t="s">
        <v>35</v>
      </c>
      <c r="BD349" s="1248" t="s">
        <v>35</v>
      </c>
      <c r="BE349" s="1248" t="s">
        <v>35</v>
      </c>
      <c r="BF349" s="1248" t="s">
        <v>35</v>
      </c>
      <c r="BG349" s="1269" t="s">
        <v>35</v>
      </c>
      <c r="BH349" s="1289" t="s">
        <v>35</v>
      </c>
      <c r="BI349" s="1248" t="s">
        <v>35</v>
      </c>
      <c r="BJ349" s="1248" t="s">
        <v>35</v>
      </c>
      <c r="BK349" s="1248" t="s">
        <v>35</v>
      </c>
      <c r="BL349" s="1269" t="s">
        <v>35</v>
      </c>
      <c r="BM349" s="1289" t="s">
        <v>35</v>
      </c>
      <c r="BN349" s="1248" t="s">
        <v>35</v>
      </c>
      <c r="BO349" s="1248" t="s">
        <v>35</v>
      </c>
      <c r="BP349" s="1248" t="s">
        <v>35</v>
      </c>
      <c r="BQ349" s="1269" t="s">
        <v>35</v>
      </c>
      <c r="BR349" s="1289" t="s">
        <v>35</v>
      </c>
      <c r="BS349" s="1248" t="s">
        <v>35</v>
      </c>
      <c r="BT349" s="1248" t="s">
        <v>35</v>
      </c>
      <c r="BU349" s="1248" t="s">
        <v>35</v>
      </c>
      <c r="BV349" s="1248" t="s">
        <v>35</v>
      </c>
      <c r="BW349" s="1248" t="s">
        <v>35</v>
      </c>
      <c r="BX349" s="1248" t="s">
        <v>35</v>
      </c>
      <c r="BY349" s="1309" t="s">
        <v>35</v>
      </c>
      <c r="BZ349" s="1309" t="s">
        <v>35</v>
      </c>
      <c r="CA349" s="1309" t="s">
        <v>35</v>
      </c>
      <c r="CB349" s="1309" t="s">
        <v>35</v>
      </c>
      <c r="CC349" s="2214"/>
      <c r="CD349" s="2214"/>
      <c r="CE349" s="2214"/>
      <c r="CF349" s="2214"/>
      <c r="CG349" s="2214"/>
      <c r="CH349" s="2214"/>
      <c r="CI349" s="2214"/>
      <c r="CJ349" s="2214"/>
      <c r="CK349" s="2214"/>
      <c r="CL349" s="2214"/>
      <c r="CM349" s="2214"/>
      <c r="CN349" s="2214"/>
      <c r="CO349" s="2214"/>
      <c r="CP349" s="2214"/>
      <c r="CQ349" s="2214"/>
      <c r="CR349" s="2214"/>
      <c r="CS349" s="2214"/>
      <c r="CT349" s="2214"/>
      <c r="CU349" s="2214"/>
      <c r="CV349" s="2214"/>
      <c r="CW349" s="2214"/>
      <c r="CX349" s="2214"/>
      <c r="CY349" s="2214"/>
      <c r="CZ349" s="2214"/>
    </row>
    <row r="350" s="399" customFormat="true" ht="15" customHeight="true" x14ac:dyDescent="0.2">
      <c r="B350" s="398"/>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609"/>
      <c r="BB350" s="163" t="s">
        <v>48</v>
      </c>
      <c r="BC350" s="1227" t="s">
        <v>35</v>
      </c>
      <c r="BD350" s="1248" t="s">
        <v>35</v>
      </c>
      <c r="BE350" s="1248" t="s">
        <v>35</v>
      </c>
      <c r="BF350" s="1248" t="s">
        <v>35</v>
      </c>
      <c r="BG350" s="1269" t="s">
        <v>35</v>
      </c>
      <c r="BH350" s="1289" t="s">
        <v>35</v>
      </c>
      <c r="BI350" s="1248" t="s">
        <v>35</v>
      </c>
      <c r="BJ350" s="1248" t="s">
        <v>35</v>
      </c>
      <c r="BK350" s="1248" t="s">
        <v>35</v>
      </c>
      <c r="BL350" s="1269" t="s">
        <v>35</v>
      </c>
      <c r="BM350" s="1289" t="s">
        <v>35</v>
      </c>
      <c r="BN350" s="1248" t="s">
        <v>35</v>
      </c>
      <c r="BO350" s="1248" t="s">
        <v>35</v>
      </c>
      <c r="BP350" s="1248" t="s">
        <v>35</v>
      </c>
      <c r="BQ350" s="1269" t="s">
        <v>35</v>
      </c>
      <c r="BR350" s="1289" t="s">
        <v>35</v>
      </c>
      <c r="BS350" s="1248" t="s">
        <v>35</v>
      </c>
      <c r="BT350" s="1248" t="s">
        <v>35</v>
      </c>
      <c r="BU350" s="1248" t="s">
        <v>35</v>
      </c>
      <c r="BV350" s="1248" t="s">
        <v>35</v>
      </c>
      <c r="BW350" s="1248" t="s">
        <v>35</v>
      </c>
      <c r="BX350" s="1248" t="s">
        <v>35</v>
      </c>
      <c r="BY350" s="1309" t="s">
        <v>35</v>
      </c>
      <c r="BZ350" s="1309" t="s">
        <v>35</v>
      </c>
      <c r="CA350" s="1309" t="s">
        <v>35</v>
      </c>
      <c r="CB350" s="1309" t="s">
        <v>35</v>
      </c>
      <c r="CC350" s="2214"/>
      <c r="CD350" s="2214"/>
      <c r="CE350" s="2214"/>
      <c r="CF350" s="2214"/>
      <c r="CG350" s="2214"/>
      <c r="CH350" s="2214"/>
      <c r="CI350" s="2214"/>
      <c r="CJ350" s="2214"/>
      <c r="CK350" s="2214"/>
      <c r="CL350" s="2214"/>
      <c r="CM350" s="2214"/>
      <c r="CN350" s="2214"/>
      <c r="CO350" s="2214"/>
      <c r="CP350" s="2214"/>
      <c r="CQ350" s="2214"/>
      <c r="CR350" s="2214"/>
      <c r="CS350" s="2214"/>
      <c r="CT350" s="2214"/>
      <c r="CU350" s="2214"/>
      <c r="CV350" s="2214"/>
      <c r="CW350" s="2214"/>
      <c r="CX350" s="2214"/>
      <c r="CY350" s="2214"/>
      <c r="CZ350" s="2214"/>
    </row>
    <row r="351" s="399" customFormat="true" ht="15" customHeight="true" x14ac:dyDescent="0.2">
      <c r="B351" s="398"/>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610" t="s">
        <v>143</v>
      </c>
      <c r="BB351" s="163" t="s">
        <v>49</v>
      </c>
      <c r="BC351" s="1227" t="s">
        <v>35</v>
      </c>
      <c r="BD351" s="1248" t="s">
        <v>35</v>
      </c>
      <c r="BE351" s="1248" t="s">
        <v>35</v>
      </c>
      <c r="BF351" s="1248" t="s">
        <v>35</v>
      </c>
      <c r="BG351" s="1269" t="s">
        <v>35</v>
      </c>
      <c r="BH351" s="1289" t="s">
        <v>35</v>
      </c>
      <c r="BI351" s="1248" t="s">
        <v>35</v>
      </c>
      <c r="BJ351" s="1248" t="s">
        <v>35</v>
      </c>
      <c r="BK351" s="1248" t="s">
        <v>35</v>
      </c>
      <c r="BL351" s="1269" t="s">
        <v>35</v>
      </c>
      <c r="BM351" s="1289" t="s">
        <v>35</v>
      </c>
      <c r="BN351" s="1248" t="s">
        <v>35</v>
      </c>
      <c r="BO351" s="1248" t="s">
        <v>35</v>
      </c>
      <c r="BP351" s="1248" t="s">
        <v>35</v>
      </c>
      <c r="BQ351" s="1269" t="s">
        <v>35</v>
      </c>
      <c r="BR351" s="1289" t="s">
        <v>35</v>
      </c>
      <c r="BS351" s="1248" t="s">
        <v>35</v>
      </c>
      <c r="BT351" s="1248" t="s">
        <v>35</v>
      </c>
      <c r="BU351" s="1248" t="s">
        <v>35</v>
      </c>
      <c r="BV351" s="1248" t="s">
        <v>35</v>
      </c>
      <c r="BW351" s="1248" t="s">
        <v>35</v>
      </c>
      <c r="BX351" s="1248" t="s">
        <v>35</v>
      </c>
      <c r="BY351" s="1309" t="s">
        <v>35</v>
      </c>
      <c r="BZ351" s="1309" t="s">
        <v>35</v>
      </c>
      <c r="CA351" s="1309" t="s">
        <v>35</v>
      </c>
      <c r="CB351" s="1309" t="s">
        <v>35</v>
      </c>
      <c r="CC351" s="2214"/>
      <c r="CD351" s="2214"/>
      <c r="CE351" s="2214"/>
      <c r="CF351" s="2214"/>
      <c r="CG351" s="2214"/>
      <c r="CH351" s="2214"/>
      <c r="CI351" s="2214"/>
      <c r="CJ351" s="2214"/>
      <c r="CK351" s="2214"/>
      <c r="CL351" s="2214"/>
      <c r="CM351" s="2214"/>
      <c r="CN351" s="2214"/>
      <c r="CO351" s="2214"/>
      <c r="CP351" s="2214"/>
      <c r="CQ351" s="2214"/>
      <c r="CR351" s="2214"/>
      <c r="CS351" s="2214"/>
      <c r="CT351" s="2214"/>
      <c r="CU351" s="2214"/>
      <c r="CV351" s="2214"/>
      <c r="CW351" s="2214"/>
      <c r="CX351" s="2214"/>
      <c r="CY351" s="2214"/>
      <c r="CZ351" s="2214"/>
    </row>
    <row r="352" s="399" customFormat="true" ht="15" customHeight="true" x14ac:dyDescent="0.2">
      <c r="B352" s="398"/>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609"/>
      <c r="BB352" s="163" t="s">
        <v>48</v>
      </c>
      <c r="BC352" s="1227" t="s">
        <v>35</v>
      </c>
      <c r="BD352" s="1248" t="s">
        <v>35</v>
      </c>
      <c r="BE352" s="1248" t="s">
        <v>35</v>
      </c>
      <c r="BF352" s="1248" t="s">
        <v>35</v>
      </c>
      <c r="BG352" s="1269" t="s">
        <v>35</v>
      </c>
      <c r="BH352" s="1289" t="s">
        <v>35</v>
      </c>
      <c r="BI352" s="1248" t="s">
        <v>35</v>
      </c>
      <c r="BJ352" s="1248" t="s">
        <v>35</v>
      </c>
      <c r="BK352" s="1248" t="s">
        <v>35</v>
      </c>
      <c r="BL352" s="1269" t="s">
        <v>35</v>
      </c>
      <c r="BM352" s="1289" t="s">
        <v>35</v>
      </c>
      <c r="BN352" s="1248" t="s">
        <v>35</v>
      </c>
      <c r="BO352" s="1248" t="s">
        <v>35</v>
      </c>
      <c r="BP352" s="1248" t="s">
        <v>35</v>
      </c>
      <c r="BQ352" s="1269" t="s">
        <v>35</v>
      </c>
      <c r="BR352" s="1289" t="s">
        <v>35</v>
      </c>
      <c r="BS352" s="1248" t="s">
        <v>35</v>
      </c>
      <c r="BT352" s="1248" t="s">
        <v>35</v>
      </c>
      <c r="BU352" s="1248" t="s">
        <v>35</v>
      </c>
      <c r="BV352" s="1248" t="s">
        <v>35</v>
      </c>
      <c r="BW352" s="1248" t="s">
        <v>35</v>
      </c>
      <c r="BX352" s="1248" t="s">
        <v>35</v>
      </c>
      <c r="BY352" s="1309" t="s">
        <v>35</v>
      </c>
      <c r="BZ352" s="1309" t="s">
        <v>35</v>
      </c>
      <c r="CA352" s="1309" t="s">
        <v>35</v>
      </c>
      <c r="CB352" s="1309" t="s">
        <v>35</v>
      </c>
      <c r="CC352" s="2214"/>
      <c r="CD352" s="2214"/>
      <c r="CE352" s="2214"/>
      <c r="CF352" s="2214"/>
      <c r="CG352" s="2214"/>
      <c r="CH352" s="2214"/>
      <c r="CI352" s="2214"/>
      <c r="CJ352" s="2214"/>
      <c r="CK352" s="2214"/>
      <c r="CL352" s="2214"/>
      <c r="CM352" s="2214"/>
      <c r="CN352" s="2214"/>
      <c r="CO352" s="2214"/>
      <c r="CP352" s="2214"/>
      <c r="CQ352" s="2214"/>
      <c r="CR352" s="2214"/>
      <c r="CS352" s="2214"/>
      <c r="CT352" s="2214"/>
      <c r="CU352" s="2214"/>
      <c r="CV352" s="2214"/>
      <c r="CW352" s="2214"/>
      <c r="CX352" s="2214"/>
      <c r="CY352" s="2214"/>
      <c r="CZ352" s="2214"/>
    </row>
    <row r="353" s="399" customFormat="true" ht="15" customHeight="true" x14ac:dyDescent="0.2">
      <c r="B353" s="398"/>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610" t="s">
        <v>138</v>
      </c>
      <c r="BB353" s="163" t="s">
        <v>49</v>
      </c>
      <c r="BC353" s="1227" t="s">
        <v>35</v>
      </c>
      <c r="BD353" s="1248" t="s">
        <v>35</v>
      </c>
      <c r="BE353" s="1248" t="s">
        <v>35</v>
      </c>
      <c r="BF353" s="1248" t="s">
        <v>35</v>
      </c>
      <c r="BG353" s="1269" t="s">
        <v>35</v>
      </c>
      <c r="BH353" s="1289" t="s">
        <v>35</v>
      </c>
      <c r="BI353" s="1248" t="s">
        <v>35</v>
      </c>
      <c r="BJ353" s="1248" t="s">
        <v>35</v>
      </c>
      <c r="BK353" s="1248" t="s">
        <v>35</v>
      </c>
      <c r="BL353" s="1269" t="s">
        <v>35</v>
      </c>
      <c r="BM353" s="1289" t="s">
        <v>35</v>
      </c>
      <c r="BN353" s="1248" t="s">
        <v>35</v>
      </c>
      <c r="BO353" s="1248" t="s">
        <v>35</v>
      </c>
      <c r="BP353" s="1248" t="s">
        <v>35</v>
      </c>
      <c r="BQ353" s="1269" t="s">
        <v>35</v>
      </c>
      <c r="BR353" s="1289" t="s">
        <v>35</v>
      </c>
      <c r="BS353" s="1248" t="s">
        <v>35</v>
      </c>
      <c r="BT353" s="1248" t="s">
        <v>35</v>
      </c>
      <c r="BU353" s="1248" t="s">
        <v>35</v>
      </c>
      <c r="BV353" s="1248" t="s">
        <v>35</v>
      </c>
      <c r="BW353" s="1248" t="s">
        <v>35</v>
      </c>
      <c r="BX353" s="1248" t="s">
        <v>35</v>
      </c>
      <c r="BY353" s="1309" t="s">
        <v>35</v>
      </c>
      <c r="BZ353" s="1309" t="s">
        <v>35</v>
      </c>
      <c r="CA353" s="1309" t="s">
        <v>35</v>
      </c>
      <c r="CB353" s="1309" t="s">
        <v>35</v>
      </c>
      <c r="CC353" s="2214"/>
      <c r="CD353" s="2214"/>
      <c r="CE353" s="2214"/>
      <c r="CF353" s="2214"/>
      <c r="CG353" s="2214"/>
      <c r="CH353" s="2214"/>
      <c r="CI353" s="2214"/>
      <c r="CJ353" s="2214"/>
      <c r="CK353" s="2214"/>
      <c r="CL353" s="2214"/>
      <c r="CM353" s="2214"/>
      <c r="CN353" s="2214"/>
      <c r="CO353" s="2214"/>
      <c r="CP353" s="2214"/>
      <c r="CQ353" s="2214"/>
      <c r="CR353" s="2214"/>
      <c r="CS353" s="2214"/>
      <c r="CT353" s="2214"/>
      <c r="CU353" s="2214"/>
      <c r="CV353" s="2214"/>
      <c r="CW353" s="2214"/>
      <c r="CX353" s="2214"/>
      <c r="CY353" s="2214"/>
      <c r="CZ353" s="2214"/>
    </row>
    <row r="354" s="399" customFormat="true" ht="15" customHeight="true" x14ac:dyDescent="0.2">
      <c r="B354" s="398"/>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620"/>
      <c r="BB354" s="164" t="s">
        <v>48</v>
      </c>
      <c r="BC354" s="1228" t="s">
        <v>35</v>
      </c>
      <c r="BD354" s="1249" t="s">
        <v>35</v>
      </c>
      <c r="BE354" s="1249" t="s">
        <v>35</v>
      </c>
      <c r="BF354" s="1249" t="s">
        <v>35</v>
      </c>
      <c r="BG354" s="1270" t="s">
        <v>35</v>
      </c>
      <c r="BH354" s="1290" t="s">
        <v>35</v>
      </c>
      <c r="BI354" s="1249" t="s">
        <v>35</v>
      </c>
      <c r="BJ354" s="1249" t="s">
        <v>35</v>
      </c>
      <c r="BK354" s="1249" t="s">
        <v>35</v>
      </c>
      <c r="BL354" s="1270" t="s">
        <v>35</v>
      </c>
      <c r="BM354" s="1290" t="s">
        <v>35</v>
      </c>
      <c r="BN354" s="1249" t="s">
        <v>35</v>
      </c>
      <c r="BO354" s="1249" t="s">
        <v>35</v>
      </c>
      <c r="BP354" s="1249" t="s">
        <v>35</v>
      </c>
      <c r="BQ354" s="1270" t="s">
        <v>35</v>
      </c>
      <c r="BR354" s="1290" t="s">
        <v>35</v>
      </c>
      <c r="BS354" s="1249" t="s">
        <v>35</v>
      </c>
      <c r="BT354" s="1249" t="s">
        <v>35</v>
      </c>
      <c r="BU354" s="1249" t="s">
        <v>35</v>
      </c>
      <c r="BV354" s="1249" t="s">
        <v>35</v>
      </c>
      <c r="BW354" s="1249" t="s">
        <v>35</v>
      </c>
      <c r="BX354" s="1249" t="s">
        <v>35</v>
      </c>
      <c r="BY354" s="1310" t="s">
        <v>35</v>
      </c>
      <c r="BZ354" s="1310" t="s">
        <v>35</v>
      </c>
      <c r="CA354" s="1310" t="s">
        <v>35</v>
      </c>
      <c r="CB354" s="1310" t="s">
        <v>35</v>
      </c>
      <c r="CC354" s="2215"/>
      <c r="CD354" s="2215"/>
      <c r="CE354" s="2215"/>
      <c r="CF354" s="2215"/>
      <c r="CG354" s="2215"/>
      <c r="CH354" s="2215"/>
      <c r="CI354" s="2215"/>
      <c r="CJ354" s="2215"/>
      <c r="CK354" s="2215"/>
      <c r="CL354" s="2215"/>
      <c r="CM354" s="2215"/>
      <c r="CN354" s="2215"/>
      <c r="CO354" s="2215"/>
      <c r="CP354" s="2215"/>
      <c r="CQ354" s="2215"/>
      <c r="CR354" s="2215"/>
      <c r="CS354" s="2215"/>
      <c r="CT354" s="2215"/>
      <c r="CU354" s="2215"/>
      <c r="CV354" s="2215"/>
      <c r="CW354" s="2215"/>
      <c r="CX354" s="2215"/>
      <c r="CY354" s="2215"/>
      <c r="CZ354" s="2215"/>
    </row>
    <row r="355" s="399" customFormat="true" ht="15" customHeight="true" x14ac:dyDescent="0.2">
      <c r="B355" s="398"/>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399" customFormat="true" ht="15" customHeight="true" x14ac:dyDescent="0.2">
      <c r="B356" s="398"/>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99" customFormat="true" ht="15" customHeight="true" x14ac:dyDescent="0.2">
      <c r="B390" s="398"/>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99" customFormat="true" ht="15" customHeight="true" x14ac:dyDescent="0.2">
      <c r="B391" s="398"/>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99" customFormat="true" ht="15" customHeight="true" x14ac:dyDescent="0.2">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99" customFormat="true" ht="15" customHeight="true" x14ac:dyDescent="0.2">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99" customFormat="true" ht="15" customHeight="true" x14ac:dyDescent="0.2">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99" customFormat="true" ht="15" customHeight="true" x14ac:dyDescent="0.2">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99" customFormat="true" ht="15" customHeight="true" x14ac:dyDescent="0.2">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99" customFormat="true" ht="15" customHeight="true" x14ac:dyDescent="0.2">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99" customFormat="true" ht="15" customHeight="true" x14ac:dyDescent="0.2">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8" customFormat="true" ht="15" customHeight="true" x14ac:dyDescent="0.25">
      <c r="A399" s="136"/>
      <c r="B399" s="136"/>
      <c r="C399" s="2503" t="s">
        <v>129</v>
      </c>
      <c r="D399" s="2504"/>
      <c r="E399" s="2504"/>
      <c r="F399" s="2504"/>
      <c r="G399" s="136"/>
      <c r="H399" s="2474" t="s">
        <v>130</v>
      </c>
      <c r="I399" s="2475"/>
      <c r="J399" s="2475"/>
      <c r="K399" s="2475"/>
      <c r="M399" s="2474" t="s">
        <v>131</v>
      </c>
      <c r="N399" s="2475"/>
      <c r="O399" s="2475"/>
      <c r="P399" s="2475"/>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759" t="s">
        <v>202</v>
      </c>
      <c r="D400" s="2477"/>
      <c r="E400" s="2477"/>
      <c r="H400" s="2760" t="s">
        <v>202</v>
      </c>
      <c r="I400" s="2477"/>
      <c r="J400" s="2477"/>
      <c r="M400" s="2761" t="s">
        <v>202</v>
      </c>
      <c r="N400" s="2477"/>
      <c r="O400" s="2477"/>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8"/>
      <c r="BB400" s="136"/>
      <c r="BC400" s="418"/>
      <c r="BD400" s="418"/>
      <c r="BE400" s="418"/>
      <c r="BF400" s="418"/>
      <c r="BG400" s="418"/>
      <c r="BH400" s="418"/>
      <c r="BI400" s="418"/>
      <c r="BJ400" s="418"/>
      <c r="BK400" s="418"/>
      <c r="BL400" s="418"/>
      <c r="BM400" s="418"/>
      <c r="BN400" s="418"/>
      <c r="BO400" s="418"/>
      <c r="BP400" s="418"/>
      <c r="BQ400" s="418"/>
      <c r="BR400" s="418"/>
      <c r="BS400" s="418"/>
      <c r="BT400" s="418"/>
      <c r="BU400" s="418"/>
      <c r="BV400" s="418"/>
      <c r="BW400" s="418"/>
      <c r="BX400" s="418"/>
      <c r="BY400" s="418"/>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480"/>
      <c r="D401" s="2477"/>
      <c r="E401" s="449" t="s">
        <v>203</v>
      </c>
      <c r="H401" s="2480"/>
      <c r="I401" s="2477"/>
      <c r="J401" s="450" t="s">
        <v>203</v>
      </c>
      <c r="M401" s="2480"/>
      <c r="N401" s="2477"/>
      <c r="O401" s="451" t="s">
        <v>203</v>
      </c>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8"/>
      <c r="BB401" s="136"/>
      <c r="BC401" s="418"/>
      <c r="BD401" s="418"/>
      <c r="BE401" s="418"/>
      <c r="BF401" s="418"/>
      <c r="BG401" s="418"/>
      <c r="BH401" s="418"/>
      <c r="BI401" s="418"/>
      <c r="BJ401" s="418"/>
      <c r="BK401" s="418"/>
      <c r="BL401" s="418"/>
      <c r="BM401" s="418"/>
      <c r="BN401" s="418"/>
      <c r="BO401" s="418"/>
      <c r="BP401" s="418"/>
      <c r="BQ401" s="418"/>
      <c r="BR401" s="418"/>
      <c r="BS401" s="418"/>
      <c r="BT401" s="418"/>
      <c r="BU401" s="418"/>
      <c r="BV401" s="418"/>
      <c r="BW401" s="418"/>
      <c r="BX401" s="418"/>
      <c r="BY401" s="418"/>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481" t="s">
        <v>135</v>
      </c>
      <c r="C402" s="2477"/>
      <c r="D402" s="2477"/>
      <c r="E402" s="452" t="s">
        <v>204</v>
      </c>
      <c r="H402" s="2477"/>
      <c r="I402" s="2477"/>
      <c r="J402" s="453" t="s">
        <v>204</v>
      </c>
      <c r="M402" s="2477"/>
      <c r="N402" s="2477"/>
      <c r="O402" s="454" t="s">
        <v>204</v>
      </c>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8"/>
      <c r="BB402" s="136"/>
      <c r="BC402" s="418"/>
      <c r="BD402" s="418"/>
      <c r="BE402" s="418"/>
      <c r="BF402" s="418"/>
      <c r="BG402" s="418"/>
      <c r="BH402" s="418"/>
      <c r="BI402" s="418"/>
      <c r="BJ402" s="418"/>
      <c r="BK402" s="418"/>
      <c r="BL402" s="418"/>
      <c r="BM402" s="418"/>
      <c r="BN402" s="418"/>
      <c r="BO402" s="418"/>
      <c r="BP402" s="418"/>
      <c r="BQ402" s="418"/>
      <c r="BR402" s="418"/>
      <c r="BS402" s="418"/>
      <c r="BT402" s="418"/>
      <c r="BU402" s="418"/>
      <c r="BV402" s="418"/>
      <c r="BW402" s="418"/>
      <c r="BX402" s="418"/>
      <c r="BY402" s="418"/>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477"/>
      <c r="C403" s="2734" t="s">
        <v>322</v>
      </c>
      <c r="D403" s="2437"/>
      <c r="E403" s="582">
        <v>0.66203396217193933</v>
      </c>
      <c r="F403" s="476"/>
      <c r="G403" s="476"/>
      <c r="H403" s="2735" t="s">
        <v>322</v>
      </c>
      <c r="I403" s="2437"/>
      <c r="J403" s="583">
        <v>0.72528175472623557</v>
      </c>
      <c r="K403" s="476"/>
      <c r="L403" s="476"/>
      <c r="M403" s="2744" t="s">
        <v>323</v>
      </c>
      <c r="N403" s="2437"/>
      <c r="O403" s="584">
        <v>0.55820140548238328</v>
      </c>
      <c r="P403" s="476"/>
      <c r="Q403" s="476"/>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477"/>
      <c r="C404" s="2723" t="s">
        <v>324</v>
      </c>
      <c r="D404" s="2437"/>
      <c r="E404" s="585">
        <v>-0.61977021581391811</v>
      </c>
      <c r="F404" s="476"/>
      <c r="G404" s="476"/>
      <c r="H404" s="2728" t="s">
        <v>324</v>
      </c>
      <c r="I404" s="2437"/>
      <c r="J404" s="586">
        <v>-0.67271801352915839</v>
      </c>
      <c r="K404" s="476"/>
      <c r="L404" s="476"/>
      <c r="M404" s="2733" t="s">
        <v>325</v>
      </c>
      <c r="N404" s="2437"/>
      <c r="O404" s="587">
        <v>-0.54891816420136541</v>
      </c>
      <c r="P404" s="476"/>
      <c r="Q404" s="476"/>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477"/>
      <c r="C405" s="2723" t="s">
        <v>326</v>
      </c>
      <c r="D405" s="2437"/>
      <c r="E405" s="585">
        <v>-0.57983887053064309</v>
      </c>
      <c r="F405" s="476"/>
      <c r="G405" s="476"/>
      <c r="H405" s="2728" t="s">
        <v>327</v>
      </c>
      <c r="I405" s="2437"/>
      <c r="J405" s="586">
        <v>0.63711687533443295</v>
      </c>
      <c r="K405" s="476"/>
      <c r="L405" s="476"/>
      <c r="M405" s="2733" t="s">
        <v>328</v>
      </c>
      <c r="N405" s="2437"/>
      <c r="O405" s="587">
        <v>0.48329811770153597</v>
      </c>
      <c r="P405" s="476"/>
      <c r="Q405" s="476"/>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477"/>
      <c r="C406" s="2723" t="s">
        <v>327</v>
      </c>
      <c r="D406" s="2437"/>
      <c r="E406" s="585">
        <v>0.55899795940658825</v>
      </c>
      <c r="F406" s="476"/>
      <c r="G406" s="476"/>
      <c r="H406" s="2728" t="s">
        <v>326</v>
      </c>
      <c r="I406" s="2437"/>
      <c r="J406" s="586">
        <v>-0.52547132717403755</v>
      </c>
      <c r="K406" s="476"/>
      <c r="L406" s="476"/>
      <c r="M406" s="2733" t="s">
        <v>206</v>
      </c>
      <c r="N406" s="2437"/>
      <c r="O406" s="587">
        <v>0.42149162779211952</v>
      </c>
      <c r="P406" s="476"/>
      <c r="Q406" s="476"/>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477"/>
      <c r="C407" s="2723" t="s">
        <v>329</v>
      </c>
      <c r="D407" s="2437"/>
      <c r="E407" s="585">
        <v>0.54374852283135178</v>
      </c>
      <c r="F407" s="476"/>
      <c r="G407" s="476"/>
      <c r="H407" s="2728" t="s">
        <v>325</v>
      </c>
      <c r="I407" s="2437"/>
      <c r="J407" s="586">
        <v>-0.52184317038588768</v>
      </c>
      <c r="K407" s="476"/>
      <c r="L407" s="476"/>
      <c r="M407" s="2733" t="s">
        <v>330</v>
      </c>
      <c r="N407" s="2437"/>
      <c r="O407" s="587">
        <v>0.42104629853523118</v>
      </c>
      <c r="P407" s="476"/>
      <c r="Q407" s="476"/>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477"/>
      <c r="C408" s="2723" t="s">
        <v>325</v>
      </c>
      <c r="D408" s="2437"/>
      <c r="E408" s="585">
        <v>-0.45641413158092714</v>
      </c>
      <c r="F408" s="476"/>
      <c r="G408" s="476"/>
      <c r="H408" s="2728" t="s">
        <v>329</v>
      </c>
      <c r="I408" s="2437"/>
      <c r="J408" s="586">
        <v>0.48449436310004129</v>
      </c>
      <c r="K408" s="476"/>
      <c r="L408" s="476"/>
      <c r="M408" s="2733" t="s">
        <v>211</v>
      </c>
      <c r="N408" s="2437"/>
      <c r="O408" s="587">
        <v>0.42068692180297235</v>
      </c>
      <c r="P408" s="476"/>
      <c r="Q408" s="476"/>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477"/>
      <c r="C409" s="2723" t="s">
        <v>328</v>
      </c>
      <c r="D409" s="2437"/>
      <c r="E409" s="585">
        <v>0.43053836937527484</v>
      </c>
      <c r="F409" s="476"/>
      <c r="G409" s="476"/>
      <c r="H409" s="2728" t="s">
        <v>331</v>
      </c>
      <c r="I409" s="2437"/>
      <c r="J409" s="586">
        <v>0.37818418929584396</v>
      </c>
      <c r="K409" s="476"/>
      <c r="L409" s="476"/>
      <c r="M409" s="2733" t="s">
        <v>332</v>
      </c>
      <c r="N409" s="2437"/>
      <c r="O409" s="587">
        <v>0.41004493927749291</v>
      </c>
      <c r="P409" s="476"/>
      <c r="Q409" s="476"/>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477"/>
      <c r="C410" s="2723" t="s">
        <v>333</v>
      </c>
      <c r="D410" s="2437"/>
      <c r="E410" s="585">
        <v>-0.41816025296077153</v>
      </c>
      <c r="F410" s="476"/>
      <c r="G410" s="476"/>
      <c r="H410" s="2728" t="s">
        <v>334</v>
      </c>
      <c r="I410" s="2437"/>
      <c r="J410" s="586">
        <v>0.32207078403543038</v>
      </c>
      <c r="K410" s="476"/>
      <c r="L410" s="476"/>
      <c r="M410" s="2733" t="s">
        <v>333</v>
      </c>
      <c r="N410" s="2437"/>
      <c r="O410" s="587">
        <v>0.38179832556861115</v>
      </c>
      <c r="P410" s="476"/>
      <c r="Q410" s="476"/>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477"/>
      <c r="C411" s="2723" t="s">
        <v>335</v>
      </c>
      <c r="D411" s="2437"/>
      <c r="E411" s="585">
        <v>0.41340728114124686</v>
      </c>
      <c r="F411" s="476"/>
      <c r="G411" s="476"/>
      <c r="H411" s="2728" t="s">
        <v>206</v>
      </c>
      <c r="I411" s="2437"/>
      <c r="J411" s="586">
        <v>0.31378171516293563</v>
      </c>
      <c r="K411" s="476"/>
      <c r="L411" s="476"/>
      <c r="M411" s="2733" t="s">
        <v>336</v>
      </c>
      <c r="N411" s="2437"/>
      <c r="O411" s="587">
        <v>0.38028566116919849</v>
      </c>
      <c r="P411" s="476"/>
      <c r="Q411" s="476"/>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477"/>
      <c r="C412" s="2723" t="s">
        <v>336</v>
      </c>
      <c r="D412" s="2437"/>
      <c r="E412" s="585">
        <v>-0.36009134427172229</v>
      </c>
      <c r="F412" s="476"/>
      <c r="G412" s="476"/>
      <c r="H412" s="2728" t="s">
        <v>335</v>
      </c>
      <c r="I412" s="2437"/>
      <c r="J412" s="586">
        <v>0.29417751755744004</v>
      </c>
      <c r="K412" s="476"/>
      <c r="L412" s="476"/>
      <c r="M412" s="2733" t="s">
        <v>337</v>
      </c>
      <c r="N412" s="2437"/>
      <c r="O412" s="587">
        <v>0.33360558976982529</v>
      </c>
      <c r="P412" s="476"/>
      <c r="Q412" s="476"/>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477"/>
      <c r="C413" s="2723" t="s">
        <v>334</v>
      </c>
      <c r="D413" s="2437"/>
      <c r="E413" s="585">
        <v>0.33044855974311688</v>
      </c>
      <c r="F413" s="476"/>
      <c r="G413" s="476"/>
      <c r="H413" s="2728" t="s">
        <v>332</v>
      </c>
      <c r="I413" s="2437"/>
      <c r="J413" s="586">
        <v>0.29092748764910076</v>
      </c>
      <c r="K413" s="476"/>
      <c r="L413" s="476"/>
      <c r="M413" s="2733" t="s">
        <v>335</v>
      </c>
      <c r="N413" s="2437"/>
      <c r="O413" s="587">
        <v>0.32680298948936182</v>
      </c>
      <c r="P413" s="476"/>
      <c r="Q413" s="476"/>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477"/>
      <c r="C414" s="2723" t="s">
        <v>331</v>
      </c>
      <c r="D414" s="2437"/>
      <c r="E414" s="585">
        <v>0.32901797461513366</v>
      </c>
      <c r="F414" s="476"/>
      <c r="G414" s="476"/>
      <c r="H414" s="2728" t="s">
        <v>338</v>
      </c>
      <c r="I414" s="2437"/>
      <c r="J414" s="586">
        <v>0.24942364973691994</v>
      </c>
      <c r="K414" s="476"/>
      <c r="L414" s="476"/>
      <c r="M414" s="2733" t="s">
        <v>331</v>
      </c>
      <c r="N414" s="2437"/>
      <c r="O414" s="587">
        <v>0.31755631944796431</v>
      </c>
      <c r="P414" s="476"/>
      <c r="Q414" s="476"/>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477"/>
      <c r="C415" s="2723" t="s">
        <v>337</v>
      </c>
      <c r="D415" s="2437"/>
      <c r="E415" s="585">
        <v>-0.3234348890163985</v>
      </c>
      <c r="F415" s="476"/>
      <c r="G415" s="476"/>
      <c r="H415" s="2728" t="s">
        <v>339</v>
      </c>
      <c r="I415" s="2437"/>
      <c r="J415" s="586">
        <v>-0.24652245002729359</v>
      </c>
      <c r="K415" s="476"/>
      <c r="L415" s="476"/>
      <c r="M415" s="2733" t="s">
        <v>340</v>
      </c>
      <c r="N415" s="2437"/>
      <c r="O415" s="587">
        <v>0.31050934500364652</v>
      </c>
      <c r="P415" s="476"/>
      <c r="Q415" s="476"/>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477"/>
      <c r="C416" s="2723" t="s">
        <v>341</v>
      </c>
      <c r="D416" s="2437"/>
      <c r="E416" s="585">
        <v>-0.32212067551733681</v>
      </c>
      <c r="F416" s="476"/>
      <c r="G416" s="476"/>
      <c r="H416" s="2728" t="s">
        <v>333</v>
      </c>
      <c r="I416" s="2437"/>
      <c r="J416" s="586">
        <v>-0.22008370435917485</v>
      </c>
      <c r="K416" s="476"/>
      <c r="L416" s="476"/>
      <c r="M416" s="2733" t="s">
        <v>208</v>
      </c>
      <c r="N416" s="2437"/>
      <c r="O416" s="587">
        <v>0.29006210852385916</v>
      </c>
      <c r="P416" s="476"/>
      <c r="Q416" s="476"/>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477"/>
      <c r="C417" s="2723" t="s">
        <v>330</v>
      </c>
      <c r="D417" s="2437"/>
      <c r="E417" s="585">
        <v>0.28616051342364501</v>
      </c>
      <c r="F417" s="476"/>
      <c r="G417" s="476"/>
      <c r="H417" s="2728" t="s">
        <v>330</v>
      </c>
      <c r="I417" s="2437"/>
      <c r="J417" s="586">
        <v>0.21182353142004598</v>
      </c>
      <c r="K417" s="476"/>
      <c r="L417" s="476"/>
      <c r="M417" s="2733" t="s">
        <v>324</v>
      </c>
      <c r="N417" s="2437"/>
      <c r="O417" s="587">
        <v>0.27771458975811592</v>
      </c>
      <c r="P417" s="476"/>
      <c r="Q417" s="476"/>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477"/>
      <c r="C418" s="2723" t="s">
        <v>206</v>
      </c>
      <c r="D418" s="2437"/>
      <c r="E418" s="585">
        <v>0.2836070386078578</v>
      </c>
      <c r="F418" s="476"/>
      <c r="G418" s="476"/>
      <c r="H418" s="2728" t="s">
        <v>216</v>
      </c>
      <c r="I418" s="2437"/>
      <c r="J418" s="586">
        <v>0.20384777343626523</v>
      </c>
      <c r="K418" s="476"/>
      <c r="L418" s="476"/>
      <c r="M418" s="2733" t="s">
        <v>341</v>
      </c>
      <c r="N418" s="2437"/>
      <c r="O418" s="587">
        <v>-0.27487101628245414</v>
      </c>
      <c r="P418" s="476"/>
      <c r="Q418" s="476"/>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477"/>
      <c r="C419" s="2723" t="s">
        <v>342</v>
      </c>
      <c r="D419" s="2437"/>
      <c r="E419" s="585">
        <v>-0.22027271918624514</v>
      </c>
      <c r="F419" s="476"/>
      <c r="G419" s="476"/>
      <c r="H419" s="2728" t="s">
        <v>211</v>
      </c>
      <c r="I419" s="2437"/>
      <c r="J419" s="586">
        <v>0.19866454035579029</v>
      </c>
      <c r="K419" s="476"/>
      <c r="L419" s="476"/>
      <c r="M419" s="2733" t="s">
        <v>342</v>
      </c>
      <c r="N419" s="2437"/>
      <c r="O419" s="587">
        <v>0.26203866777922985</v>
      </c>
      <c r="P419" s="476"/>
      <c r="Q419" s="476"/>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477"/>
      <c r="C420" s="2723" t="s">
        <v>332</v>
      </c>
      <c r="D420" s="2437"/>
      <c r="E420" s="585">
        <v>0.21679523633425035</v>
      </c>
      <c r="F420" s="476"/>
      <c r="G420" s="476"/>
      <c r="H420" s="2728" t="s">
        <v>336</v>
      </c>
      <c r="I420" s="2437"/>
      <c r="J420" s="586">
        <v>-0.18718304079701489</v>
      </c>
      <c r="K420" s="476"/>
      <c r="L420" s="476"/>
      <c r="M420" s="2733" t="s">
        <v>343</v>
      </c>
      <c r="N420" s="2437"/>
      <c r="O420" s="587">
        <v>-0.2462040829581191</v>
      </c>
      <c r="P420" s="476"/>
      <c r="Q420" s="476"/>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477"/>
      <c r="C421" s="2723" t="s">
        <v>343</v>
      </c>
      <c r="D421" s="2437"/>
      <c r="E421" s="585">
        <v>-0.21480417625081419</v>
      </c>
      <c r="F421" s="476"/>
      <c r="G421" s="476"/>
      <c r="H421" s="2728" t="s">
        <v>328</v>
      </c>
      <c r="I421" s="2437"/>
      <c r="J421" s="586">
        <v>0.17954094539396423</v>
      </c>
      <c r="K421" s="476"/>
      <c r="L421" s="476"/>
      <c r="M421" s="2733" t="s">
        <v>344</v>
      </c>
      <c r="N421" s="2437"/>
      <c r="O421" s="587">
        <v>-0.24130784390881624</v>
      </c>
      <c r="P421" s="476"/>
      <c r="Q421" s="476"/>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477"/>
      <c r="C422" s="2723" t="s">
        <v>338</v>
      </c>
      <c r="D422" s="2437"/>
      <c r="E422" s="585">
        <v>0.21191653761163323</v>
      </c>
      <c r="F422" s="476"/>
      <c r="G422" s="476"/>
      <c r="H422" s="2728" t="s">
        <v>345</v>
      </c>
      <c r="I422" s="2437"/>
      <c r="J422" s="586">
        <v>-0.16388295929661995</v>
      </c>
      <c r="K422" s="476"/>
      <c r="L422" s="476"/>
      <c r="M422" s="2733" t="s">
        <v>329</v>
      </c>
      <c r="N422" s="2437"/>
      <c r="O422" s="587">
        <v>0.21375308892107645</v>
      </c>
      <c r="P422" s="476"/>
      <c r="Q422" s="476"/>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477"/>
      <c r="C423" s="2723" t="s">
        <v>216</v>
      </c>
      <c r="D423" s="2437"/>
      <c r="E423" s="585">
        <v>0.20141046478240102</v>
      </c>
      <c r="F423" s="476"/>
      <c r="G423" s="476"/>
      <c r="H423" s="2728" t="s">
        <v>208</v>
      </c>
      <c r="I423" s="2437"/>
      <c r="J423" s="586">
        <v>0.156029711560525</v>
      </c>
      <c r="K423" s="476"/>
      <c r="L423" s="476"/>
      <c r="M423" s="2733" t="s">
        <v>346</v>
      </c>
      <c r="N423" s="2437"/>
      <c r="O423" s="587">
        <v>-0.20830244848163346</v>
      </c>
      <c r="P423" s="476"/>
      <c r="Q423" s="476"/>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477"/>
      <c r="C424" s="2723" t="s">
        <v>339</v>
      </c>
      <c r="D424" s="2437"/>
      <c r="E424" s="585">
        <v>-0.19387088873700659</v>
      </c>
      <c r="F424" s="476"/>
      <c r="G424" s="476"/>
      <c r="H424" s="2728" t="s">
        <v>342</v>
      </c>
      <c r="I424" s="2437"/>
      <c r="J424" s="586">
        <v>-0.1311642007065458</v>
      </c>
      <c r="K424" s="476"/>
      <c r="L424" s="476"/>
      <c r="M424" s="2733" t="s">
        <v>347</v>
      </c>
      <c r="N424" s="2437"/>
      <c r="O424" s="587">
        <v>-0.20157290521872134</v>
      </c>
      <c r="P424" s="476"/>
      <c r="Q424" s="476"/>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477"/>
      <c r="C425" s="2723" t="s">
        <v>348</v>
      </c>
      <c r="D425" s="2437"/>
      <c r="E425" s="585">
        <v>-0.16235654276533965</v>
      </c>
      <c r="F425" s="476"/>
      <c r="G425" s="476"/>
      <c r="H425" s="2728" t="s">
        <v>337</v>
      </c>
      <c r="I425" s="2437"/>
      <c r="J425" s="586">
        <v>-0.12704885776757668</v>
      </c>
      <c r="K425" s="476"/>
      <c r="L425" s="476"/>
      <c r="M425" s="2733" t="s">
        <v>345</v>
      </c>
      <c r="N425" s="2437"/>
      <c r="O425" s="587">
        <v>-0.19732352751696758</v>
      </c>
      <c r="P425" s="476"/>
      <c r="Q425" s="476"/>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477"/>
      <c r="C426" s="2723" t="s">
        <v>344</v>
      </c>
      <c r="D426" s="2437"/>
      <c r="E426" s="585">
        <v>-0.14945770183320903</v>
      </c>
      <c r="F426" s="476"/>
      <c r="G426" s="476"/>
      <c r="H426" s="2728" t="s">
        <v>344</v>
      </c>
      <c r="I426" s="2437"/>
      <c r="J426" s="586">
        <v>-0.1209551091255104</v>
      </c>
      <c r="K426" s="476"/>
      <c r="L426" s="476"/>
      <c r="M426" s="2733" t="s">
        <v>349</v>
      </c>
      <c r="N426" s="2437"/>
      <c r="O426" s="587">
        <v>0.18436677570547422</v>
      </c>
      <c r="P426" s="476"/>
      <c r="Q426" s="476"/>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477"/>
      <c r="C427" s="2723" t="s">
        <v>349</v>
      </c>
      <c r="D427" s="2437"/>
      <c r="E427" s="585">
        <v>-0.14517677961174266</v>
      </c>
      <c r="F427" s="476"/>
      <c r="G427" s="476"/>
      <c r="H427" s="2728" t="s">
        <v>341</v>
      </c>
      <c r="I427" s="2437"/>
      <c r="J427" s="586">
        <v>-0.10806351779879141</v>
      </c>
      <c r="K427" s="476"/>
      <c r="L427" s="476"/>
      <c r="M427" s="2733" t="s">
        <v>334</v>
      </c>
      <c r="N427" s="2437"/>
      <c r="O427" s="587">
        <v>0.15925325897330783</v>
      </c>
      <c r="P427" s="476"/>
      <c r="Q427" s="476"/>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477"/>
      <c r="C428" s="2723" t="s">
        <v>208</v>
      </c>
      <c r="D428" s="2437"/>
      <c r="E428" s="585">
        <v>0.13934866684145267</v>
      </c>
      <c r="F428" s="476"/>
      <c r="G428" s="476"/>
      <c r="H428" s="2728" t="s">
        <v>343</v>
      </c>
      <c r="I428" s="2437"/>
      <c r="J428" s="586">
        <v>-8.7127416021870394E-2</v>
      </c>
      <c r="K428" s="476"/>
      <c r="L428" s="476"/>
      <c r="M428" s="2733" t="s">
        <v>348</v>
      </c>
      <c r="N428" s="2437"/>
      <c r="O428" s="587">
        <v>0.1486691434903476</v>
      </c>
      <c r="P428" s="476"/>
      <c r="Q428" s="476"/>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477"/>
      <c r="C429" s="2723" t="s">
        <v>340</v>
      </c>
      <c r="D429" s="2437"/>
      <c r="E429" s="585">
        <v>-0.13372292131268437</v>
      </c>
      <c r="F429" s="476"/>
      <c r="G429" s="476"/>
      <c r="H429" s="2728" t="s">
        <v>348</v>
      </c>
      <c r="I429" s="2437"/>
      <c r="J429" s="586">
        <v>-8.5835169212187853E-2</v>
      </c>
      <c r="K429" s="476"/>
      <c r="L429" s="476"/>
      <c r="M429" s="2733" t="s">
        <v>350</v>
      </c>
      <c r="N429" s="2437"/>
      <c r="O429" s="587">
        <v>-0.14331160313930091</v>
      </c>
      <c r="P429" s="476"/>
      <c r="Q429" s="476"/>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477"/>
      <c r="C430" s="2723" t="s">
        <v>345</v>
      </c>
      <c r="D430" s="2437"/>
      <c r="E430" s="585">
        <v>-0.13322391738744838</v>
      </c>
      <c r="F430" s="476"/>
      <c r="G430" s="476"/>
      <c r="H430" s="2728" t="s">
        <v>351</v>
      </c>
      <c r="I430" s="2437"/>
      <c r="J430" s="586">
        <v>7.5632913539922339E-2</v>
      </c>
      <c r="K430" s="476"/>
      <c r="L430" s="476"/>
      <c r="M430" s="2733" t="s">
        <v>338</v>
      </c>
      <c r="N430" s="2437"/>
      <c r="O430" s="587">
        <v>0.13510571426127516</v>
      </c>
      <c r="P430" s="476"/>
      <c r="Q430" s="476"/>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477"/>
      <c r="C431" s="2723" t="s">
        <v>211</v>
      </c>
      <c r="D431" s="2437"/>
      <c r="E431" s="585">
        <v>0.1169617890126812</v>
      </c>
      <c r="F431" s="476"/>
      <c r="G431" s="476"/>
      <c r="H431" s="2728" t="s">
        <v>352</v>
      </c>
      <c r="I431" s="2437"/>
      <c r="J431" s="586">
        <v>7.5508239592349452E-2</v>
      </c>
      <c r="K431" s="476"/>
      <c r="L431" s="476"/>
      <c r="M431" s="2733" t="s">
        <v>339</v>
      </c>
      <c r="N431" s="2437"/>
      <c r="O431" s="587">
        <v>-0.12897727623187238</v>
      </c>
      <c r="P431" s="476"/>
      <c r="Q431" s="476"/>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477"/>
      <c r="C432" s="2723" t="s">
        <v>353</v>
      </c>
      <c r="D432" s="2437"/>
      <c r="E432" s="585">
        <v>-9.7927711290042227E-2</v>
      </c>
      <c r="F432" s="476"/>
      <c r="G432" s="476"/>
      <c r="H432" s="2728" t="s">
        <v>354</v>
      </c>
      <c r="I432" s="2437"/>
      <c r="J432" s="586">
        <v>7.2992715406635433E-2</v>
      </c>
      <c r="K432" s="476"/>
      <c r="L432" s="476"/>
      <c r="M432" s="2733" t="s">
        <v>216</v>
      </c>
      <c r="N432" s="2437"/>
      <c r="O432" s="587">
        <v>0.1224746176351314</v>
      </c>
      <c r="P432" s="476"/>
      <c r="Q432" s="476"/>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477"/>
      <c r="C433" s="2723" t="s">
        <v>355</v>
      </c>
      <c r="D433" s="2437"/>
      <c r="E433" s="585">
        <v>-9.7022577401193077E-2</v>
      </c>
      <c r="F433" s="476"/>
      <c r="G433" s="476"/>
      <c r="H433" s="2728" t="s">
        <v>356</v>
      </c>
      <c r="I433" s="2437"/>
      <c r="J433" s="586">
        <v>-7.1022132305648564E-2</v>
      </c>
      <c r="K433" s="476"/>
      <c r="L433" s="476"/>
      <c r="M433" s="2733" t="s">
        <v>357</v>
      </c>
      <c r="N433" s="2437"/>
      <c r="O433" s="587">
        <v>0.10805113357351352</v>
      </c>
      <c r="P433" s="476"/>
      <c r="Q433" s="476"/>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477"/>
      <c r="C434" s="2723" t="s">
        <v>357</v>
      </c>
      <c r="D434" s="2437"/>
      <c r="E434" s="585">
        <v>-9.6966640899316753E-2</v>
      </c>
      <c r="F434" s="476"/>
      <c r="G434" s="476"/>
      <c r="H434" s="2728" t="s">
        <v>218</v>
      </c>
      <c r="I434" s="2437"/>
      <c r="J434" s="586">
        <v>6.8673407830959682E-2</v>
      </c>
      <c r="K434" s="476"/>
      <c r="L434" s="476"/>
      <c r="M434" s="2733" t="s">
        <v>358</v>
      </c>
      <c r="N434" s="2437"/>
      <c r="O434" s="587">
        <v>0.10340322196693617</v>
      </c>
      <c r="P434" s="476"/>
      <c r="Q434" s="476"/>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477"/>
      <c r="C435" s="2723" t="s">
        <v>354</v>
      </c>
      <c r="D435" s="2437"/>
      <c r="E435" s="585">
        <v>9.6469847168189127E-2</v>
      </c>
      <c r="F435" s="476"/>
      <c r="G435" s="476"/>
      <c r="H435" s="2728" t="s">
        <v>359</v>
      </c>
      <c r="I435" s="2437"/>
      <c r="J435" s="586">
        <v>-6.1554624113488464E-2</v>
      </c>
      <c r="K435" s="476"/>
      <c r="L435" s="476"/>
      <c r="M435" s="2733" t="s">
        <v>353</v>
      </c>
      <c r="N435" s="2437"/>
      <c r="O435" s="587">
        <v>0.10247401023808975</v>
      </c>
      <c r="P435" s="476"/>
      <c r="Q435" s="476"/>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477"/>
      <c r="C436" s="2723" t="s">
        <v>359</v>
      </c>
      <c r="D436" s="2437"/>
      <c r="E436" s="585">
        <v>-9.47396158740446E-2</v>
      </c>
      <c r="F436" s="476"/>
      <c r="G436" s="476"/>
      <c r="H436" s="2728" t="s">
        <v>357</v>
      </c>
      <c r="I436" s="2437"/>
      <c r="J436" s="586">
        <v>-6.1442086204570263E-2</v>
      </c>
      <c r="K436" s="476"/>
      <c r="L436" s="476"/>
      <c r="M436" s="2733" t="s">
        <v>360</v>
      </c>
      <c r="N436" s="2437"/>
      <c r="O436" s="587">
        <v>-0.10125287035062966</v>
      </c>
      <c r="P436" s="476"/>
      <c r="Q436" s="476"/>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477"/>
      <c r="C437" s="2723" t="s">
        <v>351</v>
      </c>
      <c r="D437" s="2437"/>
      <c r="E437" s="585">
        <v>9.0516529589052958E-2</v>
      </c>
      <c r="F437" s="476"/>
      <c r="G437" s="476"/>
      <c r="H437" s="2728" t="s">
        <v>220</v>
      </c>
      <c r="I437" s="2437"/>
      <c r="J437" s="586">
        <v>6.0060987364643006E-2</v>
      </c>
      <c r="K437" s="476"/>
      <c r="L437" s="476"/>
      <c r="M437" s="2733" t="s">
        <v>361</v>
      </c>
      <c r="N437" s="2437"/>
      <c r="O437" s="587">
        <v>9.6062628721765381E-2</v>
      </c>
      <c r="P437" s="476"/>
      <c r="Q437" s="476"/>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477"/>
      <c r="C438" s="2723" t="s">
        <v>323</v>
      </c>
      <c r="D438" s="2437"/>
      <c r="E438" s="585">
        <v>8.9587170064098942E-2</v>
      </c>
      <c r="F438" s="476"/>
      <c r="G438" s="476"/>
      <c r="H438" s="2728" t="s">
        <v>360</v>
      </c>
      <c r="I438" s="2437"/>
      <c r="J438" s="586">
        <v>5.173374467762859E-2</v>
      </c>
      <c r="K438" s="476"/>
      <c r="L438" s="476"/>
      <c r="M438" s="2733" t="s">
        <v>362</v>
      </c>
      <c r="N438" s="2437"/>
      <c r="O438" s="587">
        <v>-8.2834184580993675E-2</v>
      </c>
      <c r="P438" s="476"/>
      <c r="Q438" s="476"/>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477"/>
      <c r="C439" s="2723" t="s">
        <v>360</v>
      </c>
      <c r="D439" s="2437"/>
      <c r="E439" s="585">
        <v>7.7895770287068816E-2</v>
      </c>
      <c r="F439" s="476"/>
      <c r="G439" s="476"/>
      <c r="H439" s="2728" t="s">
        <v>323</v>
      </c>
      <c r="I439" s="2437"/>
      <c r="J439" s="586">
        <v>4.8960379443374967E-2</v>
      </c>
      <c r="K439" s="476"/>
      <c r="L439" s="476"/>
      <c r="M439" s="2733" t="s">
        <v>363</v>
      </c>
      <c r="N439" s="2437"/>
      <c r="O439" s="587">
        <v>-7.9531342275363556E-2</v>
      </c>
      <c r="P439" s="476"/>
      <c r="Q439" s="476"/>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477"/>
      <c r="C440" s="2723" t="s">
        <v>346</v>
      </c>
      <c r="D440" s="2437"/>
      <c r="E440" s="585">
        <v>-5.7874373890852343E-2</v>
      </c>
      <c r="F440" s="476"/>
      <c r="G440" s="476"/>
      <c r="H440" s="2728" t="s">
        <v>361</v>
      </c>
      <c r="I440" s="2437"/>
      <c r="J440" s="586">
        <v>4.4064602208492086E-2</v>
      </c>
      <c r="K440" s="476"/>
      <c r="L440" s="476"/>
      <c r="M440" s="2733" t="s">
        <v>351</v>
      </c>
      <c r="N440" s="2437"/>
      <c r="O440" s="587">
        <v>7.6651568742014939E-2</v>
      </c>
      <c r="P440" s="476"/>
      <c r="Q440" s="476"/>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477"/>
      <c r="C441" s="2723" t="s">
        <v>352</v>
      </c>
      <c r="D441" s="2437"/>
      <c r="E441" s="585">
        <v>5.0471827140230331E-2</v>
      </c>
      <c r="F441" s="476"/>
      <c r="G441" s="476"/>
      <c r="H441" s="2728" t="s">
        <v>364</v>
      </c>
      <c r="I441" s="2437"/>
      <c r="J441" s="586">
        <v>-4.0211219515787051E-2</v>
      </c>
      <c r="K441" s="476"/>
      <c r="L441" s="476"/>
      <c r="M441" s="2733" t="s">
        <v>365</v>
      </c>
      <c r="N441" s="2437"/>
      <c r="O441" s="587">
        <v>-7.1206744557584106E-2</v>
      </c>
      <c r="P441" s="476"/>
      <c r="Q441" s="476"/>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477"/>
      <c r="C442" s="2723" t="s">
        <v>358</v>
      </c>
      <c r="D442" s="2437"/>
      <c r="E442" s="585">
        <v>-4.6759939398563363E-2</v>
      </c>
      <c r="F442" s="476"/>
      <c r="G442" s="476"/>
      <c r="H442" s="2728" t="s">
        <v>362</v>
      </c>
      <c r="I442" s="2437"/>
      <c r="J442" s="586">
        <v>-3.9671586301940703E-2</v>
      </c>
      <c r="K442" s="476"/>
      <c r="L442" s="476"/>
      <c r="M442" s="2733" t="s">
        <v>326</v>
      </c>
      <c r="N442" s="2437"/>
      <c r="O442" s="587">
        <v>-6.8743491985166646E-2</v>
      </c>
      <c r="P442" s="476"/>
      <c r="Q442" s="476"/>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477"/>
      <c r="C443" s="2723" t="s">
        <v>350</v>
      </c>
      <c r="D443" s="2437"/>
      <c r="E443" s="585">
        <v>-4.0492705646434278E-2</v>
      </c>
      <c r="F443" s="476"/>
      <c r="G443" s="476"/>
      <c r="H443" s="2728" t="s">
        <v>358</v>
      </c>
      <c r="I443" s="2437"/>
      <c r="J443" s="586">
        <v>-3.9280023846301276E-2</v>
      </c>
      <c r="K443" s="476"/>
      <c r="L443" s="476"/>
      <c r="M443" s="2733" t="s">
        <v>366</v>
      </c>
      <c r="N443" s="2437"/>
      <c r="O443" s="587">
        <v>-5.7458492276077799E-2</v>
      </c>
      <c r="P443" s="476"/>
      <c r="Q443" s="476"/>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477"/>
      <c r="C444" s="2723" t="s">
        <v>356</v>
      </c>
      <c r="D444" s="2437"/>
      <c r="E444" s="585">
        <v>-3.9716028669856705E-2</v>
      </c>
      <c r="F444" s="476"/>
      <c r="G444" s="476"/>
      <c r="H444" s="2728" t="s">
        <v>366</v>
      </c>
      <c r="I444" s="2437"/>
      <c r="J444" s="586">
        <v>-3.6923531727624602E-2</v>
      </c>
      <c r="K444" s="476"/>
      <c r="L444" s="476"/>
      <c r="M444" s="2733" t="s">
        <v>367</v>
      </c>
      <c r="N444" s="2437"/>
      <c r="O444" s="587">
        <v>5.1657812748810199E-2</v>
      </c>
      <c r="P444" s="476"/>
      <c r="Q444" s="476"/>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477"/>
      <c r="C445" s="2723" t="s">
        <v>220</v>
      </c>
      <c r="D445" s="2437"/>
      <c r="E445" s="585">
        <v>3.6459136184174339E-2</v>
      </c>
      <c r="F445" s="476"/>
      <c r="G445" s="476"/>
      <c r="H445" s="2728" t="s">
        <v>363</v>
      </c>
      <c r="I445" s="2437"/>
      <c r="J445" s="586">
        <v>-3.4488879177761299E-2</v>
      </c>
      <c r="K445" s="476"/>
      <c r="L445" s="476"/>
      <c r="M445" s="2733" t="s">
        <v>368</v>
      </c>
      <c r="N445" s="2437"/>
      <c r="O445" s="587">
        <v>5.1173085906261961E-2</v>
      </c>
      <c r="P445" s="476"/>
      <c r="Q445" s="476"/>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723" t="s">
        <v>363</v>
      </c>
      <c r="D446" s="2437"/>
      <c r="E446" s="585">
        <v>-2.9994622314848722E-2</v>
      </c>
      <c r="F446" s="476"/>
      <c r="G446" s="476"/>
      <c r="H446" s="2728" t="s">
        <v>369</v>
      </c>
      <c r="I446" s="2437"/>
      <c r="J446" s="586">
        <v>-2.9689175626913294E-2</v>
      </c>
      <c r="K446" s="476"/>
      <c r="L446" s="476"/>
      <c r="M446" s="2733" t="s">
        <v>370</v>
      </c>
      <c r="N446" s="2437"/>
      <c r="O446" s="587">
        <v>-4.996303951997056E-2</v>
      </c>
      <c r="P446" s="476"/>
      <c r="Q446" s="476"/>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723" t="s">
        <v>362</v>
      </c>
      <c r="D447" s="2437"/>
      <c r="E447" s="585">
        <v>-2.7674917596187596E-2</v>
      </c>
      <c r="F447" s="476"/>
      <c r="G447" s="476"/>
      <c r="H447" s="2728" t="s">
        <v>347</v>
      </c>
      <c r="I447" s="2437"/>
      <c r="J447" s="586">
        <v>-2.8775206734218586E-2</v>
      </c>
      <c r="K447" s="476"/>
      <c r="L447" s="476"/>
      <c r="M447" s="2733" t="s">
        <v>218</v>
      </c>
      <c r="N447" s="2437"/>
      <c r="O447" s="587">
        <v>4.4484696682948653E-2</v>
      </c>
      <c r="P447" s="476"/>
      <c r="Q447" s="476"/>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723" t="s">
        <v>347</v>
      </c>
      <c r="D448" s="2437"/>
      <c r="E448" s="585">
        <v>2.6485110750338731E-2</v>
      </c>
      <c r="F448" s="476"/>
      <c r="G448" s="476"/>
      <c r="H448" s="2728" t="s">
        <v>350</v>
      </c>
      <c r="I448" s="2437"/>
      <c r="J448" s="586">
        <v>-2.8356104738102759E-2</v>
      </c>
      <c r="K448" s="476"/>
      <c r="L448" s="476"/>
      <c r="M448" s="2733" t="s">
        <v>371</v>
      </c>
      <c r="N448" s="2437"/>
      <c r="O448" s="587">
        <v>-3.6002999866007128E-2</v>
      </c>
      <c r="P448" s="476"/>
      <c r="Q448" s="476"/>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723" t="s">
        <v>367</v>
      </c>
      <c r="D449" s="2437"/>
      <c r="E449" s="585">
        <v>-2.2430480720561748E-2</v>
      </c>
      <c r="F449" s="476"/>
      <c r="G449" s="476"/>
      <c r="H449" s="2728" t="s">
        <v>372</v>
      </c>
      <c r="I449" s="2437"/>
      <c r="J449" s="586">
        <v>-2.580891430857489E-2</v>
      </c>
      <c r="K449" s="476"/>
      <c r="L449" s="476"/>
      <c r="M449" s="2733" t="s">
        <v>220</v>
      </c>
      <c r="N449" s="2437"/>
      <c r="O449" s="587">
        <v>3.5111509123201108E-2</v>
      </c>
      <c r="P449" s="476"/>
      <c r="Q449" s="476"/>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723" t="s">
        <v>370</v>
      </c>
      <c r="D450" s="2437"/>
      <c r="E450" s="585">
        <v>2.0933934057739911E-2</v>
      </c>
      <c r="F450" s="476"/>
      <c r="G450" s="476"/>
      <c r="H450" s="2728" t="s">
        <v>370</v>
      </c>
      <c r="I450" s="2437"/>
      <c r="J450" s="586">
        <v>2.4650264437459487E-2</v>
      </c>
      <c r="K450" s="476"/>
      <c r="L450" s="476"/>
      <c r="M450" s="2733" t="s">
        <v>373</v>
      </c>
      <c r="N450" s="2437"/>
      <c r="O450" s="587">
        <v>-3.0622791900321661E-2</v>
      </c>
      <c r="P450" s="476"/>
      <c r="Q450" s="476"/>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723" t="s">
        <v>218</v>
      </c>
      <c r="D451" s="2437"/>
      <c r="E451" s="585">
        <v>-1.9912586763285771E-2</v>
      </c>
      <c r="F451" s="476"/>
      <c r="G451" s="476"/>
      <c r="H451" s="2728" t="s">
        <v>346</v>
      </c>
      <c r="I451" s="2437"/>
      <c r="J451" s="586">
        <v>-2.3306007827871237E-2</v>
      </c>
      <c r="K451" s="476"/>
      <c r="L451" s="476"/>
      <c r="M451" s="2733" t="s">
        <v>359</v>
      </c>
      <c r="N451" s="2437"/>
      <c r="O451" s="587">
        <v>-3.0219836777105772E-2</v>
      </c>
      <c r="P451" s="476"/>
      <c r="Q451" s="476"/>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723" t="s">
        <v>374</v>
      </c>
      <c r="D452" s="2437"/>
      <c r="E452" s="585">
        <v>-1.9398627756193654E-2</v>
      </c>
      <c r="F452" s="476"/>
      <c r="G452" s="476"/>
      <c r="H452" s="2728" t="s">
        <v>375</v>
      </c>
      <c r="I452" s="2437"/>
      <c r="J452" s="586">
        <v>2.2591056254276203E-2</v>
      </c>
      <c r="K452" s="476"/>
      <c r="L452" s="476"/>
      <c r="M452" s="2733" t="s">
        <v>364</v>
      </c>
      <c r="N452" s="2437"/>
      <c r="O452" s="587">
        <v>2.8841200695983563E-2</v>
      </c>
      <c r="P452" s="476"/>
      <c r="Q452" s="476"/>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723" t="s">
        <v>372</v>
      </c>
      <c r="D453" s="2437"/>
      <c r="E453" s="585">
        <v>-1.6669972091236461E-2</v>
      </c>
      <c r="F453" s="476"/>
      <c r="G453" s="476"/>
      <c r="H453" s="2728" t="s">
        <v>368</v>
      </c>
      <c r="I453" s="2437"/>
      <c r="J453" s="586">
        <v>-2.2212984257069045E-2</v>
      </c>
      <c r="K453" s="476"/>
      <c r="L453" s="476"/>
      <c r="M453" s="2733" t="s">
        <v>227</v>
      </c>
      <c r="N453" s="2437"/>
      <c r="O453" s="587">
        <v>2.8285073220432645E-2</v>
      </c>
      <c r="P453" s="476"/>
      <c r="Q453" s="476"/>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723" t="s">
        <v>369</v>
      </c>
      <c r="D454" s="2437"/>
      <c r="E454" s="585">
        <v>-1.6406598576046844E-2</v>
      </c>
      <c r="F454" s="476"/>
      <c r="G454" s="476"/>
      <c r="H454" s="2728" t="s">
        <v>374</v>
      </c>
      <c r="I454" s="2437"/>
      <c r="J454" s="586">
        <v>-2.1926178723528127E-2</v>
      </c>
      <c r="K454" s="476"/>
      <c r="L454" s="476"/>
      <c r="M454" s="2733" t="s">
        <v>375</v>
      </c>
      <c r="N454" s="2437"/>
      <c r="O454" s="587">
        <v>2.3536228600230261E-2</v>
      </c>
      <c r="P454" s="476"/>
      <c r="Q454" s="476"/>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723" t="s">
        <v>364</v>
      </c>
      <c r="D455" s="2437"/>
      <c r="E455" s="585">
        <v>-1.6028724283802104E-2</v>
      </c>
      <c r="F455" s="476"/>
      <c r="G455" s="476"/>
      <c r="H455" s="2728" t="s">
        <v>355</v>
      </c>
      <c r="I455" s="2437"/>
      <c r="J455" s="586">
        <v>-1.4310810043511101E-2</v>
      </c>
      <c r="K455" s="476"/>
      <c r="L455" s="476"/>
      <c r="M455" s="2733" t="s">
        <v>327</v>
      </c>
      <c r="N455" s="2437"/>
      <c r="O455" s="587">
        <v>1.6395368522988802E-2</v>
      </c>
      <c r="P455" s="476"/>
      <c r="Q455" s="476"/>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723" t="s">
        <v>375</v>
      </c>
      <c r="D456" s="2437"/>
      <c r="E456" s="585">
        <v>1.504053000413972E-2</v>
      </c>
      <c r="F456" s="476"/>
      <c r="G456" s="476"/>
      <c r="H456" s="2728" t="s">
        <v>373</v>
      </c>
      <c r="I456" s="2437"/>
      <c r="J456" s="586">
        <v>-1.4107608996703212E-2</v>
      </c>
      <c r="K456" s="476"/>
      <c r="L456" s="476"/>
      <c r="M456" s="2733" t="s">
        <v>374</v>
      </c>
      <c r="N456" s="2437"/>
      <c r="O456" s="587">
        <v>-1.2526760334016413E-2</v>
      </c>
      <c r="P456" s="476"/>
      <c r="Q456" s="476"/>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723" t="s">
        <v>365</v>
      </c>
      <c r="D457" s="2437"/>
      <c r="E457" s="585">
        <v>-1.4973574475360241E-2</v>
      </c>
      <c r="F457" s="476"/>
      <c r="G457" s="476"/>
      <c r="H457" s="2728" t="s">
        <v>376</v>
      </c>
      <c r="I457" s="2437"/>
      <c r="J457" s="586">
        <v>-1.3442079590123744E-2</v>
      </c>
      <c r="K457" s="476"/>
      <c r="L457" s="476"/>
      <c r="M457" s="2733" t="s">
        <v>322</v>
      </c>
      <c r="N457" s="2437"/>
      <c r="O457" s="587">
        <v>-8.6213232731826642E-3</v>
      </c>
      <c r="P457" s="476"/>
      <c r="Q457" s="476"/>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723" t="s">
        <v>371</v>
      </c>
      <c r="D458" s="2437"/>
      <c r="E458" s="585">
        <v>-1.191487441863333E-2</v>
      </c>
      <c r="F458" s="476"/>
      <c r="G458" s="476"/>
      <c r="H458" s="2728" t="s">
        <v>377</v>
      </c>
      <c r="I458" s="2437"/>
      <c r="J458" s="586">
        <v>-9.6008237469337888E-3</v>
      </c>
      <c r="K458" s="476"/>
      <c r="L458" s="476"/>
      <c r="M458" s="2733" t="s">
        <v>354</v>
      </c>
      <c r="N458" s="2437"/>
      <c r="O458" s="587">
        <v>5.7419260886803864E-3</v>
      </c>
      <c r="P458" s="476"/>
      <c r="Q458" s="476"/>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723" t="s">
        <v>366</v>
      </c>
      <c r="D459" s="2437"/>
      <c r="E459" s="585">
        <v>1.0553875339475159E-2</v>
      </c>
      <c r="F459" s="476"/>
      <c r="G459" s="476"/>
      <c r="H459" s="2728" t="s">
        <v>378</v>
      </c>
      <c r="I459" s="2437"/>
      <c r="J459" s="586">
        <v>7.5705707526074473E-3</v>
      </c>
      <c r="K459" s="476"/>
      <c r="L459" s="476"/>
      <c r="M459" s="2732" t="s">
        <v>352</v>
      </c>
      <c r="N459" s="2437"/>
      <c r="O459" s="588">
        <v>4.2132983144765202E-3</v>
      </c>
      <c r="P459" s="476"/>
      <c r="Q459" s="476"/>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723" t="s">
        <v>378</v>
      </c>
      <c r="D460" s="2437"/>
      <c r="E460" s="585">
        <v>1.0160638984235098E-2</v>
      </c>
      <c r="F460" s="476"/>
      <c r="G460" s="476"/>
      <c r="H460" s="2728" t="s">
        <v>340</v>
      </c>
      <c r="I460" s="2437"/>
      <c r="J460" s="586">
        <v>5.4892519086757272E-3</v>
      </c>
      <c r="K460" s="476"/>
      <c r="L460" s="476"/>
      <c r="M460" s="2436"/>
      <c r="N460" s="2437"/>
      <c r="O460" s="492"/>
      <c r="P460" s="476"/>
      <c r="Q460" s="476"/>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723" t="s">
        <v>368</v>
      </c>
      <c r="D461" s="2437"/>
      <c r="E461" s="585">
        <v>-3.5490455854364921E-3</v>
      </c>
      <c r="F461" s="476"/>
      <c r="G461" s="476"/>
      <c r="H461" s="2728" t="s">
        <v>227</v>
      </c>
      <c r="I461" s="2437"/>
      <c r="J461" s="586">
        <v>5.4070146160361586E-3</v>
      </c>
      <c r="K461" s="476"/>
      <c r="L461" s="476"/>
      <c r="M461" s="2436"/>
      <c r="N461" s="2437"/>
      <c r="O461" s="492"/>
      <c r="P461" s="476"/>
      <c r="Q461" s="476"/>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723" t="s">
        <v>361</v>
      </c>
      <c r="D462" s="2437"/>
      <c r="E462" s="585">
        <v>3.544400829988996E-3</v>
      </c>
      <c r="F462" s="476"/>
      <c r="G462" s="476"/>
      <c r="H462" s="2728" t="s">
        <v>367</v>
      </c>
      <c r="I462" s="2437"/>
      <c r="J462" s="586">
        <v>-5.3091090507822285E-3</v>
      </c>
      <c r="K462" s="476"/>
      <c r="L462" s="476"/>
      <c r="M462" s="2436"/>
      <c r="N462" s="2437"/>
      <c r="O462" s="476"/>
      <c r="P462" s="476"/>
      <c r="Q462" s="476"/>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723" t="s">
        <v>377</v>
      </c>
      <c r="D463" s="2437"/>
      <c r="E463" s="585">
        <v>3.3404951343031187E-3</v>
      </c>
      <c r="F463" s="476"/>
      <c r="G463" s="476"/>
      <c r="H463" s="2728" t="s">
        <v>365</v>
      </c>
      <c r="I463" s="2437"/>
      <c r="J463" s="586">
        <v>5.0657991920442244E-3</v>
      </c>
      <c r="K463" s="476"/>
      <c r="L463" s="476"/>
      <c r="M463" s="2731" t="s">
        <v>230</v>
      </c>
      <c r="N463" s="2437"/>
      <c r="O463" s="2437"/>
      <c r="P463" s="476"/>
      <c r="Q463" s="476"/>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723" t="s">
        <v>379</v>
      </c>
      <c r="D464" s="2437"/>
      <c r="E464" s="585">
        <v>3.2590083448809336E-3</v>
      </c>
      <c r="F464" s="476"/>
      <c r="G464" s="476"/>
      <c r="H464" s="2728" t="s">
        <v>379</v>
      </c>
      <c r="I464" s="2437"/>
      <c r="J464" s="586">
        <v>2.8520655381227282E-3</v>
      </c>
      <c r="K464" s="476"/>
      <c r="L464" s="476"/>
      <c r="M464" s="2436"/>
      <c r="N464" s="2437"/>
      <c r="O464" s="567" t="s">
        <v>231</v>
      </c>
      <c r="P464" s="476"/>
      <c r="Q464" s="476"/>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723" t="s">
        <v>227</v>
      </c>
      <c r="D465" s="2437"/>
      <c r="E465" s="585">
        <v>-1.8561827591893885E-3</v>
      </c>
      <c r="F465" s="476"/>
      <c r="G465" s="476"/>
      <c r="H465" s="2727" t="s">
        <v>349</v>
      </c>
      <c r="I465" s="2437"/>
      <c r="J465" s="589">
        <v>2.3526754220426077E-3</v>
      </c>
      <c r="K465" s="476"/>
      <c r="L465" s="476"/>
      <c r="M465" s="2744" t="s">
        <v>361</v>
      </c>
      <c r="N465" s="2437"/>
      <c r="O465" s="584">
        <v>9.228028636935743E-3</v>
      </c>
      <c r="P465" s="476"/>
      <c r="Q465" s="476"/>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723" t="s">
        <v>373</v>
      </c>
      <c r="D466" s="2437"/>
      <c r="E466" s="585">
        <v>5.1176501284027525E-4</v>
      </c>
      <c r="F466" s="476"/>
      <c r="G466" s="476"/>
      <c r="H466" s="2436"/>
      <c r="I466" s="2437"/>
      <c r="J466" s="492"/>
      <c r="K466" s="476"/>
      <c r="L466" s="476"/>
      <c r="M466" s="2733" t="s">
        <v>346</v>
      </c>
      <c r="N466" s="2437"/>
      <c r="O466" s="587">
        <v>4.3389910043443558E-2</v>
      </c>
      <c r="P466" s="476"/>
      <c r="Q466" s="476"/>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722" t="s">
        <v>376</v>
      </c>
      <c r="D467" s="2437"/>
      <c r="E467" s="590">
        <v>-3.246677327554833E-4</v>
      </c>
      <c r="F467" s="476"/>
      <c r="G467" s="476"/>
      <c r="H467" s="2436"/>
      <c r="I467" s="2437"/>
      <c r="J467" s="492"/>
      <c r="K467" s="476"/>
      <c r="L467" s="476"/>
      <c r="M467" s="2733" t="s">
        <v>326</v>
      </c>
      <c r="N467" s="2437"/>
      <c r="O467" s="587">
        <v>4.7256676903146711E-3</v>
      </c>
      <c r="P467" s="476"/>
      <c r="Q467" s="476"/>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436"/>
      <c r="D468" s="2437"/>
      <c r="E468" s="492"/>
      <c r="F468" s="476"/>
      <c r="G468" s="476"/>
      <c r="H468" s="2436"/>
      <c r="I468" s="2437"/>
      <c r="J468" s="476"/>
      <c r="K468" s="476"/>
      <c r="L468" s="476"/>
      <c r="M468" s="2733" t="s">
        <v>329</v>
      </c>
      <c r="N468" s="2437"/>
      <c r="O468" s="587">
        <v>4.5690383023301612E-2</v>
      </c>
      <c r="P468" s="476"/>
      <c r="Q468" s="476"/>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436"/>
      <c r="D469" s="2437"/>
      <c r="E469" s="492"/>
      <c r="F469" s="476"/>
      <c r="G469" s="476"/>
      <c r="H469" s="2726" t="s">
        <v>230</v>
      </c>
      <c r="I469" s="2437"/>
      <c r="J469" s="2437"/>
      <c r="K469" s="476"/>
      <c r="L469" s="476"/>
      <c r="M469" s="2733" t="s">
        <v>366</v>
      </c>
      <c r="N469" s="2437"/>
      <c r="O469" s="587">
        <v>3.3014783346400922E-3</v>
      </c>
      <c r="P469" s="476"/>
      <c r="Q469" s="476"/>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436"/>
      <c r="D470" s="2437"/>
      <c r="E470" s="476"/>
      <c r="F470" s="476"/>
      <c r="G470" s="476"/>
      <c r="H470" s="2436"/>
      <c r="I470" s="2437"/>
      <c r="J470" s="568" t="s">
        <v>231</v>
      </c>
      <c r="K470" s="476"/>
      <c r="L470" s="476"/>
      <c r="M470" s="2733" t="s">
        <v>354</v>
      </c>
      <c r="N470" s="2437"/>
      <c r="O470" s="591">
        <v>3.2969715207868443E-5</v>
      </c>
      <c r="P470" s="476"/>
      <c r="Q470" s="476"/>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721" t="s">
        <v>230</v>
      </c>
      <c r="D471" s="2437"/>
      <c r="E471" s="2437"/>
      <c r="F471" s="476"/>
      <c r="G471" s="476"/>
      <c r="H471" s="2735" t="s">
        <v>361</v>
      </c>
      <c r="I471" s="2437"/>
      <c r="J471" s="583">
        <v>1.9416891677926456E-3</v>
      </c>
      <c r="K471" s="476"/>
      <c r="L471" s="476"/>
      <c r="M471" s="2733" t="s">
        <v>345</v>
      </c>
      <c r="N471" s="2437"/>
      <c r="O471" s="587">
        <v>3.8936574511739458E-2</v>
      </c>
      <c r="P471" s="476"/>
      <c r="Q471" s="476"/>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436"/>
      <c r="D472" s="2437"/>
      <c r="E472" s="569" t="s">
        <v>231</v>
      </c>
      <c r="F472" s="476"/>
      <c r="G472" s="476"/>
      <c r="H472" s="2728" t="s">
        <v>346</v>
      </c>
      <c r="I472" s="2437"/>
      <c r="J472" s="586">
        <v>5.4317000087279537E-4</v>
      </c>
      <c r="K472" s="476"/>
      <c r="L472" s="476"/>
      <c r="M472" s="2733" t="s">
        <v>351</v>
      </c>
      <c r="N472" s="2437"/>
      <c r="O472" s="587">
        <v>5.8754629906118414E-3</v>
      </c>
      <c r="P472" s="476"/>
      <c r="Q472" s="476"/>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734" t="s">
        <v>361</v>
      </c>
      <c r="D473" s="2437"/>
      <c r="E473" s="592">
        <v>1.2562777243626684E-5</v>
      </c>
      <c r="F473" s="476"/>
      <c r="G473" s="476"/>
      <c r="H473" s="2728" t="s">
        <v>326</v>
      </c>
      <c r="I473" s="2437"/>
      <c r="J473" s="586">
        <v>0.27612011568204442</v>
      </c>
      <c r="K473" s="476"/>
      <c r="L473" s="476"/>
      <c r="M473" s="2733" t="s">
        <v>363</v>
      </c>
      <c r="N473" s="2437"/>
      <c r="O473" s="587">
        <v>6.3252344041210308E-3</v>
      </c>
      <c r="P473" s="476"/>
      <c r="Q473" s="476"/>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723" t="s">
        <v>346</v>
      </c>
      <c r="D474" s="2437"/>
      <c r="E474" s="585">
        <v>3.3494431532581715E-3</v>
      </c>
      <c r="F474" s="476"/>
      <c r="G474" s="476"/>
      <c r="H474" s="2728" t="s">
        <v>329</v>
      </c>
      <c r="I474" s="2437"/>
      <c r="J474" s="586">
        <v>0.23473478787571464</v>
      </c>
      <c r="K474" s="476"/>
      <c r="L474" s="476"/>
      <c r="M474" s="2733" t="s">
        <v>350</v>
      </c>
      <c r="N474" s="2437"/>
      <c r="O474" s="587">
        <v>2.0538215594356483E-2</v>
      </c>
      <c r="P474" s="476"/>
      <c r="Q474" s="476"/>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723" t="s">
        <v>326</v>
      </c>
      <c r="D475" s="2437"/>
      <c r="E475" s="585">
        <v>0.33621311577825186</v>
      </c>
      <c r="F475" s="476"/>
      <c r="G475" s="476"/>
      <c r="H475" s="2728" t="s">
        <v>366</v>
      </c>
      <c r="I475" s="2437"/>
      <c r="J475" s="586">
        <v>1.3633471952409007E-3</v>
      </c>
      <c r="K475" s="476"/>
      <c r="L475" s="476"/>
      <c r="M475" s="2733" t="s">
        <v>362</v>
      </c>
      <c r="N475" s="2437"/>
      <c r="O475" s="587">
        <v>6.8615021351981307E-3</v>
      </c>
      <c r="P475" s="476"/>
      <c r="Q475" s="476"/>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723" t="s">
        <v>329</v>
      </c>
      <c r="D476" s="2437"/>
      <c r="E476" s="585">
        <v>0.29566245608127706</v>
      </c>
      <c r="F476" s="476"/>
      <c r="G476" s="476"/>
      <c r="H476" s="2728" t="s">
        <v>354</v>
      </c>
      <c r="I476" s="2437"/>
      <c r="J476" s="586">
        <v>5.3279365024340736E-3</v>
      </c>
      <c r="K476" s="476"/>
      <c r="L476" s="476"/>
      <c r="M476" s="2733" t="s">
        <v>360</v>
      </c>
      <c r="N476" s="2437"/>
      <c r="O476" s="587">
        <v>1.0252143754241419E-2</v>
      </c>
      <c r="P476" s="476"/>
      <c r="Q476" s="476"/>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723" t="s">
        <v>366</v>
      </c>
      <c r="D477" s="2437"/>
      <c r="E477" s="585">
        <v>1.113842846811819E-4</v>
      </c>
      <c r="F477" s="476"/>
      <c r="G477" s="476"/>
      <c r="H477" s="2728" t="s">
        <v>345</v>
      </c>
      <c r="I477" s="2437"/>
      <c r="J477" s="586">
        <v>2.6857624347817591E-2</v>
      </c>
      <c r="K477" s="476"/>
      <c r="L477" s="476"/>
      <c r="M477" s="2733" t="s">
        <v>324</v>
      </c>
      <c r="N477" s="2437"/>
      <c r="O477" s="587">
        <v>7.7125393364518624E-2</v>
      </c>
      <c r="P477" s="476"/>
      <c r="Q477" s="476"/>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723" t="s">
        <v>354</v>
      </c>
      <c r="D478" s="2437"/>
      <c r="E478" s="585">
        <v>9.3064314126537675E-3</v>
      </c>
      <c r="F478" s="476"/>
      <c r="G478" s="476"/>
      <c r="H478" s="2728" t="s">
        <v>351</v>
      </c>
      <c r="I478" s="2437"/>
      <c r="J478" s="586">
        <v>5.7203376105373679E-3</v>
      </c>
      <c r="K478" s="476"/>
      <c r="L478" s="476"/>
      <c r="M478" s="2733" t="s">
        <v>347</v>
      </c>
      <c r="N478" s="2437"/>
      <c r="O478" s="587">
        <v>4.063163611831562E-2</v>
      </c>
      <c r="P478" s="476"/>
      <c r="Q478" s="476"/>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723" t="s">
        <v>345</v>
      </c>
      <c r="D479" s="2437"/>
      <c r="E479" s="585">
        <v>1.7748612164057671E-2</v>
      </c>
      <c r="F479" s="476"/>
      <c r="G479" s="476"/>
      <c r="H479" s="2728" t="s">
        <v>363</v>
      </c>
      <c r="I479" s="2437"/>
      <c r="J479" s="586">
        <v>1.1894827869382168E-3</v>
      </c>
      <c r="K479" s="476"/>
      <c r="L479" s="476"/>
      <c r="M479" s="2733" t="s">
        <v>322</v>
      </c>
      <c r="N479" s="2437"/>
      <c r="O479" s="591">
        <v>7.4327214980721045E-5</v>
      </c>
      <c r="P479" s="476"/>
      <c r="Q479" s="476"/>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723" t="s">
        <v>351</v>
      </c>
      <c r="D480" s="2437"/>
      <c r="E480" s="585">
        <v>8.1932421288458991E-3</v>
      </c>
      <c r="F480" s="476"/>
      <c r="G480" s="476"/>
      <c r="H480" s="2728" t="s">
        <v>350</v>
      </c>
      <c r="I480" s="2437"/>
      <c r="J480" s="586">
        <v>8.0406867591825378E-4</v>
      </c>
      <c r="K480" s="476"/>
      <c r="L480" s="476"/>
      <c r="M480" s="2733" t="s">
        <v>365</v>
      </c>
      <c r="N480" s="2437"/>
      <c r="O480" s="587">
        <v>5.0704004704890341E-3</v>
      </c>
      <c r="P480" s="476"/>
      <c r="Q480" s="476"/>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723" t="s">
        <v>363</v>
      </c>
      <c r="D481" s="2437"/>
      <c r="E481" s="585">
        <v>8.9967736781042089E-4</v>
      </c>
      <c r="F481" s="476"/>
      <c r="G481" s="476"/>
      <c r="H481" s="2728" t="s">
        <v>377</v>
      </c>
      <c r="I481" s="2437"/>
      <c r="J481" s="593">
        <v>9.2175816619687756E-5</v>
      </c>
      <c r="K481" s="476"/>
      <c r="L481" s="476"/>
      <c r="M481" s="2733" t="s">
        <v>374</v>
      </c>
      <c r="N481" s="2437"/>
      <c r="O481" s="587">
        <v>1.5691972446588699E-4</v>
      </c>
      <c r="P481" s="476"/>
      <c r="Q481" s="476"/>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723" t="s">
        <v>350</v>
      </c>
      <c r="D482" s="2437"/>
      <c r="E482" s="585">
        <v>1.6396592105687704E-3</v>
      </c>
      <c r="F482" s="476"/>
      <c r="G482" s="476"/>
      <c r="H482" s="2728" t="s">
        <v>356</v>
      </c>
      <c r="I482" s="2437"/>
      <c r="J482" s="586">
        <v>5.0441432772410496E-3</v>
      </c>
      <c r="K482" s="476"/>
      <c r="L482" s="476"/>
      <c r="M482" s="2733" t="s">
        <v>371</v>
      </c>
      <c r="N482" s="2437"/>
      <c r="O482" s="587">
        <v>1.2962159993517093E-3</v>
      </c>
      <c r="P482" s="476"/>
      <c r="Q482" s="476"/>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723" t="s">
        <v>377</v>
      </c>
      <c r="D483" s="2437"/>
      <c r="E483" s="594">
        <v>1.115890774230281E-5</v>
      </c>
      <c r="F483" s="476"/>
      <c r="G483" s="476"/>
      <c r="H483" s="2728" t="s">
        <v>362</v>
      </c>
      <c r="I483" s="2437"/>
      <c r="J483" s="586">
        <v>1.5738347597123292E-3</v>
      </c>
      <c r="K483" s="476"/>
      <c r="L483" s="476"/>
      <c r="M483" s="2733" t="s">
        <v>373</v>
      </c>
      <c r="N483" s="2437"/>
      <c r="O483" s="587">
        <v>9.3775538377040594E-4</v>
      </c>
      <c r="P483" s="476"/>
      <c r="Q483" s="476"/>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723" t="s">
        <v>356</v>
      </c>
      <c r="D484" s="2437"/>
      <c r="E484" s="585">
        <v>1.5773629333048797E-3</v>
      </c>
      <c r="F484" s="476"/>
      <c r="G484" s="476"/>
      <c r="H484" s="2728" t="s">
        <v>360</v>
      </c>
      <c r="I484" s="2437"/>
      <c r="J484" s="586">
        <v>2.6763803383700645E-3</v>
      </c>
      <c r="K484" s="476"/>
      <c r="L484" s="476"/>
      <c r="M484" s="2733" t="s">
        <v>323</v>
      </c>
      <c r="N484" s="2437"/>
      <c r="O484" s="587">
        <v>0.31158880908250808</v>
      </c>
      <c r="P484" s="476"/>
      <c r="Q484" s="476"/>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723" t="s">
        <v>362</v>
      </c>
      <c r="D485" s="2437"/>
      <c r="E485" s="585">
        <v>7.6590106395577387E-4</v>
      </c>
      <c r="F485" s="476"/>
      <c r="G485" s="476"/>
      <c r="H485" s="2728" t="s">
        <v>324</v>
      </c>
      <c r="I485" s="2437"/>
      <c r="J485" s="586">
        <v>0.45254952572661694</v>
      </c>
      <c r="K485" s="476"/>
      <c r="L485" s="476"/>
      <c r="M485" s="2733" t="s">
        <v>370</v>
      </c>
      <c r="N485" s="2437"/>
      <c r="O485" s="587">
        <v>2.4963053180741403E-3</v>
      </c>
      <c r="P485" s="476"/>
      <c r="Q485" s="476"/>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723" t="s">
        <v>360</v>
      </c>
      <c r="D486" s="2437"/>
      <c r="E486" s="585">
        <v>6.0677510286157935E-3</v>
      </c>
      <c r="F486" s="476"/>
      <c r="G486" s="476"/>
      <c r="H486" s="2728" t="s">
        <v>347</v>
      </c>
      <c r="I486" s="2437"/>
      <c r="J486" s="586">
        <v>8.2801252259701865E-4</v>
      </c>
      <c r="K486" s="476"/>
      <c r="L486" s="476"/>
      <c r="M486" s="2733" t="s">
        <v>364</v>
      </c>
      <c r="N486" s="2437"/>
      <c r="O486" s="587">
        <v>8.3181485758600281E-4</v>
      </c>
      <c r="P486" s="476"/>
      <c r="Q486" s="476"/>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723" t="s">
        <v>324</v>
      </c>
      <c r="D487" s="2437"/>
      <c r="E487" s="585">
        <v>0.38411512041003065</v>
      </c>
      <c r="F487" s="476"/>
      <c r="G487" s="476"/>
      <c r="H487" s="2728" t="s">
        <v>322</v>
      </c>
      <c r="I487" s="2437"/>
      <c r="J487" s="586">
        <v>0.52603362373876739</v>
      </c>
      <c r="K487" s="476"/>
      <c r="L487" s="476"/>
      <c r="M487" s="2733" t="s">
        <v>352</v>
      </c>
      <c r="N487" s="2437"/>
      <c r="O487" s="591">
        <v>1.7751882686770688E-5</v>
      </c>
      <c r="P487" s="476"/>
      <c r="Q487" s="476"/>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723" t="s">
        <v>347</v>
      </c>
      <c r="D488" s="2437"/>
      <c r="E488" s="585">
        <v>7.0146109145770828E-4</v>
      </c>
      <c r="F488" s="476"/>
      <c r="G488" s="476"/>
      <c r="H488" s="2728" t="s">
        <v>365</v>
      </c>
      <c r="I488" s="2437"/>
      <c r="J488" s="593">
        <v>2.5662321454115916E-5</v>
      </c>
      <c r="K488" s="476"/>
      <c r="L488" s="476"/>
      <c r="M488" s="2733" t="s">
        <v>325</v>
      </c>
      <c r="N488" s="2437"/>
      <c r="O488" s="587">
        <v>0.30131115099019717</v>
      </c>
      <c r="P488" s="476"/>
      <c r="Q488" s="476"/>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723" t="s">
        <v>322</v>
      </c>
      <c r="D489" s="2437"/>
      <c r="E489" s="585">
        <v>0.43828896706907677</v>
      </c>
      <c r="F489" s="476"/>
      <c r="G489" s="476"/>
      <c r="H489" s="2728" t="s">
        <v>374</v>
      </c>
      <c r="I489" s="2437"/>
      <c r="J489" s="586">
        <v>4.8075731341609755E-4</v>
      </c>
      <c r="K489" s="476"/>
      <c r="L489" s="476"/>
      <c r="M489" s="2733" t="s">
        <v>327</v>
      </c>
      <c r="N489" s="2437"/>
      <c r="O489" s="587">
        <v>2.6880810900461202E-4</v>
      </c>
      <c r="P489" s="476"/>
      <c r="Q489" s="476"/>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723" t="s">
        <v>365</v>
      </c>
      <c r="D490" s="2437"/>
      <c r="E490" s="585">
        <v>2.242079325691597E-4</v>
      </c>
      <c r="F490" s="476"/>
      <c r="G490" s="476"/>
      <c r="H490" s="2728" t="s">
        <v>378</v>
      </c>
      <c r="I490" s="2437"/>
      <c r="J490" s="593">
        <v>5.7313541520235288E-5</v>
      </c>
      <c r="K490" s="476"/>
      <c r="L490" s="476"/>
      <c r="M490" s="2733" t="s">
        <v>344</v>
      </c>
      <c r="N490" s="2437"/>
      <c r="O490" s="587">
        <v>5.8229475531921621E-2</v>
      </c>
      <c r="P490" s="476"/>
      <c r="Q490" s="476"/>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723" t="s">
        <v>374</v>
      </c>
      <c r="D491" s="2437"/>
      <c r="E491" s="585">
        <v>3.7630675882336685E-4</v>
      </c>
      <c r="F491" s="476"/>
      <c r="G491" s="476"/>
      <c r="H491" s="2728" t="s">
        <v>379</v>
      </c>
      <c r="I491" s="2437"/>
      <c r="J491" s="593">
        <v>8.1342778337472878E-6</v>
      </c>
      <c r="K491" s="476"/>
      <c r="L491" s="476"/>
      <c r="M491" s="2733" t="s">
        <v>341</v>
      </c>
      <c r="N491" s="2437"/>
      <c r="O491" s="587">
        <v>7.5554075592149175E-2</v>
      </c>
      <c r="P491" s="476"/>
      <c r="Q491" s="476"/>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723" t="s">
        <v>378</v>
      </c>
      <c r="D492" s="2437"/>
      <c r="E492" s="585">
        <v>1.0323858456795803E-4</v>
      </c>
      <c r="F492" s="476"/>
      <c r="G492" s="476"/>
      <c r="H492" s="2728" t="s">
        <v>373</v>
      </c>
      <c r="I492" s="2437"/>
      <c r="J492" s="586">
        <v>1.990246316038614E-4</v>
      </c>
      <c r="K492" s="476"/>
      <c r="L492" s="476"/>
      <c r="M492" s="2733" t="s">
        <v>328</v>
      </c>
      <c r="N492" s="2437"/>
      <c r="O492" s="587">
        <v>0.23357707057384772</v>
      </c>
      <c r="P492" s="476"/>
      <c r="Q492" s="476"/>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723" t="s">
        <v>371</v>
      </c>
      <c r="D493" s="2437"/>
      <c r="E493" s="585">
        <v>1.4196423241180292E-4</v>
      </c>
      <c r="F493" s="476"/>
      <c r="G493" s="476"/>
      <c r="H493" s="2728" t="s">
        <v>323</v>
      </c>
      <c r="I493" s="2437"/>
      <c r="J493" s="586">
        <v>2.3971187552392541E-3</v>
      </c>
      <c r="K493" s="476"/>
      <c r="L493" s="476"/>
      <c r="M493" s="2733" t="s">
        <v>343</v>
      </c>
      <c r="N493" s="2437"/>
      <c r="O493" s="587">
        <v>6.0616450465248391E-2</v>
      </c>
      <c r="P493" s="476"/>
      <c r="Q493" s="476"/>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723" t="s">
        <v>379</v>
      </c>
      <c r="D494" s="2437"/>
      <c r="E494" s="594">
        <v>1.0621135392003563E-5</v>
      </c>
      <c r="F494" s="476"/>
      <c r="G494" s="476"/>
      <c r="H494" s="2728" t="s">
        <v>376</v>
      </c>
      <c r="I494" s="2437"/>
      <c r="J494" s="586">
        <v>1.8068950370722132E-4</v>
      </c>
      <c r="K494" s="476"/>
      <c r="L494" s="476"/>
      <c r="M494" s="2733" t="s">
        <v>338</v>
      </c>
      <c r="N494" s="2437"/>
      <c r="O494" s="587">
        <v>1.8253554026049328E-2</v>
      </c>
      <c r="P494" s="476"/>
      <c r="Q494" s="476"/>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723" t="s">
        <v>373</v>
      </c>
      <c r="D495" s="2437"/>
      <c r="E495" s="594">
        <v>2.6190342836740708E-7</v>
      </c>
      <c r="F495" s="476"/>
      <c r="G495" s="476"/>
      <c r="H495" s="2728" t="s">
        <v>370</v>
      </c>
      <c r="I495" s="2437"/>
      <c r="J495" s="586">
        <v>6.0763553683667985E-4</v>
      </c>
      <c r="K495" s="476"/>
      <c r="L495" s="476"/>
      <c r="M495" s="2733" t="s">
        <v>339</v>
      </c>
      <c r="N495" s="2437"/>
      <c r="O495" s="587">
        <v>1.6635137784192712E-2</v>
      </c>
      <c r="P495" s="476"/>
      <c r="Q495" s="476"/>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723" t="s">
        <v>323</v>
      </c>
      <c r="D496" s="2437"/>
      <c r="E496" s="585">
        <v>8.0258610400937864E-3</v>
      </c>
      <c r="F496" s="476"/>
      <c r="G496" s="476"/>
      <c r="H496" s="2728" t="s">
        <v>364</v>
      </c>
      <c r="I496" s="2437"/>
      <c r="J496" s="586">
        <v>1.6169421749468134E-3</v>
      </c>
      <c r="K496" s="476"/>
      <c r="L496" s="476"/>
      <c r="M496" s="2733" t="s">
        <v>359</v>
      </c>
      <c r="N496" s="2437"/>
      <c r="O496" s="587">
        <v>9.1323853483491456E-4</v>
      </c>
      <c r="P496" s="476"/>
      <c r="Q496" s="476"/>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723" t="s">
        <v>376</v>
      </c>
      <c r="D497" s="2437"/>
      <c r="E497" s="594">
        <v>1.0540913669258592E-7</v>
      </c>
      <c r="F497" s="476"/>
      <c r="G497" s="476"/>
      <c r="H497" s="2728" t="s">
        <v>352</v>
      </c>
      <c r="I497" s="2437"/>
      <c r="J497" s="586">
        <v>5.7014942463356495E-3</v>
      </c>
      <c r="K497" s="476"/>
      <c r="L497" s="476"/>
      <c r="M497" s="2733" t="s">
        <v>340</v>
      </c>
      <c r="N497" s="2437"/>
      <c r="O497" s="587">
        <v>9.6416053334593577E-2</v>
      </c>
      <c r="P497" s="476"/>
      <c r="Q497" s="476"/>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723" t="s">
        <v>370</v>
      </c>
      <c r="D498" s="2437"/>
      <c r="E498" s="585">
        <v>4.3822959513380296E-4</v>
      </c>
      <c r="F498" s="476"/>
      <c r="G498" s="476"/>
      <c r="H498" s="2728" t="s">
        <v>325</v>
      </c>
      <c r="I498" s="2437"/>
      <c r="J498" s="586">
        <v>0.27232029447839462</v>
      </c>
      <c r="K498" s="476"/>
      <c r="L498" s="476"/>
      <c r="M498" s="2733" t="s">
        <v>337</v>
      </c>
      <c r="N498" s="2437"/>
      <c r="O498" s="587">
        <v>0.11129268952567296</v>
      </c>
      <c r="P498" s="476"/>
      <c r="Q498" s="476"/>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723" t="s">
        <v>364</v>
      </c>
      <c r="D499" s="2437"/>
      <c r="E499" s="585">
        <v>2.5692000216614731E-4</v>
      </c>
      <c r="F499" s="476"/>
      <c r="G499" s="476"/>
      <c r="H499" s="2728" t="s">
        <v>327</v>
      </c>
      <c r="I499" s="2437"/>
      <c r="J499" s="586">
        <v>0.40591791283591139</v>
      </c>
      <c r="K499" s="476"/>
      <c r="L499" s="476"/>
      <c r="M499" s="2733" t="s">
        <v>336</v>
      </c>
      <c r="N499" s="2437"/>
      <c r="O499" s="587">
        <v>0.14461718409089444</v>
      </c>
      <c r="P499" s="476"/>
      <c r="Q499" s="476"/>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723" t="s">
        <v>352</v>
      </c>
      <c r="D500" s="2437"/>
      <c r="E500" s="585">
        <v>2.547405334873291E-3</v>
      </c>
      <c r="F500" s="476"/>
      <c r="G500" s="476"/>
      <c r="H500" s="2728" t="s">
        <v>344</v>
      </c>
      <c r="I500" s="2437"/>
      <c r="J500" s="586">
        <v>1.4630138423564129E-2</v>
      </c>
      <c r="K500" s="476"/>
      <c r="L500" s="476"/>
      <c r="M500" s="2733" t="s">
        <v>349</v>
      </c>
      <c r="N500" s="2437"/>
      <c r="O500" s="587">
        <v>3.399110798403264E-2</v>
      </c>
      <c r="P500" s="476"/>
      <c r="Q500" s="476"/>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723" t="s">
        <v>325</v>
      </c>
      <c r="D501" s="2437"/>
      <c r="E501" s="585">
        <v>0.20831385950677186</v>
      </c>
      <c r="F501" s="476"/>
      <c r="G501" s="476"/>
      <c r="H501" s="2728" t="s">
        <v>341</v>
      </c>
      <c r="I501" s="2437"/>
      <c r="J501" s="586">
        <v>1.1677723879049707E-2</v>
      </c>
      <c r="K501" s="476"/>
      <c r="L501" s="476"/>
      <c r="M501" s="2733" t="s">
        <v>353</v>
      </c>
      <c r="N501" s="2437"/>
      <c r="O501" s="587">
        <v>1.0500922774276122E-2</v>
      </c>
      <c r="P501" s="476"/>
      <c r="Q501" s="476"/>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723" t="s">
        <v>327</v>
      </c>
      <c r="D502" s="2437"/>
      <c r="E502" s="585">
        <v>0.31247871862072968</v>
      </c>
      <c r="F502" s="476"/>
      <c r="G502" s="476"/>
      <c r="H502" s="2728" t="s">
        <v>328</v>
      </c>
      <c r="I502" s="2437"/>
      <c r="J502" s="586">
        <v>3.2234951072958443E-2</v>
      </c>
      <c r="K502" s="476"/>
      <c r="L502" s="476"/>
      <c r="M502" s="2733" t="s">
        <v>348</v>
      </c>
      <c r="N502" s="2437"/>
      <c r="O502" s="587">
        <v>2.2102514226153565E-2</v>
      </c>
      <c r="P502" s="476"/>
      <c r="Q502" s="476"/>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723" t="s">
        <v>344</v>
      </c>
      <c r="D503" s="2437"/>
      <c r="E503" s="585">
        <v>2.2337604637264412E-2</v>
      </c>
      <c r="F503" s="476"/>
      <c r="G503" s="476"/>
      <c r="H503" s="2728" t="s">
        <v>369</v>
      </c>
      <c r="I503" s="2437"/>
      <c r="J503" s="586">
        <v>8.8144714940570237E-4</v>
      </c>
      <c r="K503" s="476"/>
      <c r="L503" s="476"/>
      <c r="M503" s="2733" t="s">
        <v>333</v>
      </c>
      <c r="N503" s="2437"/>
      <c r="O503" s="587">
        <v>0.14576996140699519</v>
      </c>
      <c r="P503" s="476"/>
      <c r="Q503" s="476"/>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723" t="s">
        <v>341</v>
      </c>
      <c r="D504" s="2437"/>
      <c r="E504" s="585">
        <v>0.10376172959574539</v>
      </c>
      <c r="F504" s="476"/>
      <c r="G504" s="476"/>
      <c r="H504" s="2728" t="s">
        <v>372</v>
      </c>
      <c r="I504" s="2437"/>
      <c r="J504" s="586">
        <v>6.6610005778736168E-4</v>
      </c>
      <c r="K504" s="476"/>
      <c r="L504" s="476"/>
      <c r="M504" s="2733" t="s">
        <v>342</v>
      </c>
      <c r="N504" s="2437"/>
      <c r="O504" s="587">
        <v>6.866426341151359E-2</v>
      </c>
      <c r="P504" s="476"/>
      <c r="Q504" s="476"/>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723" t="s">
        <v>328</v>
      </c>
      <c r="D505" s="2437"/>
      <c r="E505" s="585">
        <v>0.1853632875043206</v>
      </c>
      <c r="F505" s="476"/>
      <c r="G505" s="476"/>
      <c r="H505" s="2728" t="s">
        <v>343</v>
      </c>
      <c r="I505" s="2437"/>
      <c r="J505" s="586">
        <v>7.5911866226480778E-3</v>
      </c>
      <c r="K505" s="476"/>
      <c r="L505" s="476"/>
      <c r="M505" s="2733" t="s">
        <v>358</v>
      </c>
      <c r="N505" s="2437"/>
      <c r="O505" s="587">
        <v>1.0692226313143472E-2</v>
      </c>
      <c r="P505" s="476"/>
      <c r="Q505" s="476"/>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723" t="s">
        <v>369</v>
      </c>
      <c r="D506" s="2437"/>
      <c r="E506" s="585">
        <v>2.6917647683554234E-4</v>
      </c>
      <c r="F506" s="476"/>
      <c r="G506" s="476"/>
      <c r="H506" s="2728" t="s">
        <v>355</v>
      </c>
      <c r="I506" s="2437"/>
      <c r="J506" s="586">
        <v>2.0479928410145821E-4</v>
      </c>
      <c r="K506" s="476"/>
      <c r="L506" s="476"/>
      <c r="M506" s="2733" t="s">
        <v>368</v>
      </c>
      <c r="N506" s="2437"/>
      <c r="O506" s="587">
        <v>2.6186847211696665E-3</v>
      </c>
      <c r="P506" s="476"/>
      <c r="Q506" s="476"/>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723" t="s">
        <v>372</v>
      </c>
      <c r="D507" s="2437"/>
      <c r="E507" s="585">
        <v>2.7788796952260249E-4</v>
      </c>
      <c r="F507" s="476"/>
      <c r="G507" s="476"/>
      <c r="H507" s="2728" t="s">
        <v>338</v>
      </c>
      <c r="I507" s="2437"/>
      <c r="J507" s="586">
        <v>6.221215704808572E-2</v>
      </c>
      <c r="K507" s="476"/>
      <c r="L507" s="476"/>
      <c r="M507" s="2733" t="s">
        <v>357</v>
      </c>
      <c r="N507" s="2437"/>
      <c r="O507" s="587">
        <v>1.1675047466521262E-2</v>
      </c>
      <c r="P507" s="476"/>
      <c r="Q507" s="476"/>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723" t="s">
        <v>343</v>
      </c>
      <c r="D508" s="2437"/>
      <c r="E508" s="585">
        <v>4.6140834134790844E-2</v>
      </c>
      <c r="F508" s="476"/>
      <c r="G508" s="476"/>
      <c r="H508" s="2728" t="s">
        <v>339</v>
      </c>
      <c r="I508" s="2437"/>
      <c r="J508" s="586">
        <v>6.0773318367459465E-2</v>
      </c>
      <c r="K508" s="476"/>
      <c r="L508" s="476"/>
      <c r="M508" s="2733" t="s">
        <v>220</v>
      </c>
      <c r="N508" s="2437"/>
      <c r="O508" s="587">
        <v>1.2328180729086347E-3</v>
      </c>
      <c r="P508" s="476"/>
      <c r="Q508" s="476"/>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723" t="s">
        <v>355</v>
      </c>
      <c r="D509" s="2437"/>
      <c r="E509" s="585">
        <v>9.413380525570501E-3</v>
      </c>
      <c r="F509" s="476"/>
      <c r="G509" s="476"/>
      <c r="H509" s="2728" t="s">
        <v>359</v>
      </c>
      <c r="I509" s="2437"/>
      <c r="J509" s="586">
        <v>3.7889717497528556E-3</v>
      </c>
      <c r="K509" s="476"/>
      <c r="L509" s="476"/>
      <c r="M509" s="2733" t="s">
        <v>216</v>
      </c>
      <c r="N509" s="2437"/>
      <c r="O509" s="587">
        <v>1.500003196487164E-2</v>
      </c>
      <c r="P509" s="476"/>
      <c r="Q509" s="476"/>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723" t="s">
        <v>338</v>
      </c>
      <c r="D510" s="2437"/>
      <c r="E510" s="585">
        <v>4.4908618913302764E-2</v>
      </c>
      <c r="F510" s="476"/>
      <c r="G510" s="476"/>
      <c r="H510" s="2728" t="s">
        <v>340</v>
      </c>
      <c r="I510" s="2437"/>
      <c r="J510" s="593">
        <v>3.0131886516900115E-5</v>
      </c>
      <c r="K510" s="476"/>
      <c r="L510" s="476"/>
      <c r="M510" s="2733" t="s">
        <v>208</v>
      </c>
      <c r="N510" s="2437"/>
      <c r="O510" s="587">
        <v>8.4136026801307051E-2</v>
      </c>
      <c r="P510" s="476"/>
      <c r="Q510" s="476"/>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723" t="s">
        <v>339</v>
      </c>
      <c r="D511" s="2437"/>
      <c r="E511" s="585">
        <v>3.7585921499676787E-2</v>
      </c>
      <c r="F511" s="476"/>
      <c r="G511" s="476"/>
      <c r="H511" s="2728" t="s">
        <v>337</v>
      </c>
      <c r="I511" s="2437"/>
      <c r="J511" s="586">
        <v>1.614141226004593E-2</v>
      </c>
      <c r="K511" s="476"/>
      <c r="L511" s="476"/>
      <c r="M511" s="2733" t="s">
        <v>206</v>
      </c>
      <c r="N511" s="2437"/>
      <c r="O511" s="587">
        <v>0.17765519229885063</v>
      </c>
      <c r="P511" s="476"/>
      <c r="Q511" s="476"/>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723" t="s">
        <v>359</v>
      </c>
      <c r="D512" s="2437"/>
      <c r="E512" s="585">
        <v>8.975594815961524E-3</v>
      </c>
      <c r="F512" s="476"/>
      <c r="G512" s="476"/>
      <c r="H512" s="2728" t="s">
        <v>336</v>
      </c>
      <c r="I512" s="2437"/>
      <c r="J512" s="586">
        <v>3.503749076201694E-2</v>
      </c>
      <c r="K512" s="476"/>
      <c r="L512" s="476"/>
      <c r="M512" s="2733" t="s">
        <v>218</v>
      </c>
      <c r="N512" s="2437"/>
      <c r="O512" s="587">
        <v>1.9788882389739429E-3</v>
      </c>
      <c r="P512" s="476"/>
      <c r="Q512" s="476"/>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723" t="s">
        <v>340</v>
      </c>
      <c r="D513" s="2437"/>
      <c r="E513" s="585">
        <v>1.7881819684398375E-2</v>
      </c>
      <c r="F513" s="476"/>
      <c r="G513" s="476"/>
      <c r="H513" s="2728" t="s">
        <v>349</v>
      </c>
      <c r="I513" s="2437"/>
      <c r="J513" s="593">
        <v>5.5350816414833623E-6</v>
      </c>
      <c r="K513" s="476"/>
      <c r="L513" s="476"/>
      <c r="M513" s="2733" t="s">
        <v>227</v>
      </c>
      <c r="N513" s="2437"/>
      <c r="O513" s="587">
        <v>8.00045367085236E-4</v>
      </c>
      <c r="P513" s="476"/>
      <c r="Q513" s="476"/>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723" t="s">
        <v>337</v>
      </c>
      <c r="D514" s="2437"/>
      <c r="E514" s="585">
        <v>0.10461012743305001</v>
      </c>
      <c r="F514" s="476"/>
      <c r="G514" s="476"/>
      <c r="H514" s="2728" t="s">
        <v>348</v>
      </c>
      <c r="I514" s="2437"/>
      <c r="J514" s="586">
        <v>7.3676762736849212E-3</v>
      </c>
      <c r="K514" s="476"/>
      <c r="L514" s="476"/>
      <c r="M514" s="2733" t="s">
        <v>211</v>
      </c>
      <c r="N514" s="2437"/>
      <c r="O514" s="587">
        <v>0.17697748617606018</v>
      </c>
      <c r="P514" s="476"/>
      <c r="Q514" s="476"/>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723" t="s">
        <v>336</v>
      </c>
      <c r="D515" s="2437"/>
      <c r="E515" s="585">
        <v>0.12966577621941602</v>
      </c>
      <c r="F515" s="476"/>
      <c r="G515" s="476"/>
      <c r="H515" s="2728" t="s">
        <v>333</v>
      </c>
      <c r="I515" s="2437"/>
      <c r="J515" s="586">
        <v>4.8436836924456675E-2</v>
      </c>
      <c r="K515" s="476"/>
      <c r="L515" s="476"/>
      <c r="M515" s="2733" t="s">
        <v>335</v>
      </c>
      <c r="N515" s="2437"/>
      <c r="O515" s="587">
        <v>0.10680019393918393</v>
      </c>
      <c r="P515" s="476"/>
      <c r="Q515" s="476"/>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723" t="s">
        <v>349</v>
      </c>
      <c r="D516" s="2437"/>
      <c r="E516" s="585">
        <v>2.1076297338436498E-2</v>
      </c>
      <c r="F516" s="476"/>
      <c r="G516" s="476"/>
      <c r="H516" s="2728" t="s">
        <v>342</v>
      </c>
      <c r="I516" s="2437"/>
      <c r="J516" s="586">
        <v>1.7204047546987032E-2</v>
      </c>
      <c r="K516" s="476"/>
      <c r="L516" s="476"/>
      <c r="M516" s="2733" t="s">
        <v>330</v>
      </c>
      <c r="N516" s="2437"/>
      <c r="O516" s="587">
        <v>0.17727998551021901</v>
      </c>
      <c r="P516" s="476"/>
      <c r="Q516" s="476"/>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723" t="s">
        <v>353</v>
      </c>
      <c r="D517" s="2437"/>
      <c r="E517" s="585">
        <v>9.5898366385058637E-3</v>
      </c>
      <c r="F517" s="476"/>
      <c r="G517" s="476"/>
      <c r="H517" s="2728" t="s">
        <v>358</v>
      </c>
      <c r="I517" s="2437"/>
      <c r="J517" s="586">
        <v>1.5429202733659969E-3</v>
      </c>
      <c r="K517" s="476"/>
      <c r="L517" s="476"/>
      <c r="M517" s="2733" t="s">
        <v>332</v>
      </c>
      <c r="N517" s="2437"/>
      <c r="O517" s="587">
        <v>0.16813685222708286</v>
      </c>
      <c r="P517" s="476"/>
      <c r="Q517" s="476"/>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723" t="s">
        <v>348</v>
      </c>
      <c r="D518" s="2437"/>
      <c r="E518" s="585">
        <v>2.6359646978713562E-2</v>
      </c>
      <c r="F518" s="476"/>
      <c r="G518" s="476"/>
      <c r="H518" s="2728" t="s">
        <v>368</v>
      </c>
      <c r="I518" s="2437"/>
      <c r="J518" s="586">
        <v>4.9341666960479717E-4</v>
      </c>
      <c r="K518" s="476"/>
      <c r="L518" s="476"/>
      <c r="M518" s="2733" t="s">
        <v>331</v>
      </c>
      <c r="N518" s="2437"/>
      <c r="O518" s="587">
        <v>0.10084201602133755</v>
      </c>
      <c r="P518" s="476"/>
      <c r="Q518" s="476"/>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723" t="s">
        <v>333</v>
      </c>
      <c r="D519" s="2437"/>
      <c r="E519" s="585">
        <v>0.17485799715621644</v>
      </c>
      <c r="F519" s="476"/>
      <c r="G519" s="476"/>
      <c r="H519" s="2728" t="s">
        <v>357</v>
      </c>
      <c r="I519" s="2437"/>
      <c r="J519" s="586">
        <v>3.7751299571698433E-3</v>
      </c>
      <c r="K519" s="476"/>
      <c r="L519" s="476"/>
      <c r="M519" s="2733" t="s">
        <v>367</v>
      </c>
      <c r="N519" s="2437"/>
      <c r="O519" s="587">
        <v>2.6685296179911376E-3</v>
      </c>
      <c r="P519" s="476"/>
      <c r="Q519" s="476"/>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723" t="s">
        <v>342</v>
      </c>
      <c r="D520" s="2437"/>
      <c r="E520" s="585">
        <v>4.8520070817702404E-2</v>
      </c>
      <c r="F520" s="476"/>
      <c r="G520" s="476"/>
      <c r="H520" s="2728" t="s">
        <v>220</v>
      </c>
      <c r="I520" s="2437"/>
      <c r="J520" s="586">
        <v>3.6073222032158071E-3</v>
      </c>
      <c r="K520" s="476"/>
      <c r="L520" s="476"/>
      <c r="M520" s="2733" t="s">
        <v>375</v>
      </c>
      <c r="N520" s="2437"/>
      <c r="O520" s="587">
        <v>5.5395405672229695E-4</v>
      </c>
      <c r="P520" s="476"/>
      <c r="Q520" s="476"/>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723" t="s">
        <v>358</v>
      </c>
      <c r="D521" s="2437"/>
      <c r="E521" s="585">
        <v>2.1864919325573183E-3</v>
      </c>
      <c r="F521" s="476"/>
      <c r="G521" s="476"/>
      <c r="H521" s="2728" t="s">
        <v>216</v>
      </c>
      <c r="I521" s="2437"/>
      <c r="J521" s="586">
        <v>4.1553914734922918E-2</v>
      </c>
      <c r="K521" s="476"/>
      <c r="L521" s="476"/>
      <c r="M521" s="2732" t="s">
        <v>334</v>
      </c>
      <c r="N521" s="2437"/>
      <c r="O521" s="588">
        <v>2.5361600493619452E-2</v>
      </c>
      <c r="P521" s="476"/>
      <c r="Q521" s="476"/>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723" t="s">
        <v>368</v>
      </c>
      <c r="D522" s="2437"/>
      <c r="E522" s="594">
        <v>1.2595724567506253E-5</v>
      </c>
      <c r="F522" s="476"/>
      <c r="G522" s="476"/>
      <c r="H522" s="2728" t="s">
        <v>208</v>
      </c>
      <c r="I522" s="2437"/>
      <c r="J522" s="586">
        <v>2.4345270889660629E-2</v>
      </c>
      <c r="K522" s="476"/>
      <c r="L522" s="476"/>
      <c r="M522" s="2436"/>
      <c r="N522" s="2437"/>
      <c r="O522" s="492"/>
      <c r="P522" s="476"/>
      <c r="Q522" s="476"/>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723" t="s">
        <v>357</v>
      </c>
      <c r="D523" s="2437"/>
      <c r="E523" s="585">
        <v>9.4025294472970481E-3</v>
      </c>
      <c r="F523" s="476"/>
      <c r="G523" s="476"/>
      <c r="H523" s="2728" t="s">
        <v>206</v>
      </c>
      <c r="I523" s="2437"/>
      <c r="J523" s="586">
        <v>9.8458964770593668E-2</v>
      </c>
      <c r="K523" s="476"/>
      <c r="L523" s="476"/>
      <c r="M523" s="2436"/>
      <c r="N523" s="2437"/>
      <c r="O523" s="476"/>
      <c r="P523" s="476"/>
      <c r="Q523" s="476"/>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723" t="s">
        <v>220</v>
      </c>
      <c r="D524" s="2437"/>
      <c r="E524" s="585">
        <v>1.3292686112961706E-3</v>
      </c>
      <c r="F524" s="476"/>
      <c r="G524" s="476"/>
      <c r="H524" s="2728" t="s">
        <v>218</v>
      </c>
      <c r="I524" s="2437"/>
      <c r="J524" s="586">
        <v>4.7160369431173141E-3</v>
      </c>
      <c r="K524" s="476"/>
      <c r="L524" s="476"/>
      <c r="M524" s="2731" t="s">
        <v>232</v>
      </c>
      <c r="N524" s="2437"/>
      <c r="O524" s="2437"/>
      <c r="P524" s="2437"/>
      <c r="Q524" s="2437"/>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723" t="s">
        <v>216</v>
      </c>
      <c r="D525" s="2437"/>
      <c r="E525" s="585">
        <v>4.0566175323862801E-2</v>
      </c>
      <c r="F525" s="476"/>
      <c r="G525" s="476"/>
      <c r="H525" s="2728" t="s">
        <v>227</v>
      </c>
      <c r="I525" s="2437"/>
      <c r="J525" s="593">
        <v>2.9235807058028646E-5</v>
      </c>
      <c r="K525" s="476"/>
      <c r="L525" s="476"/>
      <c r="M525" s="2745" t="s">
        <v>203</v>
      </c>
      <c r="N525" s="2437"/>
      <c r="O525" s="2746" t="s">
        <v>233</v>
      </c>
      <c r="P525" s="2747"/>
      <c r="Q525" s="2748"/>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723" t="s">
        <v>208</v>
      </c>
      <c r="D526" s="2437"/>
      <c r="E526" s="585">
        <v>1.9418050950490168E-2</v>
      </c>
      <c r="F526" s="476"/>
      <c r="G526" s="476"/>
      <c r="H526" s="2728" t="s">
        <v>211</v>
      </c>
      <c r="I526" s="2437"/>
      <c r="J526" s="586">
        <v>3.9467599594777428E-2</v>
      </c>
      <c r="K526" s="476"/>
      <c r="L526" s="476"/>
      <c r="M526" s="2437"/>
      <c r="N526" s="2437"/>
      <c r="O526" s="570" t="s">
        <v>186</v>
      </c>
      <c r="P526" s="571" t="s">
        <v>234</v>
      </c>
      <c r="Q526" s="572" t="s">
        <v>235</v>
      </c>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723" t="s">
        <v>206</v>
      </c>
      <c r="D527" s="2437"/>
      <c r="E527" s="585">
        <v>8.0432952347918946E-2</v>
      </c>
      <c r="F527" s="476"/>
      <c r="G527" s="476"/>
      <c r="H527" s="2728" t="s">
        <v>335</v>
      </c>
      <c r="I527" s="2437"/>
      <c r="J527" s="586">
        <v>8.6540411836257936E-2</v>
      </c>
      <c r="K527" s="476"/>
      <c r="L527" s="476"/>
      <c r="M527" s="2730" t="s">
        <v>204</v>
      </c>
      <c r="N527" s="2437"/>
      <c r="O527" s="595">
        <v>3.0985081378994845</v>
      </c>
      <c r="P527" s="596">
        <v>5.4359791892973419</v>
      </c>
      <c r="Q527" s="597">
        <v>5.4359791892973419</v>
      </c>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723" t="s">
        <v>218</v>
      </c>
      <c r="D528" s="2437"/>
      <c r="E528" s="585">
        <v>3.9651111160538368E-4</v>
      </c>
      <c r="F528" s="476"/>
      <c r="G528" s="476"/>
      <c r="H528" s="2728" t="s">
        <v>330</v>
      </c>
      <c r="I528" s="2437"/>
      <c r="J528" s="586">
        <v>4.4869208463259209E-2</v>
      </c>
      <c r="K528" s="476"/>
      <c r="L528" s="476"/>
      <c r="M528" s="2436"/>
      <c r="N528" s="2437"/>
      <c r="O528" s="492"/>
      <c r="P528" s="492"/>
      <c r="Q528" s="492"/>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723" t="s">
        <v>227</v>
      </c>
      <c r="D529" s="2437"/>
      <c r="E529" s="594">
        <v>3.4454144355119315E-6</v>
      </c>
      <c r="F529" s="476"/>
      <c r="G529" s="476"/>
      <c r="H529" s="2728" t="s">
        <v>332</v>
      </c>
      <c r="I529" s="2437"/>
      <c r="J529" s="586">
        <v>8.4638803069817678E-2</v>
      </c>
      <c r="K529" s="476"/>
      <c r="L529" s="476"/>
      <c r="M529" s="2436"/>
      <c r="N529" s="2437"/>
      <c r="O529" s="476"/>
      <c r="P529" s="476"/>
      <c r="Q529" s="476"/>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723" t="s">
        <v>211</v>
      </c>
      <c r="D530" s="2437"/>
      <c r="E530" s="585">
        <v>1.3680060089046953E-2</v>
      </c>
      <c r="F530" s="476"/>
      <c r="G530" s="476"/>
      <c r="H530" s="2728" t="s">
        <v>331</v>
      </c>
      <c r="I530" s="2437"/>
      <c r="J530" s="586">
        <v>0.14302328103335474</v>
      </c>
      <c r="K530" s="476"/>
      <c r="L530" s="476"/>
      <c r="M530" s="2731" t="s">
        <v>236</v>
      </c>
      <c r="N530" s="2437"/>
      <c r="O530" s="2437"/>
      <c r="P530" s="476"/>
      <c r="Q530" s="476"/>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723" t="s">
        <v>335</v>
      </c>
      <c r="D531" s="2437"/>
      <c r="E531" s="585">
        <v>0.17090558010059792</v>
      </c>
      <c r="F531" s="476"/>
      <c r="G531" s="476"/>
      <c r="H531" s="2728" t="s">
        <v>367</v>
      </c>
      <c r="I531" s="2437"/>
      <c r="J531" s="593">
        <v>2.8186638913097776E-5</v>
      </c>
      <c r="K531" s="476"/>
      <c r="L531" s="476"/>
      <c r="M531" s="2436"/>
      <c r="N531" s="2437"/>
      <c r="O531" s="573" t="s">
        <v>203</v>
      </c>
      <c r="P531" s="476"/>
      <c r="Q531" s="476"/>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723" t="s">
        <v>330</v>
      </c>
      <c r="D532" s="2437"/>
      <c r="E532" s="585">
        <v>8.1887839442884122E-2</v>
      </c>
      <c r="F532" s="476"/>
      <c r="G532" s="476"/>
      <c r="H532" s="2728" t="s">
        <v>375</v>
      </c>
      <c r="I532" s="2437"/>
      <c r="J532" s="586">
        <v>5.1035582268387197E-4</v>
      </c>
      <c r="K532" s="476"/>
      <c r="L532" s="476"/>
      <c r="M532" s="2437"/>
      <c r="N532" s="2437"/>
      <c r="O532" s="598" t="s">
        <v>204</v>
      </c>
      <c r="P532" s="476"/>
      <c r="Q532" s="476"/>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723" t="s">
        <v>332</v>
      </c>
      <c r="D533" s="2437"/>
      <c r="E533" s="585">
        <v>4.7000174497223463E-2</v>
      </c>
      <c r="F533" s="476"/>
      <c r="G533" s="476"/>
      <c r="H533" s="2727" t="s">
        <v>334</v>
      </c>
      <c r="I533" s="2437"/>
      <c r="J533" s="589">
        <v>0.10372958992919684</v>
      </c>
      <c r="K533" s="476"/>
      <c r="L533" s="476"/>
      <c r="M533" s="2744" t="s">
        <v>361</v>
      </c>
      <c r="N533" s="2437"/>
      <c r="O533" s="584">
        <v>3.1002864748610068E-2</v>
      </c>
      <c r="P533" s="476"/>
      <c r="Q533" s="476"/>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723" t="s">
        <v>331</v>
      </c>
      <c r="D534" s="2437"/>
      <c r="E534" s="585">
        <v>0.10825282761984474</v>
      </c>
      <c r="F534" s="476"/>
      <c r="G534" s="476"/>
      <c r="H534" s="2436"/>
      <c r="I534" s="2437"/>
      <c r="J534" s="492"/>
      <c r="K534" s="476"/>
      <c r="L534" s="476"/>
      <c r="M534" s="2733" t="s">
        <v>346</v>
      </c>
      <c r="N534" s="2437"/>
      <c r="O534" s="587">
        <v>-6.7226690785083462E-2</v>
      </c>
      <c r="P534" s="476"/>
      <c r="Q534" s="476"/>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723" t="s">
        <v>367</v>
      </c>
      <c r="D535" s="2437"/>
      <c r="E535" s="585">
        <v>5.0312646535549232E-4</v>
      </c>
      <c r="F535" s="476"/>
      <c r="G535" s="476"/>
      <c r="H535" s="2436"/>
      <c r="I535" s="2437"/>
      <c r="J535" s="476"/>
      <c r="K535" s="476"/>
      <c r="L535" s="476"/>
      <c r="M535" s="2733" t="s">
        <v>326</v>
      </c>
      <c r="N535" s="2437"/>
      <c r="O535" s="587">
        <v>-2.2185996913911175E-2</v>
      </c>
      <c r="P535" s="476"/>
      <c r="Q535" s="476"/>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723" t="s">
        <v>375</v>
      </c>
      <c r="D536" s="2437"/>
      <c r="E536" s="585">
        <v>2.2621754280542714E-4</v>
      </c>
      <c r="F536" s="476"/>
      <c r="G536" s="476"/>
      <c r="H536" s="2726" t="s">
        <v>232</v>
      </c>
      <c r="I536" s="2437"/>
      <c r="J536" s="2437"/>
      <c r="K536" s="2437"/>
      <c r="L536" s="2437"/>
      <c r="M536" s="2733" t="s">
        <v>329</v>
      </c>
      <c r="N536" s="2437"/>
      <c r="O536" s="587">
        <v>6.8985808462643614E-2</v>
      </c>
      <c r="P536" s="476"/>
      <c r="Q536" s="476"/>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722" t="s">
        <v>334</v>
      </c>
      <c r="D537" s="2437"/>
      <c r="E537" s="590">
        <v>0.10919625063630028</v>
      </c>
      <c r="F537" s="476"/>
      <c r="G537" s="476"/>
      <c r="H537" s="2740" t="s">
        <v>203</v>
      </c>
      <c r="I537" s="2437"/>
      <c r="J537" s="2741" t="s">
        <v>233</v>
      </c>
      <c r="K537" s="2742"/>
      <c r="L537" s="2743"/>
      <c r="M537" s="2733" t="s">
        <v>366</v>
      </c>
      <c r="N537" s="2437"/>
      <c r="O537" s="587">
        <v>-1.8543921693563656E-2</v>
      </c>
      <c r="P537" s="476"/>
      <c r="Q537" s="476"/>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436"/>
      <c r="D538" s="2437"/>
      <c r="E538" s="492"/>
      <c r="F538" s="476"/>
      <c r="G538" s="476"/>
      <c r="H538" s="2437"/>
      <c r="I538" s="2437"/>
      <c r="J538" s="574" t="s">
        <v>186</v>
      </c>
      <c r="K538" s="575" t="s">
        <v>234</v>
      </c>
      <c r="L538" s="576" t="s">
        <v>235</v>
      </c>
      <c r="M538" s="2733" t="s">
        <v>354</v>
      </c>
      <c r="N538" s="2437"/>
      <c r="O538" s="587">
        <v>1.8531260313464611E-3</v>
      </c>
      <c r="P538" s="476"/>
      <c r="Q538" s="476"/>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436"/>
      <c r="D539" s="2437"/>
      <c r="E539" s="476"/>
      <c r="F539" s="476"/>
      <c r="G539" s="476"/>
      <c r="H539" s="2725" t="s">
        <v>204</v>
      </c>
      <c r="I539" s="2437"/>
      <c r="J539" s="599">
        <v>3.2331268086695681</v>
      </c>
      <c r="K539" s="600">
        <v>5.1319473153485209</v>
      </c>
      <c r="L539" s="601">
        <v>5.1319473153485209</v>
      </c>
      <c r="M539" s="2733" t="s">
        <v>345</v>
      </c>
      <c r="N539" s="2437"/>
      <c r="O539" s="587">
        <v>-6.3683398182305728E-2</v>
      </c>
      <c r="P539" s="476"/>
      <c r="Q539" s="476"/>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721" t="s">
        <v>232</v>
      </c>
      <c r="D540" s="2437"/>
      <c r="E540" s="2437"/>
      <c r="F540" s="2437"/>
      <c r="G540" s="2437"/>
      <c r="H540" s="2436"/>
      <c r="I540" s="2437"/>
      <c r="J540" s="492"/>
      <c r="K540" s="492"/>
      <c r="L540" s="492"/>
      <c r="M540" s="2733" t="s">
        <v>351</v>
      </c>
      <c r="N540" s="2437"/>
      <c r="O540" s="587">
        <v>2.4738217661735083E-2</v>
      </c>
      <c r="P540" s="476"/>
      <c r="Q540" s="476"/>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736" t="s">
        <v>203</v>
      </c>
      <c r="D541" s="2437"/>
      <c r="E541" s="2737" t="s">
        <v>233</v>
      </c>
      <c r="F541" s="2738"/>
      <c r="G541" s="2739"/>
      <c r="H541" s="2436"/>
      <c r="I541" s="2437"/>
      <c r="J541" s="476"/>
      <c r="K541" s="476"/>
      <c r="L541" s="476"/>
      <c r="M541" s="2733" t="s">
        <v>363</v>
      </c>
      <c r="N541" s="2437"/>
      <c r="O541" s="587">
        <v>-2.5667624139040918E-2</v>
      </c>
      <c r="P541" s="476"/>
      <c r="Q541" s="476"/>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437"/>
      <c r="D542" s="2437"/>
      <c r="E542" s="577" t="s">
        <v>186</v>
      </c>
      <c r="F542" s="578" t="s">
        <v>234</v>
      </c>
      <c r="G542" s="579" t="s">
        <v>235</v>
      </c>
      <c r="H542" s="2726" t="s">
        <v>236</v>
      </c>
      <c r="I542" s="2437"/>
      <c r="J542" s="2437"/>
      <c r="K542" s="476"/>
      <c r="L542" s="476"/>
      <c r="M542" s="2733" t="s">
        <v>350</v>
      </c>
      <c r="N542" s="2437"/>
      <c r="O542" s="587">
        <v>-4.6251807889861961E-2</v>
      </c>
      <c r="P542" s="476"/>
      <c r="Q542" s="476"/>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720" t="s">
        <v>204</v>
      </c>
      <c r="D543" s="2437"/>
      <c r="E543" s="602">
        <v>3.7145777125164501</v>
      </c>
      <c r="F543" s="603">
        <v>5.7147349423330001</v>
      </c>
      <c r="G543" s="604">
        <v>5.7147349423330001</v>
      </c>
      <c r="H543" s="2436"/>
      <c r="I543" s="2437"/>
      <c r="J543" s="580" t="s">
        <v>203</v>
      </c>
      <c r="K543" s="476"/>
      <c r="L543" s="476"/>
      <c r="M543" s="2733" t="s">
        <v>362</v>
      </c>
      <c r="N543" s="2437"/>
      <c r="O543" s="587">
        <v>-2.6733570122926296E-2</v>
      </c>
      <c r="P543" s="476"/>
      <c r="Q543" s="476"/>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436"/>
      <c r="D544" s="2437"/>
      <c r="E544" s="492"/>
      <c r="F544" s="492"/>
      <c r="G544" s="492"/>
      <c r="H544" s="2437"/>
      <c r="I544" s="2437"/>
      <c r="J544" s="605" t="s">
        <v>204</v>
      </c>
      <c r="K544" s="476"/>
      <c r="L544" s="476"/>
      <c r="M544" s="2733" t="s">
        <v>360</v>
      </c>
      <c r="N544" s="2437"/>
      <c r="O544" s="587">
        <v>-3.2677942365925222E-2</v>
      </c>
      <c r="P544" s="476"/>
      <c r="Q544" s="476"/>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436"/>
      <c r="D545" s="2437"/>
      <c r="E545" s="476"/>
      <c r="F545" s="476"/>
      <c r="G545" s="476"/>
      <c r="H545" s="2735" t="s">
        <v>361</v>
      </c>
      <c r="I545" s="2437"/>
      <c r="J545" s="583">
        <v>1.3629098026818404E-2</v>
      </c>
      <c r="K545" s="476"/>
      <c r="L545" s="476"/>
      <c r="M545" s="2733" t="s">
        <v>324</v>
      </c>
      <c r="N545" s="2437"/>
      <c r="O545" s="587">
        <v>8.9628484870264646E-2</v>
      </c>
      <c r="P545" s="476"/>
      <c r="Q545" s="476"/>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721" t="s">
        <v>236</v>
      </c>
      <c r="D546" s="2437"/>
      <c r="E546" s="2437"/>
      <c r="F546" s="476"/>
      <c r="G546" s="476"/>
      <c r="H546" s="2728" t="s">
        <v>346</v>
      </c>
      <c r="I546" s="2437"/>
      <c r="J546" s="586">
        <v>-7.2085040912644146E-3</v>
      </c>
      <c r="K546" s="476"/>
      <c r="L546" s="476"/>
      <c r="M546" s="2733" t="s">
        <v>347</v>
      </c>
      <c r="N546" s="2437"/>
      <c r="O546" s="587">
        <v>-6.5054825176405692E-2</v>
      </c>
      <c r="P546" s="476"/>
      <c r="Q546" s="476"/>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436"/>
      <c r="D547" s="2437"/>
      <c r="E547" s="581" t="s">
        <v>203</v>
      </c>
      <c r="F547" s="476"/>
      <c r="G547" s="476"/>
      <c r="H547" s="2728" t="s">
        <v>326</v>
      </c>
      <c r="I547" s="2437"/>
      <c r="J547" s="586">
        <v>-0.16252728651564061</v>
      </c>
      <c r="K547" s="476"/>
      <c r="L547" s="476"/>
      <c r="M547" s="2733" t="s">
        <v>322</v>
      </c>
      <c r="N547" s="2437"/>
      <c r="O547" s="587">
        <v>-2.7824110473458879E-3</v>
      </c>
      <c r="P547" s="476"/>
      <c r="Q547" s="476"/>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437"/>
      <c r="D548" s="2437"/>
      <c r="E548" s="606" t="s">
        <v>204</v>
      </c>
      <c r="F548" s="476"/>
      <c r="G548" s="476"/>
      <c r="H548" s="2728" t="s">
        <v>329</v>
      </c>
      <c r="I548" s="2437"/>
      <c r="J548" s="586">
        <v>0.14985318911738288</v>
      </c>
      <c r="K548" s="476"/>
      <c r="L548" s="476"/>
      <c r="M548" s="2733" t="s">
        <v>365</v>
      </c>
      <c r="N548" s="2437"/>
      <c r="O548" s="587">
        <v>-2.2980977098822786E-2</v>
      </c>
      <c r="P548" s="476"/>
      <c r="Q548" s="476"/>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734" t="s">
        <v>361</v>
      </c>
      <c r="D549" s="2437"/>
      <c r="E549" s="582">
        <v>9.5418674861639445E-4</v>
      </c>
      <c r="F549" s="476"/>
      <c r="G549" s="476"/>
      <c r="H549" s="2728" t="s">
        <v>366</v>
      </c>
      <c r="I549" s="2437"/>
      <c r="J549" s="586">
        <v>-1.1420378448693959E-2</v>
      </c>
      <c r="K549" s="476"/>
      <c r="L549" s="476"/>
      <c r="M549" s="2733" t="s">
        <v>374</v>
      </c>
      <c r="N549" s="2437"/>
      <c r="O549" s="587">
        <v>-4.0428360283437719E-3</v>
      </c>
      <c r="P549" s="476"/>
      <c r="Q549" s="476"/>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723" t="s">
        <v>346</v>
      </c>
      <c r="D550" s="2437"/>
      <c r="E550" s="585">
        <v>-1.5580337354591295E-2</v>
      </c>
      <c r="F550" s="476"/>
      <c r="G550" s="476"/>
      <c r="H550" s="2728" t="s">
        <v>354</v>
      </c>
      <c r="I550" s="2437"/>
      <c r="J550" s="586">
        <v>2.257650866365862E-2</v>
      </c>
      <c r="K550" s="476"/>
      <c r="L550" s="476"/>
      <c r="M550" s="2733" t="s">
        <v>371</v>
      </c>
      <c r="N550" s="2437"/>
      <c r="O550" s="587">
        <v>-1.1619462742613282E-2</v>
      </c>
      <c r="P550" s="476"/>
      <c r="Q550" s="476"/>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723" t="s">
        <v>326</v>
      </c>
      <c r="D551" s="2437"/>
      <c r="E551" s="585">
        <v>-0.15609819349770171</v>
      </c>
      <c r="F551" s="476"/>
      <c r="G551" s="476"/>
      <c r="H551" s="2728" t="s">
        <v>345</v>
      </c>
      <c r="I551" s="2437"/>
      <c r="J551" s="586">
        <v>-5.0688688998269706E-2</v>
      </c>
      <c r="K551" s="476"/>
      <c r="L551" s="476"/>
      <c r="M551" s="2733" t="s">
        <v>373</v>
      </c>
      <c r="N551" s="2437"/>
      <c r="O551" s="587">
        <v>-9.8830761571216032E-3</v>
      </c>
      <c r="P551" s="476"/>
      <c r="Q551" s="476"/>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723" t="s">
        <v>329</v>
      </c>
      <c r="D552" s="2437"/>
      <c r="E552" s="585">
        <v>0.14638232523690772</v>
      </c>
      <c r="F552" s="476"/>
      <c r="G552" s="476"/>
      <c r="H552" s="2728" t="s">
        <v>351</v>
      </c>
      <c r="I552" s="2437"/>
      <c r="J552" s="586">
        <v>2.3393116947072454E-2</v>
      </c>
      <c r="K552" s="476"/>
      <c r="L552" s="476"/>
      <c r="M552" s="2733" t="s">
        <v>323</v>
      </c>
      <c r="N552" s="2437"/>
      <c r="O552" s="587">
        <v>0.1801516667504364</v>
      </c>
      <c r="P552" s="476"/>
      <c r="Q552" s="476"/>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723" t="s">
        <v>366</v>
      </c>
      <c r="D553" s="2437"/>
      <c r="E553" s="585">
        <v>2.8412046149723456E-3</v>
      </c>
      <c r="F553" s="476"/>
      <c r="G553" s="476"/>
      <c r="H553" s="2728" t="s">
        <v>363</v>
      </c>
      <c r="I553" s="2437"/>
      <c r="J553" s="586">
        <v>-1.0667345025032743E-2</v>
      </c>
      <c r="K553" s="476"/>
      <c r="L553" s="476"/>
      <c r="M553" s="2733" t="s">
        <v>370</v>
      </c>
      <c r="N553" s="2437"/>
      <c r="O553" s="587">
        <v>-1.6124869548943991E-2</v>
      </c>
      <c r="P553" s="476"/>
      <c r="Q553" s="476"/>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723" t="s">
        <v>354</v>
      </c>
      <c r="D554" s="2437"/>
      <c r="E554" s="585">
        <v>2.5970609483583901E-2</v>
      </c>
      <c r="F554" s="476"/>
      <c r="G554" s="476"/>
      <c r="H554" s="2728" t="s">
        <v>350</v>
      </c>
      <c r="I554" s="2437"/>
      <c r="J554" s="586">
        <v>-8.7704895032469522E-3</v>
      </c>
      <c r="K554" s="476"/>
      <c r="L554" s="476"/>
      <c r="M554" s="2733" t="s">
        <v>364</v>
      </c>
      <c r="N554" s="2437"/>
      <c r="O554" s="587">
        <v>9.3080926085723787E-3</v>
      </c>
      <c r="P554" s="476"/>
      <c r="Q554" s="476"/>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723" t="s">
        <v>345</v>
      </c>
      <c r="D555" s="2437"/>
      <c r="E555" s="585">
        <v>-3.586515822203528E-2</v>
      </c>
      <c r="F555" s="476"/>
      <c r="G555" s="476"/>
      <c r="H555" s="2728" t="s">
        <v>377</v>
      </c>
      <c r="I555" s="2437"/>
      <c r="J555" s="586">
        <v>-2.9695166057790755E-3</v>
      </c>
      <c r="K555" s="476"/>
      <c r="L555" s="476"/>
      <c r="M555" s="2733" t="s">
        <v>352</v>
      </c>
      <c r="N555" s="2437"/>
      <c r="O555" s="587">
        <v>1.3597828783928139E-3</v>
      </c>
      <c r="P555" s="476"/>
      <c r="Q555" s="476"/>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723" t="s">
        <v>351</v>
      </c>
      <c r="D556" s="2437"/>
      <c r="E556" s="585">
        <v>2.4367919207627049E-2</v>
      </c>
      <c r="F556" s="476"/>
      <c r="G556" s="476"/>
      <c r="H556" s="2728" t="s">
        <v>356</v>
      </c>
      <c r="I556" s="2437"/>
      <c r="J556" s="586">
        <v>-2.1967011041819973E-2</v>
      </c>
      <c r="K556" s="476"/>
      <c r="L556" s="476"/>
      <c r="M556" s="2733" t="s">
        <v>325</v>
      </c>
      <c r="N556" s="2437"/>
      <c r="O556" s="587">
        <v>-0.17715563095906001</v>
      </c>
      <c r="P556" s="476"/>
      <c r="Q556" s="476"/>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723" t="s">
        <v>363</v>
      </c>
      <c r="D557" s="2437"/>
      <c r="E557" s="585">
        <v>-8.0748404357729228E-3</v>
      </c>
      <c r="F557" s="476"/>
      <c r="G557" s="476"/>
      <c r="H557" s="2728" t="s">
        <v>362</v>
      </c>
      <c r="I557" s="2437"/>
      <c r="J557" s="586">
        <v>-1.2270346525092089E-2</v>
      </c>
      <c r="K557" s="476"/>
      <c r="L557" s="476"/>
      <c r="M557" s="2733" t="s">
        <v>327</v>
      </c>
      <c r="N557" s="2437"/>
      <c r="O557" s="587">
        <v>5.2913750080073735E-3</v>
      </c>
      <c r="P557" s="476"/>
      <c r="Q557" s="476"/>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723" t="s">
        <v>350</v>
      </c>
      <c r="D558" s="2437"/>
      <c r="E558" s="585">
        <v>-1.0901025306320053E-2</v>
      </c>
      <c r="F558" s="476"/>
      <c r="G558" s="476"/>
      <c r="H558" s="2728" t="s">
        <v>360</v>
      </c>
      <c r="I558" s="2437"/>
      <c r="J558" s="586">
        <v>1.6001149271010821E-2</v>
      </c>
      <c r="K558" s="476"/>
      <c r="L558" s="476"/>
      <c r="M558" s="2733" t="s">
        <v>344</v>
      </c>
      <c r="N558" s="2437"/>
      <c r="O558" s="587">
        <v>-7.7878718779935699E-2</v>
      </c>
      <c r="P558" s="476"/>
      <c r="Q558" s="476"/>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723" t="s">
        <v>377</v>
      </c>
      <c r="D559" s="2437"/>
      <c r="E559" s="585">
        <v>8.9929337675374453E-4</v>
      </c>
      <c r="F559" s="476"/>
      <c r="G559" s="476"/>
      <c r="H559" s="2728" t="s">
        <v>324</v>
      </c>
      <c r="I559" s="2437"/>
      <c r="J559" s="586">
        <v>-0.20807040779386629</v>
      </c>
      <c r="K559" s="476"/>
      <c r="L559" s="476"/>
      <c r="M559" s="2733" t="s">
        <v>341</v>
      </c>
      <c r="N559" s="2437"/>
      <c r="O559" s="587">
        <v>-8.8710761453346512E-2</v>
      </c>
      <c r="P559" s="476"/>
      <c r="Q559" s="476"/>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723" t="s">
        <v>356</v>
      </c>
      <c r="D560" s="2437"/>
      <c r="E560" s="585">
        <v>-1.0691936403977123E-2</v>
      </c>
      <c r="F560" s="476"/>
      <c r="G560" s="476"/>
      <c r="H560" s="2728" t="s">
        <v>347</v>
      </c>
      <c r="I560" s="2437"/>
      <c r="J560" s="586">
        <v>-8.9001169570764819E-3</v>
      </c>
      <c r="K560" s="476"/>
      <c r="L560" s="476"/>
      <c r="M560" s="2733" t="s">
        <v>328</v>
      </c>
      <c r="N560" s="2437"/>
      <c r="O560" s="587">
        <v>0.15597768222392644</v>
      </c>
      <c r="P560" s="476"/>
      <c r="Q560" s="476"/>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723" t="s">
        <v>362</v>
      </c>
      <c r="D561" s="2437"/>
      <c r="E561" s="585">
        <v>-7.4503536439514007E-3</v>
      </c>
      <c r="F561" s="476"/>
      <c r="G561" s="476"/>
      <c r="H561" s="2728" t="s">
        <v>322</v>
      </c>
      <c r="I561" s="2437"/>
      <c r="J561" s="586">
        <v>0.22432827341674519</v>
      </c>
      <c r="K561" s="476"/>
      <c r="L561" s="476"/>
      <c r="M561" s="2733" t="s">
        <v>343</v>
      </c>
      <c r="N561" s="2437"/>
      <c r="O561" s="587">
        <v>-7.9458911192346812E-2</v>
      </c>
      <c r="P561" s="476"/>
      <c r="Q561" s="476"/>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723" t="s">
        <v>360</v>
      </c>
      <c r="D562" s="2437"/>
      <c r="E562" s="585">
        <v>2.0970289576819252E-2</v>
      </c>
      <c r="F562" s="476"/>
      <c r="G562" s="476"/>
      <c r="H562" s="2728" t="s">
        <v>365</v>
      </c>
      <c r="I562" s="2437"/>
      <c r="J562" s="586">
        <v>1.5668420980149561E-3</v>
      </c>
      <c r="K562" s="476"/>
      <c r="L562" s="476"/>
      <c r="M562" s="2733" t="s">
        <v>338</v>
      </c>
      <c r="N562" s="2437"/>
      <c r="O562" s="587">
        <v>4.3603472461061499E-2</v>
      </c>
      <c r="P562" s="476"/>
      <c r="Q562" s="476"/>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723" t="s">
        <v>324</v>
      </c>
      <c r="D563" s="2437"/>
      <c r="E563" s="585">
        <v>-0.16684809520220081</v>
      </c>
      <c r="F563" s="476"/>
      <c r="G563" s="476"/>
      <c r="H563" s="2728" t="s">
        <v>374</v>
      </c>
      <c r="I563" s="2437"/>
      <c r="J563" s="586">
        <v>-6.7817255619957439E-3</v>
      </c>
      <c r="K563" s="476"/>
      <c r="L563" s="476"/>
      <c r="M563" s="2733" t="s">
        <v>339</v>
      </c>
      <c r="N563" s="2437"/>
      <c r="O563" s="587">
        <v>-4.1625605127281536E-2</v>
      </c>
      <c r="P563" s="476"/>
      <c r="Q563" s="476"/>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723" t="s">
        <v>347</v>
      </c>
      <c r="D564" s="2437"/>
      <c r="E564" s="585">
        <v>7.1300462125468153E-3</v>
      </c>
      <c r="F564" s="476"/>
      <c r="G564" s="476"/>
      <c r="H564" s="2728" t="s">
        <v>378</v>
      </c>
      <c r="I564" s="2437"/>
      <c r="J564" s="586">
        <v>2.341563198915399E-3</v>
      </c>
      <c r="K564" s="476"/>
      <c r="L564" s="476"/>
      <c r="M564" s="2733" t="s">
        <v>359</v>
      </c>
      <c r="N564" s="2437"/>
      <c r="O564" s="587">
        <v>-9.7530280483923946E-3</v>
      </c>
      <c r="P564" s="476"/>
      <c r="Q564" s="476"/>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723" t="s">
        <v>322</v>
      </c>
      <c r="D565" s="2437"/>
      <c r="E565" s="585">
        <v>0.17822590167953242</v>
      </c>
      <c r="F565" s="476"/>
      <c r="G565" s="476"/>
      <c r="H565" s="2728" t="s">
        <v>379</v>
      </c>
      <c r="I565" s="2437"/>
      <c r="J565" s="586">
        <v>8.8213847055889337E-4</v>
      </c>
      <c r="K565" s="476"/>
      <c r="L565" s="476"/>
      <c r="M565" s="2733" t="s">
        <v>340</v>
      </c>
      <c r="N565" s="2437"/>
      <c r="O565" s="587">
        <v>0.1002125317037716</v>
      </c>
      <c r="P565" s="476"/>
      <c r="Q565" s="476"/>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723" t="s">
        <v>365</v>
      </c>
      <c r="D566" s="2437"/>
      <c r="E566" s="585">
        <v>-4.0310300750758428E-3</v>
      </c>
      <c r="F566" s="476"/>
      <c r="G566" s="476"/>
      <c r="H566" s="2728" t="s">
        <v>373</v>
      </c>
      <c r="I566" s="2437"/>
      <c r="J566" s="586">
        <v>-4.3634567499406234E-3</v>
      </c>
      <c r="K566" s="476"/>
      <c r="L566" s="476"/>
      <c r="M566" s="2733" t="s">
        <v>337</v>
      </c>
      <c r="N566" s="2437"/>
      <c r="O566" s="587">
        <v>0.10766652044231208</v>
      </c>
      <c r="P566" s="476"/>
      <c r="Q566" s="476"/>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723" t="s">
        <v>374</v>
      </c>
      <c r="D567" s="2437"/>
      <c r="E567" s="585">
        <v>-5.2222969224278264E-3</v>
      </c>
      <c r="F567" s="476"/>
      <c r="G567" s="476"/>
      <c r="H567" s="2728" t="s">
        <v>323</v>
      </c>
      <c r="I567" s="2437"/>
      <c r="J567" s="586">
        <v>1.5143352655419716E-2</v>
      </c>
      <c r="K567" s="476"/>
      <c r="L567" s="476"/>
      <c r="M567" s="2733" t="s">
        <v>336</v>
      </c>
      <c r="N567" s="2437"/>
      <c r="O567" s="587">
        <v>0.12273185812156638</v>
      </c>
      <c r="P567" s="476"/>
      <c r="Q567" s="476"/>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723" t="s">
        <v>378</v>
      </c>
      <c r="D568" s="2437"/>
      <c r="E568" s="585">
        <v>2.7353416109719094E-3</v>
      </c>
      <c r="F568" s="476"/>
      <c r="G568" s="476"/>
      <c r="H568" s="2728" t="s">
        <v>376</v>
      </c>
      <c r="I568" s="2437"/>
      <c r="J568" s="586">
        <v>-4.1576097646646784E-3</v>
      </c>
      <c r="K568" s="476"/>
      <c r="L568" s="476"/>
      <c r="M568" s="2733" t="s">
        <v>349</v>
      </c>
      <c r="N568" s="2437"/>
      <c r="O568" s="587">
        <v>5.9501788441471901E-2</v>
      </c>
      <c r="P568" s="476"/>
      <c r="Q568" s="476"/>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723" t="s">
        <v>371</v>
      </c>
      <c r="D569" s="2437"/>
      <c r="E569" s="585">
        <v>-3.2075986399438031E-3</v>
      </c>
      <c r="F569" s="476"/>
      <c r="G569" s="476"/>
      <c r="H569" s="2728" t="s">
        <v>370</v>
      </c>
      <c r="I569" s="2437"/>
      <c r="J569" s="586">
        <v>7.6242801152618805E-3</v>
      </c>
      <c r="K569" s="476"/>
      <c r="L569" s="476"/>
      <c r="M569" s="2733" t="s">
        <v>353</v>
      </c>
      <c r="N569" s="2437"/>
      <c r="O569" s="587">
        <v>3.3072048120408704E-2</v>
      </c>
      <c r="P569" s="476"/>
      <c r="Q569" s="476"/>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723" t="s">
        <v>379</v>
      </c>
      <c r="D570" s="2437"/>
      <c r="E570" s="585">
        <v>8.7735635033278376E-4</v>
      </c>
      <c r="F570" s="476"/>
      <c r="G570" s="476"/>
      <c r="H570" s="2728" t="s">
        <v>364</v>
      </c>
      <c r="I570" s="2437"/>
      <c r="J570" s="586">
        <v>-1.243725405633996E-2</v>
      </c>
      <c r="K570" s="476"/>
      <c r="L570" s="476"/>
      <c r="M570" s="2733" t="s">
        <v>348</v>
      </c>
      <c r="N570" s="2437"/>
      <c r="O570" s="587">
        <v>4.7980878820970962E-2</v>
      </c>
      <c r="P570" s="476"/>
      <c r="Q570" s="476"/>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723" t="s">
        <v>373</v>
      </c>
      <c r="D571" s="2437"/>
      <c r="E571" s="585">
        <v>1.3777205713474727E-4</v>
      </c>
      <c r="F571" s="476"/>
      <c r="G571" s="476"/>
      <c r="H571" s="2728" t="s">
        <v>352</v>
      </c>
      <c r="I571" s="2437"/>
      <c r="J571" s="586">
        <v>2.335455553115812E-2</v>
      </c>
      <c r="K571" s="476"/>
      <c r="L571" s="476"/>
      <c r="M571" s="2733" t="s">
        <v>333</v>
      </c>
      <c r="N571" s="2437"/>
      <c r="O571" s="587">
        <v>0.12322004931942399</v>
      </c>
      <c r="P571" s="476"/>
      <c r="Q571" s="476"/>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723" t="s">
        <v>323</v>
      </c>
      <c r="D572" s="2437"/>
      <c r="E572" s="585">
        <v>2.4117726696693036E-2</v>
      </c>
      <c r="F572" s="476"/>
      <c r="G572" s="476"/>
      <c r="H572" s="2728" t="s">
        <v>325</v>
      </c>
      <c r="I572" s="2437"/>
      <c r="J572" s="586">
        <v>-0.16140510449097611</v>
      </c>
      <c r="K572" s="476"/>
      <c r="L572" s="476"/>
      <c r="M572" s="2733" t="s">
        <v>342</v>
      </c>
      <c r="N572" s="2437"/>
      <c r="O572" s="587">
        <v>8.4569301133696193E-2</v>
      </c>
      <c r="P572" s="476"/>
      <c r="Q572" s="476"/>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723" t="s">
        <v>376</v>
      </c>
      <c r="D573" s="2437"/>
      <c r="E573" s="585">
        <v>-8.7403672202495465E-5</v>
      </c>
      <c r="F573" s="476"/>
      <c r="G573" s="476"/>
      <c r="H573" s="2728" t="s">
        <v>327</v>
      </c>
      <c r="I573" s="2437"/>
      <c r="J573" s="586">
        <v>0.19705904316094758</v>
      </c>
      <c r="K573" s="476"/>
      <c r="L573" s="476"/>
      <c r="M573" s="2733" t="s">
        <v>358</v>
      </c>
      <c r="N573" s="2437"/>
      <c r="O573" s="587">
        <v>3.3371938160225205E-2</v>
      </c>
      <c r="P573" s="476"/>
      <c r="Q573" s="476"/>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723" t="s">
        <v>370</v>
      </c>
      <c r="D574" s="2437"/>
      <c r="E574" s="585">
        <v>5.6356161259466997E-3</v>
      </c>
      <c r="F574" s="476"/>
      <c r="G574" s="476"/>
      <c r="H574" s="2728" t="s">
        <v>344</v>
      </c>
      <c r="I574" s="2437"/>
      <c r="J574" s="586">
        <v>-3.7411186224175184E-2</v>
      </c>
      <c r="K574" s="476"/>
      <c r="L574" s="476"/>
      <c r="M574" s="2733" t="s">
        <v>368</v>
      </c>
      <c r="N574" s="2437"/>
      <c r="O574" s="587">
        <v>1.6515395031672497E-2</v>
      </c>
      <c r="P574" s="476"/>
      <c r="Q574" s="476"/>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723" t="s">
        <v>364</v>
      </c>
      <c r="D575" s="2437"/>
      <c r="E575" s="585">
        <v>-4.3150865385835208E-3</v>
      </c>
      <c r="F575" s="476"/>
      <c r="G575" s="476"/>
      <c r="H575" s="2728" t="s">
        <v>341</v>
      </c>
      <c r="I575" s="2437"/>
      <c r="J575" s="586">
        <v>-3.3423841437032767E-2</v>
      </c>
      <c r="K575" s="476"/>
      <c r="L575" s="476"/>
      <c r="M575" s="2733" t="s">
        <v>357</v>
      </c>
      <c r="N575" s="2437"/>
      <c r="O575" s="587">
        <v>3.4871986376889957E-2</v>
      </c>
      <c r="P575" s="476"/>
      <c r="Q575" s="476"/>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723" t="s">
        <v>352</v>
      </c>
      <c r="D576" s="2437"/>
      <c r="E576" s="585">
        <v>1.3587500665328133E-2</v>
      </c>
      <c r="F576" s="476"/>
      <c r="G576" s="476"/>
      <c r="H576" s="2728" t="s">
        <v>328</v>
      </c>
      <c r="I576" s="2437"/>
      <c r="J576" s="586">
        <v>5.5531674449801546E-2</v>
      </c>
      <c r="K576" s="476"/>
      <c r="L576" s="476"/>
      <c r="M576" s="2733" t="s">
        <v>220</v>
      </c>
      <c r="N576" s="2437"/>
      <c r="O576" s="587">
        <v>1.1331746621457514E-2</v>
      </c>
      <c r="P576" s="476"/>
      <c r="Q576" s="476"/>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723" t="s">
        <v>325</v>
      </c>
      <c r="D577" s="2437"/>
      <c r="E577" s="585">
        <v>-0.12287106823556752</v>
      </c>
      <c r="F577" s="476"/>
      <c r="G577" s="476"/>
      <c r="H577" s="2728" t="s">
        <v>369</v>
      </c>
      <c r="I577" s="2437"/>
      <c r="J577" s="586">
        <v>-9.1828058049880194E-3</v>
      </c>
      <c r="K577" s="476"/>
      <c r="L577" s="476"/>
      <c r="M577" s="2733" t="s">
        <v>216</v>
      </c>
      <c r="N577" s="2437"/>
      <c r="O577" s="587">
        <v>3.9526963359263069E-2</v>
      </c>
      <c r="P577" s="476"/>
      <c r="Q577" s="476"/>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723" t="s">
        <v>327</v>
      </c>
      <c r="D578" s="2437"/>
      <c r="E578" s="585">
        <v>0.15048762003902016</v>
      </c>
      <c r="F578" s="476"/>
      <c r="G578" s="476"/>
      <c r="H578" s="2728" t="s">
        <v>372</v>
      </c>
      <c r="I578" s="2437"/>
      <c r="J578" s="586">
        <v>-7.9826483264958184E-3</v>
      </c>
      <c r="K578" s="476"/>
      <c r="L578" s="476"/>
      <c r="M578" s="2733" t="s">
        <v>208</v>
      </c>
      <c r="N578" s="2437"/>
      <c r="O578" s="587">
        <v>9.3613473198910377E-2</v>
      </c>
      <c r="P578" s="476"/>
      <c r="Q578" s="476"/>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723" t="s">
        <v>344</v>
      </c>
      <c r="D579" s="2437"/>
      <c r="E579" s="585">
        <v>-4.02354489258911E-2</v>
      </c>
      <c r="F579" s="476"/>
      <c r="G579" s="476"/>
      <c r="H579" s="2728" t="s">
        <v>343</v>
      </c>
      <c r="I579" s="2437"/>
      <c r="J579" s="586">
        <v>-2.694834479991317E-2</v>
      </c>
      <c r="K579" s="476"/>
      <c r="L579" s="476"/>
      <c r="M579" s="2733" t="s">
        <v>206</v>
      </c>
      <c r="N579" s="2437"/>
      <c r="O579" s="587">
        <v>0.13603050533791838</v>
      </c>
      <c r="P579" s="476"/>
      <c r="Q579" s="476"/>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723" t="s">
        <v>341</v>
      </c>
      <c r="D580" s="2437"/>
      <c r="E580" s="585">
        <v>-8.6717979928629702E-2</v>
      </c>
      <c r="F580" s="476"/>
      <c r="G580" s="476"/>
      <c r="H580" s="2728" t="s">
        <v>355</v>
      </c>
      <c r="I580" s="2437"/>
      <c r="J580" s="586">
        <v>-4.4263064489573805E-3</v>
      </c>
      <c r="K580" s="476"/>
      <c r="L580" s="476"/>
      <c r="M580" s="2733" t="s">
        <v>218</v>
      </c>
      <c r="N580" s="2437"/>
      <c r="O580" s="587">
        <v>1.4356811311493068E-2</v>
      </c>
      <c r="P580" s="476"/>
      <c r="Q580" s="476"/>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723" t="s">
        <v>328</v>
      </c>
      <c r="D581" s="2437"/>
      <c r="E581" s="585">
        <v>0.11590506450425167</v>
      </c>
      <c r="F581" s="476"/>
      <c r="G581" s="476"/>
      <c r="H581" s="2728" t="s">
        <v>338</v>
      </c>
      <c r="I581" s="2437"/>
      <c r="J581" s="586">
        <v>7.7146262580266023E-2</v>
      </c>
      <c r="K581" s="476"/>
      <c r="L581" s="476"/>
      <c r="M581" s="2733" t="s">
        <v>227</v>
      </c>
      <c r="N581" s="2437"/>
      <c r="O581" s="587">
        <v>9.1286102735903818E-3</v>
      </c>
      <c r="P581" s="476"/>
      <c r="Q581" s="476"/>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723" t="s">
        <v>369</v>
      </c>
      <c r="D582" s="2437"/>
      <c r="E582" s="585">
        <v>-4.4168139276677424E-3</v>
      </c>
      <c r="F582" s="476"/>
      <c r="G582" s="476"/>
      <c r="H582" s="2728" t="s">
        <v>339</v>
      </c>
      <c r="I582" s="2437"/>
      <c r="J582" s="586">
        <v>-7.6248927003496544E-2</v>
      </c>
      <c r="K582" s="476"/>
      <c r="L582" s="476"/>
      <c r="M582" s="2733" t="s">
        <v>211</v>
      </c>
      <c r="N582" s="2437"/>
      <c r="O582" s="587">
        <v>0.13577079777759141</v>
      </c>
      <c r="P582" s="476"/>
      <c r="Q582" s="476"/>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723" t="s">
        <v>372</v>
      </c>
      <c r="D583" s="2437"/>
      <c r="E583" s="585">
        <v>-4.4877166077495643E-3</v>
      </c>
      <c r="F583" s="476"/>
      <c r="G583" s="476"/>
      <c r="H583" s="2728" t="s">
        <v>359</v>
      </c>
      <c r="I583" s="2437"/>
      <c r="J583" s="586">
        <v>-1.9038728684699566E-2</v>
      </c>
      <c r="K583" s="476"/>
      <c r="L583" s="476"/>
      <c r="M583" s="2733" t="s">
        <v>335</v>
      </c>
      <c r="N583" s="2437"/>
      <c r="O583" s="587">
        <v>0.10547107670690364</v>
      </c>
      <c r="P583" s="476"/>
      <c r="Q583" s="476"/>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723" t="s">
        <v>343</v>
      </c>
      <c r="D584" s="2437"/>
      <c r="E584" s="585">
        <v>-5.78273475143678E-2</v>
      </c>
      <c r="F584" s="476"/>
      <c r="G584" s="476"/>
      <c r="H584" s="2728" t="s">
        <v>340</v>
      </c>
      <c r="I584" s="2437"/>
      <c r="J584" s="586">
        <v>1.6978152214618999E-3</v>
      </c>
      <c r="K584" s="476"/>
      <c r="L584" s="476"/>
      <c r="M584" s="2733" t="s">
        <v>330</v>
      </c>
      <c r="N584" s="2437"/>
      <c r="O584" s="587">
        <v>0.13588678157245807</v>
      </c>
      <c r="P584" s="476"/>
      <c r="Q584" s="476"/>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723" t="s">
        <v>355</v>
      </c>
      <c r="D585" s="2437"/>
      <c r="E585" s="585">
        <v>-2.6119409771471674E-2</v>
      </c>
      <c r="F585" s="476"/>
      <c r="G585" s="476"/>
      <c r="H585" s="2728" t="s">
        <v>337</v>
      </c>
      <c r="I585" s="2437"/>
      <c r="J585" s="586">
        <v>-3.9295971140660989E-2</v>
      </c>
      <c r="K585" s="476"/>
      <c r="L585" s="476"/>
      <c r="M585" s="2733" t="s">
        <v>332</v>
      </c>
      <c r="N585" s="2437"/>
      <c r="O585" s="587">
        <v>0.13233624732561367</v>
      </c>
      <c r="P585" s="476"/>
      <c r="Q585" s="476"/>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723" t="s">
        <v>338</v>
      </c>
      <c r="D586" s="2437"/>
      <c r="E586" s="585">
        <v>5.7049967455942603E-2</v>
      </c>
      <c r="F586" s="476"/>
      <c r="G586" s="476"/>
      <c r="H586" s="2728" t="s">
        <v>336</v>
      </c>
      <c r="I586" s="2437"/>
      <c r="J586" s="586">
        <v>-5.78953600876672E-2</v>
      </c>
      <c r="K586" s="476"/>
      <c r="L586" s="476"/>
      <c r="M586" s="2733" t="s">
        <v>331</v>
      </c>
      <c r="N586" s="2437"/>
      <c r="O586" s="587">
        <v>0.10248684376967279</v>
      </c>
      <c r="P586" s="476"/>
      <c r="Q586" s="476"/>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723" t="s">
        <v>339</v>
      </c>
      <c r="D587" s="2437"/>
      <c r="E587" s="585">
        <v>-5.2191905444257954E-2</v>
      </c>
      <c r="F587" s="476"/>
      <c r="G587" s="476"/>
      <c r="H587" s="2728" t="s">
        <v>349</v>
      </c>
      <c r="I587" s="2437"/>
      <c r="J587" s="586">
        <v>7.2767805324986127E-4</v>
      </c>
      <c r="K587" s="476"/>
      <c r="L587" s="476"/>
      <c r="M587" s="2733" t="s">
        <v>367</v>
      </c>
      <c r="N587" s="2437"/>
      <c r="O587" s="587">
        <v>1.6671833814782114E-2</v>
      </c>
      <c r="P587" s="476"/>
      <c r="Q587" s="476"/>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723" t="s">
        <v>359</v>
      </c>
      <c r="D588" s="2437"/>
      <c r="E588" s="585">
        <v>-2.5504814599736289E-2</v>
      </c>
      <c r="F588" s="476"/>
      <c r="G588" s="476"/>
      <c r="H588" s="2728" t="s">
        <v>348</v>
      </c>
      <c r="I588" s="2437"/>
      <c r="J588" s="586">
        <v>-2.6548655308546047E-2</v>
      </c>
      <c r="K588" s="476"/>
      <c r="L588" s="476"/>
      <c r="M588" s="2733" t="s">
        <v>375</v>
      </c>
      <c r="N588" s="2437"/>
      <c r="O588" s="587">
        <v>7.5959873438272594E-3</v>
      </c>
      <c r="P588" s="476"/>
      <c r="Q588" s="476"/>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723" t="s">
        <v>340</v>
      </c>
      <c r="D589" s="2437"/>
      <c r="E589" s="585">
        <v>-3.5999494871812338E-2</v>
      </c>
      <c r="F589" s="476"/>
      <c r="G589" s="476"/>
      <c r="H589" s="2728" t="s">
        <v>333</v>
      </c>
      <c r="I589" s="2437"/>
      <c r="J589" s="586">
        <v>-6.8071473030078697E-2</v>
      </c>
      <c r="K589" s="476"/>
      <c r="L589" s="476"/>
      <c r="M589" s="2732" t="s">
        <v>334</v>
      </c>
      <c r="N589" s="2437"/>
      <c r="O589" s="588">
        <v>5.1396753497400027E-2</v>
      </c>
      <c r="P589" s="476"/>
      <c r="Q589" s="476"/>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723" t="s">
        <v>337</v>
      </c>
      <c r="D590" s="2437"/>
      <c r="E590" s="585">
        <v>-8.7071778826047677E-2</v>
      </c>
      <c r="F590" s="476"/>
      <c r="G590" s="476"/>
      <c r="H590" s="2728" t="s">
        <v>342</v>
      </c>
      <c r="I590" s="2437"/>
      <c r="J590" s="586">
        <v>-4.0568838919287517E-2</v>
      </c>
      <c r="K590" s="476"/>
      <c r="L590" s="476"/>
      <c r="M590" s="2436"/>
      <c r="N590" s="2437"/>
      <c r="O590" s="492"/>
      <c r="P590" s="476"/>
      <c r="Q590" s="476"/>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723" t="s">
        <v>336</v>
      </c>
      <c r="D591" s="2437"/>
      <c r="E591" s="585">
        <v>-9.6940048678582483E-2</v>
      </c>
      <c r="F591" s="476"/>
      <c r="G591" s="476"/>
      <c r="H591" s="2728" t="s">
        <v>358</v>
      </c>
      <c r="I591" s="2437"/>
      <c r="J591" s="586">
        <v>-1.2149236998985825E-2</v>
      </c>
      <c r="K591" s="476"/>
      <c r="L591" s="476"/>
      <c r="M591" s="2436"/>
      <c r="N591" s="2437"/>
      <c r="O591" s="476"/>
      <c r="P591" s="476"/>
      <c r="Q591" s="476"/>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723" t="s">
        <v>349</v>
      </c>
      <c r="D592" s="2437"/>
      <c r="E592" s="585">
        <v>-3.9082983544148887E-2</v>
      </c>
      <c r="F592" s="476"/>
      <c r="G592" s="476"/>
      <c r="H592" s="2728" t="s">
        <v>368</v>
      </c>
      <c r="I592" s="2437"/>
      <c r="J592" s="586">
        <v>-6.870433970454037E-3</v>
      </c>
      <c r="K592" s="476"/>
      <c r="L592" s="476"/>
      <c r="M592" s="2731" t="s">
        <v>237</v>
      </c>
      <c r="N592" s="2437"/>
      <c r="O592" s="2437"/>
      <c r="P592" s="476"/>
      <c r="Q592" s="476"/>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723" t="s">
        <v>353</v>
      </c>
      <c r="D593" s="2437"/>
      <c r="E593" s="585">
        <v>-2.6363080508470731E-2</v>
      </c>
      <c r="F593" s="476"/>
      <c r="G593" s="476"/>
      <c r="H593" s="2728" t="s">
        <v>357</v>
      </c>
      <c r="I593" s="2437"/>
      <c r="J593" s="586">
        <v>-1.9003920922561555E-2</v>
      </c>
      <c r="K593" s="476"/>
      <c r="L593" s="476"/>
      <c r="M593" s="2729" t="s">
        <v>203</v>
      </c>
      <c r="N593" s="2437"/>
      <c r="O593" s="607" t="s">
        <v>204</v>
      </c>
      <c r="P593" s="476"/>
      <c r="Q593" s="476"/>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723" t="s">
        <v>348</v>
      </c>
      <c r="D594" s="2437"/>
      <c r="E594" s="585">
        <v>-4.3707940802603581E-2</v>
      </c>
      <c r="F594" s="476"/>
      <c r="G594" s="476"/>
      <c r="H594" s="2728" t="s">
        <v>220</v>
      </c>
      <c r="I594" s="2437"/>
      <c r="J594" s="586">
        <v>1.857674966648095E-2</v>
      </c>
      <c r="K594" s="476"/>
      <c r="L594" s="476"/>
      <c r="M594" s="2730" t="s">
        <v>204</v>
      </c>
      <c r="N594" s="2437"/>
      <c r="O594" s="608">
        <v>0.99999999999999989</v>
      </c>
      <c r="P594" s="476"/>
      <c r="Q594" s="476"/>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723" t="s">
        <v>333</v>
      </c>
      <c r="D595" s="2437"/>
      <c r="E595" s="585">
        <v>-0.11257275666942172</v>
      </c>
      <c r="F595" s="476"/>
      <c r="G595" s="476"/>
      <c r="H595" s="2728" t="s">
        <v>216</v>
      </c>
      <c r="I595" s="2437"/>
      <c r="J595" s="586">
        <v>6.3049730338337287E-2</v>
      </c>
      <c r="K595" s="476"/>
      <c r="L595" s="476"/>
      <c r="M595" s="2436"/>
      <c r="N595" s="2437"/>
      <c r="O595" s="492"/>
      <c r="P595" s="476"/>
      <c r="Q595" s="476"/>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723" t="s">
        <v>342</v>
      </c>
      <c r="D596" s="2437"/>
      <c r="E596" s="585">
        <v>-5.9299531799812795E-2</v>
      </c>
      <c r="F596" s="476"/>
      <c r="G596" s="476"/>
      <c r="H596" s="2728" t="s">
        <v>208</v>
      </c>
      <c r="I596" s="2437"/>
      <c r="J596" s="586">
        <v>4.8259694343610132E-2</v>
      </c>
      <c r="K596" s="476"/>
      <c r="L596" s="476"/>
      <c r="M596" s="2436"/>
      <c r="N596" s="2437"/>
      <c r="O596" s="476"/>
      <c r="P596" s="476"/>
      <c r="Q596" s="476"/>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723" t="s">
        <v>358</v>
      </c>
      <c r="D597" s="2437"/>
      <c r="E597" s="585">
        <v>-1.2588224831318906E-2</v>
      </c>
      <c r="F597" s="476"/>
      <c r="G597" s="476"/>
      <c r="H597" s="2728" t="s">
        <v>206</v>
      </c>
      <c r="I597" s="2437"/>
      <c r="J597" s="586">
        <v>9.7052090354617704E-2</v>
      </c>
      <c r="K597" s="476"/>
      <c r="L597" s="476"/>
      <c r="M597" s="2436"/>
      <c r="N597" s="2437"/>
      <c r="O597" s="476"/>
      <c r="P597" s="476"/>
      <c r="Q597" s="476"/>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723" t="s">
        <v>368</v>
      </c>
      <c r="D598" s="2437"/>
      <c r="E598" s="585">
        <v>-9.5543716139732655E-4</v>
      </c>
      <c r="F598" s="476"/>
      <c r="G598" s="476"/>
      <c r="H598" s="2728" t="s">
        <v>218</v>
      </c>
      <c r="I598" s="2437"/>
      <c r="J598" s="586">
        <v>2.1240555009105506E-2</v>
      </c>
      <c r="K598" s="476"/>
      <c r="L598" s="476"/>
      <c r="M598" s="2436"/>
      <c r="N598" s="2437"/>
      <c r="O598" s="476"/>
      <c r="P598" s="476"/>
      <c r="Q598" s="476"/>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723" t="s">
        <v>357</v>
      </c>
      <c r="D599" s="2437"/>
      <c r="E599" s="585">
        <v>-2.6104351127877318E-2</v>
      </c>
      <c r="F599" s="476"/>
      <c r="G599" s="476"/>
      <c r="H599" s="2728" t="s">
        <v>227</v>
      </c>
      <c r="I599" s="2437"/>
      <c r="J599" s="586">
        <v>1.6723793825646903E-3</v>
      </c>
      <c r="K599" s="476"/>
      <c r="L599" s="476"/>
      <c r="M599" s="2436"/>
      <c r="N599" s="2437"/>
      <c r="O599" s="476"/>
      <c r="P599" s="476"/>
      <c r="Q599" s="476"/>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723" t="s">
        <v>220</v>
      </c>
      <c r="D600" s="2437"/>
      <c r="E600" s="585">
        <v>9.8151496632641454E-3</v>
      </c>
      <c r="F600" s="476"/>
      <c r="G600" s="476"/>
      <c r="H600" s="2728" t="s">
        <v>211</v>
      </c>
      <c r="I600" s="2437"/>
      <c r="J600" s="586">
        <v>6.1446566160991624E-2</v>
      </c>
      <c r="K600" s="476"/>
      <c r="L600" s="476"/>
      <c r="M600" s="2436"/>
      <c r="N600" s="2437"/>
      <c r="O600" s="476"/>
      <c r="P600" s="476"/>
      <c r="Q600" s="476"/>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723" t="s">
        <v>216</v>
      </c>
      <c r="D601" s="2437"/>
      <c r="E601" s="585">
        <v>5.4221631735887135E-2</v>
      </c>
      <c r="F601" s="476"/>
      <c r="G601" s="476"/>
      <c r="H601" s="2728" t="s">
        <v>335</v>
      </c>
      <c r="I601" s="2437"/>
      <c r="J601" s="586">
        <v>9.0988549155761128E-2</v>
      </c>
      <c r="K601" s="476"/>
      <c r="L601" s="476"/>
      <c r="M601" s="2436"/>
      <c r="N601" s="2437"/>
      <c r="O601" s="476"/>
      <c r="P601" s="476"/>
      <c r="Q601" s="476"/>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723" t="s">
        <v>208</v>
      </c>
      <c r="D602" s="2437"/>
      <c r="E602" s="585">
        <v>3.7513999605368477E-2</v>
      </c>
      <c r="F602" s="476"/>
      <c r="G602" s="476"/>
      <c r="H602" s="2728" t="s">
        <v>330</v>
      </c>
      <c r="I602" s="2437"/>
      <c r="J602" s="586">
        <v>6.5516617180633077E-2</v>
      </c>
      <c r="K602" s="476"/>
      <c r="L602" s="476"/>
      <c r="M602" s="2436"/>
      <c r="N602" s="2437"/>
      <c r="O602" s="476"/>
      <c r="P602" s="476"/>
      <c r="Q602" s="476"/>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723" t="s">
        <v>206</v>
      </c>
      <c r="D603" s="2437"/>
      <c r="E603" s="585">
        <v>7.6349738935930736E-2</v>
      </c>
      <c r="F603" s="476"/>
      <c r="G603" s="476"/>
      <c r="H603" s="2728" t="s">
        <v>332</v>
      </c>
      <c r="I603" s="2437"/>
      <c r="J603" s="586">
        <v>8.9983321059039278E-2</v>
      </c>
      <c r="K603" s="476"/>
      <c r="L603" s="476"/>
      <c r="M603" s="2436"/>
      <c r="N603" s="2437"/>
      <c r="O603" s="476"/>
      <c r="P603" s="476"/>
      <c r="Q603" s="476"/>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723" t="s">
        <v>218</v>
      </c>
      <c r="D604" s="2437"/>
      <c r="E604" s="585">
        <v>-5.3606596238892348E-3</v>
      </c>
      <c r="F604" s="476"/>
      <c r="G604" s="476"/>
      <c r="H604" s="2728" t="s">
        <v>331</v>
      </c>
      <c r="I604" s="2437"/>
      <c r="J604" s="586">
        <v>0.11697165365792345</v>
      </c>
      <c r="K604" s="476"/>
      <c r="L604" s="476"/>
      <c r="M604" s="2436"/>
      <c r="N604" s="2437"/>
      <c r="O604" s="476"/>
      <c r="P604" s="476"/>
      <c r="Q604" s="476"/>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723" t="s">
        <v>227</v>
      </c>
      <c r="D605" s="2437"/>
      <c r="E605" s="585">
        <v>-4.9970222804462808E-4</v>
      </c>
      <c r="F605" s="476"/>
      <c r="G605" s="476"/>
      <c r="H605" s="2728" t="s">
        <v>367</v>
      </c>
      <c r="I605" s="2437"/>
      <c r="J605" s="586">
        <v>-1.6420973766157129E-3</v>
      </c>
      <c r="K605" s="476"/>
      <c r="L605" s="476"/>
      <c r="M605" s="2436"/>
      <c r="N605" s="2437"/>
      <c r="O605" s="476"/>
      <c r="P605" s="476"/>
      <c r="Q605" s="476"/>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723" t="s">
        <v>211</v>
      </c>
      <c r="D606" s="2437"/>
      <c r="E606" s="585">
        <v>3.148723706023776E-2</v>
      </c>
      <c r="F606" s="476"/>
      <c r="G606" s="476"/>
      <c r="H606" s="2728" t="s">
        <v>375</v>
      </c>
      <c r="I606" s="2437"/>
      <c r="J606" s="586">
        <v>6.9873709233113654E-3</v>
      </c>
      <c r="K606" s="476"/>
      <c r="L606" s="476"/>
      <c r="M606" s="2436"/>
      <c r="N606" s="2437"/>
      <c r="O606" s="476"/>
      <c r="P606" s="476"/>
      <c r="Q606" s="476"/>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723" t="s">
        <v>335</v>
      </c>
      <c r="D607" s="2437"/>
      <c r="E607" s="585">
        <v>0.11129321100168423</v>
      </c>
      <c r="F607" s="476"/>
      <c r="G607" s="476"/>
      <c r="H607" s="2727" t="s">
        <v>334</v>
      </c>
      <c r="I607" s="2437"/>
      <c r="J607" s="589">
        <v>9.9615883661538965E-2</v>
      </c>
      <c r="K607" s="476"/>
      <c r="L607" s="476"/>
      <c r="M607" s="2436"/>
      <c r="N607" s="2437"/>
      <c r="O607" s="476"/>
      <c r="P607" s="476"/>
      <c r="Q607" s="476"/>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723" t="s">
        <v>330</v>
      </c>
      <c r="D608" s="2437"/>
      <c r="E608" s="585">
        <v>7.7037158883340423E-2</v>
      </c>
      <c r="F608" s="476"/>
      <c r="G608" s="476"/>
      <c r="H608" s="2436"/>
      <c r="I608" s="2437"/>
      <c r="J608" s="492"/>
      <c r="K608" s="476"/>
      <c r="L608" s="476"/>
      <c r="M608" s="2436"/>
      <c r="N608" s="2437"/>
      <c r="O608" s="476"/>
      <c r="P608" s="476"/>
      <c r="Q608" s="476"/>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723" t="s">
        <v>332</v>
      </c>
      <c r="D609" s="2437"/>
      <c r="E609" s="585">
        <v>5.8363360013642535E-2</v>
      </c>
      <c r="F609" s="476"/>
      <c r="G609" s="476"/>
      <c r="H609" s="2436"/>
      <c r="I609" s="2437"/>
      <c r="J609" s="476"/>
      <c r="K609" s="476"/>
      <c r="L609" s="476"/>
      <c r="M609" s="2436"/>
      <c r="N609" s="2437"/>
      <c r="O609" s="476"/>
      <c r="P609" s="476"/>
      <c r="Q609" s="476"/>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723" t="s">
        <v>331</v>
      </c>
      <c r="D610" s="2437"/>
      <c r="E610" s="585">
        <v>8.8574799096675663E-2</v>
      </c>
      <c r="F610" s="476"/>
      <c r="G610" s="476"/>
      <c r="H610" s="2726" t="s">
        <v>237</v>
      </c>
      <c r="I610" s="2437"/>
      <c r="J610" s="2437"/>
      <c r="K610" s="476"/>
      <c r="L610" s="476"/>
      <c r="M610" s="2436"/>
      <c r="N610" s="2437"/>
      <c r="O610" s="476"/>
      <c r="P610" s="476"/>
      <c r="Q610" s="476"/>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723" t="s">
        <v>367</v>
      </c>
      <c r="D611" s="2437"/>
      <c r="E611" s="585">
        <v>-6.0385008624213596E-3</v>
      </c>
      <c r="F611" s="476"/>
      <c r="G611" s="476"/>
      <c r="H611" s="2724" t="s">
        <v>203</v>
      </c>
      <c r="I611" s="2437"/>
      <c r="J611" s="609" t="s">
        <v>204</v>
      </c>
      <c r="K611" s="476"/>
      <c r="L611" s="476"/>
      <c r="M611" s="2436"/>
      <c r="N611" s="2437"/>
      <c r="O611" s="476"/>
      <c r="P611" s="476"/>
      <c r="Q611" s="476"/>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723" t="s">
        <v>375</v>
      </c>
      <c r="D612" s="2437"/>
      <c r="E612" s="585">
        <v>4.0490551465540538E-3</v>
      </c>
      <c r="F612" s="476"/>
      <c r="G612" s="476"/>
      <c r="H612" s="2725" t="s">
        <v>204</v>
      </c>
      <c r="I612" s="2437"/>
      <c r="J612" s="610">
        <v>1</v>
      </c>
      <c r="K612" s="476"/>
      <c r="L612" s="476"/>
      <c r="M612" s="2436"/>
      <c r="N612" s="2437"/>
      <c r="O612" s="476"/>
      <c r="P612" s="476"/>
      <c r="Q612" s="476"/>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722" t="s">
        <v>334</v>
      </c>
      <c r="D613" s="2437"/>
      <c r="E613" s="590">
        <v>8.8959926354388638E-2</v>
      </c>
      <c r="F613" s="476"/>
      <c r="G613" s="476"/>
      <c r="H613" s="2436"/>
      <c r="I613" s="2437"/>
      <c r="J613" s="492"/>
      <c r="K613" s="476"/>
      <c r="L613" s="476"/>
      <c r="M613" s="2436"/>
      <c r="N613" s="2437"/>
      <c r="O613" s="476"/>
      <c r="P613" s="476"/>
      <c r="Q613" s="476"/>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436"/>
      <c r="D614" s="2437"/>
      <c r="E614" s="492"/>
      <c r="F614" s="476"/>
      <c r="G614" s="476"/>
      <c r="H614" s="2436"/>
      <c r="I614" s="2437"/>
      <c r="J614" s="476"/>
      <c r="K614" s="476"/>
      <c r="L614" s="476"/>
      <c r="M614" s="2436"/>
      <c r="N614" s="2437"/>
      <c r="O614" s="476"/>
      <c r="P614" s="476"/>
      <c r="Q614" s="476"/>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436"/>
      <c r="D615" s="2437"/>
      <c r="E615" s="476"/>
      <c r="F615" s="476"/>
      <c r="G615" s="476"/>
      <c r="H615" s="2436"/>
      <c r="I615" s="2437"/>
      <c r="J615" s="476"/>
      <c r="K615" s="476"/>
      <c r="L615" s="476"/>
      <c r="M615" s="2436"/>
      <c r="N615" s="2437"/>
      <c r="O615" s="476"/>
      <c r="P615" s="476"/>
      <c r="Q615" s="476"/>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721" t="s">
        <v>237</v>
      </c>
      <c r="D616" s="2437"/>
      <c r="E616" s="2437"/>
      <c r="F616" s="476"/>
      <c r="G616" s="476"/>
      <c r="H616" s="2436"/>
      <c r="I616" s="2437"/>
      <c r="J616" s="476"/>
      <c r="K616" s="476"/>
      <c r="L616" s="476"/>
      <c r="M616" s="2436"/>
      <c r="N616" s="2437"/>
      <c r="O616" s="476"/>
      <c r="P616" s="476"/>
      <c r="Q616" s="476"/>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719" t="s">
        <v>203</v>
      </c>
      <c r="D617" s="2437"/>
      <c r="E617" s="611" t="s">
        <v>204</v>
      </c>
      <c r="F617" s="476"/>
      <c r="G617" s="476"/>
      <c r="H617" s="2436"/>
      <c r="I617" s="2437"/>
      <c r="J617" s="476"/>
      <c r="K617" s="476"/>
      <c r="L617" s="476"/>
      <c r="M617" s="2436"/>
      <c r="N617" s="2437"/>
      <c r="O617" s="476"/>
      <c r="P617" s="476"/>
      <c r="Q617" s="476"/>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720" t="s">
        <v>204</v>
      </c>
      <c r="D618" s="2437"/>
      <c r="E618" s="612">
        <v>0.99999999999999967</v>
      </c>
      <c r="F618" s="476"/>
      <c r="G618" s="476"/>
      <c r="H618" s="2436"/>
      <c r="I618" s="2437"/>
      <c r="J618" s="476"/>
      <c r="K618" s="476"/>
      <c r="L618" s="476"/>
      <c r="M618" s="2436"/>
      <c r="N618" s="2437"/>
      <c r="O618" s="476"/>
      <c r="P618" s="476"/>
      <c r="Q618" s="476"/>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436"/>
      <c r="D619" s="2437"/>
      <c r="E619" s="492"/>
      <c r="F619" s="476"/>
      <c r="G619" s="476"/>
      <c r="H619" s="2436"/>
      <c r="I619" s="2437"/>
      <c r="J619" s="476"/>
      <c r="K619" s="476"/>
      <c r="L619" s="476"/>
      <c r="M619" s="2436"/>
      <c r="N619" s="2437"/>
      <c r="O619" s="476"/>
      <c r="P619" s="476"/>
      <c r="Q619" s="476"/>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436"/>
      <c r="D620" s="2437"/>
      <c r="E620" s="476"/>
      <c r="F620" s="476"/>
      <c r="G620" s="476"/>
      <c r="H620" s="2436"/>
      <c r="I620" s="2437"/>
      <c r="J620" s="476"/>
      <c r="K620" s="476"/>
      <c r="L620" s="476"/>
      <c r="M620" s="2436"/>
      <c r="N620" s="2437"/>
      <c r="O620" s="476"/>
      <c r="P620" s="476"/>
      <c r="Q620" s="476"/>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436"/>
      <c r="D621" s="2437"/>
      <c r="E621" s="476"/>
      <c r="F621" s="476"/>
      <c r="G621" s="476"/>
      <c r="H621" s="2436"/>
      <c r="I621" s="2437"/>
      <c r="J621" s="476"/>
      <c r="K621" s="476"/>
      <c r="L621" s="476"/>
      <c r="M621" s="2436"/>
      <c r="N621" s="2437"/>
      <c r="O621" s="476"/>
      <c r="P621" s="476"/>
      <c r="Q621" s="476"/>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436"/>
      <c r="D622" s="2437"/>
      <c r="E622" s="476"/>
      <c r="F622" s="476"/>
      <c r="G622" s="476"/>
      <c r="H622" s="2436"/>
      <c r="I622" s="2437"/>
      <c r="J622" s="476"/>
      <c r="K622" s="476"/>
      <c r="L622" s="476"/>
      <c r="M622" s="2436"/>
      <c r="N622" s="2437"/>
      <c r="O622" s="476"/>
      <c r="P622" s="476"/>
      <c r="Q622" s="476"/>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436"/>
      <c r="D623" s="2437"/>
      <c r="E623" s="476"/>
      <c r="F623" s="476"/>
      <c r="G623" s="476"/>
      <c r="H623" s="2436"/>
      <c r="I623" s="2437"/>
      <c r="J623" s="476"/>
      <c r="K623" s="476"/>
      <c r="L623" s="476"/>
      <c r="M623" s="2436"/>
      <c r="N623" s="2437"/>
      <c r="O623" s="476"/>
      <c r="P623" s="476"/>
      <c r="Q623" s="476"/>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436"/>
      <c r="D624" s="2437"/>
      <c r="E624" s="476"/>
      <c r="F624" s="476"/>
      <c r="G624" s="476"/>
      <c r="H624" s="2436"/>
      <c r="I624" s="2437"/>
      <c r="J624" s="476"/>
      <c r="K624" s="476"/>
      <c r="L624" s="476"/>
      <c r="M624" s="2436"/>
      <c r="N624" s="2437"/>
      <c r="O624" s="476"/>
      <c r="P624" s="476"/>
      <c r="Q624" s="476"/>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436"/>
      <c r="D625" s="2437"/>
      <c r="E625" s="476"/>
      <c r="F625" s="476"/>
      <c r="G625" s="476"/>
      <c r="H625" s="2436"/>
      <c r="I625" s="2437"/>
      <c r="J625" s="476"/>
      <c r="K625" s="476"/>
      <c r="L625" s="476"/>
      <c r="M625" s="2436"/>
      <c r="N625" s="2437"/>
      <c r="O625" s="476"/>
      <c r="P625" s="476"/>
      <c r="Q625" s="476"/>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436"/>
      <c r="D626" s="2437"/>
      <c r="E626" s="476"/>
      <c r="F626" s="476"/>
      <c r="G626" s="476"/>
      <c r="H626" s="2436"/>
      <c r="I626" s="2437"/>
      <c r="J626" s="476"/>
      <c r="K626" s="476"/>
      <c r="L626" s="476"/>
      <c r="M626" s="2436"/>
      <c r="N626" s="2437"/>
      <c r="O626" s="476"/>
      <c r="P626" s="476"/>
      <c r="Q626" s="476"/>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436"/>
      <c r="D627" s="2437"/>
      <c r="E627" s="476"/>
      <c r="F627" s="476"/>
      <c r="G627" s="476"/>
      <c r="H627" s="2436"/>
      <c r="I627" s="2437"/>
      <c r="J627" s="476"/>
      <c r="K627" s="476"/>
      <c r="L627" s="476"/>
      <c r="M627" s="2436"/>
      <c r="N627" s="2437"/>
      <c r="O627" s="476"/>
      <c r="P627" s="476"/>
      <c r="Q627" s="476"/>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436"/>
      <c r="D628" s="2437"/>
      <c r="E628" s="476"/>
      <c r="F628" s="476"/>
      <c r="G628" s="476"/>
      <c r="H628" s="2436"/>
      <c r="I628" s="2437"/>
      <c r="J628" s="476"/>
      <c r="K628" s="476"/>
      <c r="L628" s="476"/>
      <c r="M628" s="2436"/>
      <c r="N628" s="2437"/>
      <c r="O628" s="476"/>
      <c r="P628" s="476"/>
      <c r="Q628" s="476"/>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436"/>
      <c r="D629" s="2437"/>
      <c r="E629" s="476"/>
      <c r="F629" s="476"/>
      <c r="G629" s="476"/>
      <c r="H629" s="2436"/>
      <c r="I629" s="2437"/>
      <c r="J629" s="476"/>
      <c r="K629" s="476"/>
      <c r="L629" s="476"/>
      <c r="M629" s="2436"/>
      <c r="N629" s="2437"/>
      <c r="O629" s="476"/>
      <c r="P629" s="476"/>
      <c r="Q629" s="476"/>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436"/>
      <c r="D630" s="2437"/>
      <c r="E630" s="476"/>
      <c r="F630" s="476"/>
      <c r="G630" s="476"/>
      <c r="H630" s="2436"/>
      <c r="I630" s="2437"/>
      <c r="J630" s="476"/>
      <c r="K630" s="476"/>
      <c r="L630" s="476"/>
      <c r="M630" s="2436"/>
      <c r="N630" s="2437"/>
      <c r="O630" s="476"/>
      <c r="P630" s="476"/>
      <c r="Q630" s="476"/>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436"/>
      <c r="D631" s="2437"/>
      <c r="E631" s="476"/>
      <c r="F631" s="476"/>
      <c r="G631" s="476"/>
      <c r="H631" s="2436"/>
      <c r="I631" s="2437"/>
      <c r="J631" s="476"/>
      <c r="K631" s="476"/>
      <c r="L631" s="476"/>
      <c r="M631" s="2436"/>
      <c r="N631" s="2437"/>
      <c r="O631" s="476"/>
      <c r="P631" s="476"/>
      <c r="Q631" s="476"/>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436"/>
      <c r="D632" s="2437"/>
      <c r="E632" s="476"/>
      <c r="F632" s="476"/>
      <c r="G632" s="476"/>
      <c r="H632" s="2436"/>
      <c r="I632" s="2437"/>
      <c r="J632" s="476"/>
      <c r="K632" s="476"/>
      <c r="L632" s="476"/>
      <c r="M632" s="2436"/>
      <c r="N632" s="2437"/>
      <c r="O632" s="476"/>
      <c r="P632" s="476"/>
      <c r="Q632" s="476"/>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436"/>
      <c r="D633" s="2437"/>
      <c r="E633" s="476"/>
      <c r="F633" s="476"/>
      <c r="G633" s="476"/>
      <c r="H633" s="2436"/>
      <c r="I633" s="2437"/>
      <c r="J633" s="476"/>
      <c r="K633" s="476"/>
      <c r="L633" s="476"/>
      <c r="M633" s="2436"/>
      <c r="N633" s="2437"/>
      <c r="O633" s="476"/>
      <c r="P633" s="476"/>
      <c r="Q633" s="476"/>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436"/>
      <c r="D634" s="2437"/>
      <c r="E634" s="476"/>
      <c r="F634" s="476"/>
      <c r="G634" s="476"/>
      <c r="H634" s="2436"/>
      <c r="I634" s="2437"/>
      <c r="J634" s="476"/>
      <c r="K634" s="476"/>
      <c r="L634" s="476"/>
      <c r="M634" s="2436"/>
      <c r="N634" s="2437"/>
      <c r="O634" s="476"/>
      <c r="P634" s="476"/>
      <c r="Q634" s="476"/>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436"/>
      <c r="D635" s="2437"/>
      <c r="E635" s="476"/>
      <c r="F635" s="476"/>
      <c r="G635" s="476"/>
      <c r="H635" s="2436"/>
      <c r="I635" s="2437"/>
      <c r="J635" s="476"/>
      <c r="K635" s="476"/>
      <c r="L635" s="476"/>
      <c r="M635" s="2436"/>
      <c r="N635" s="2437"/>
      <c r="O635" s="476"/>
      <c r="P635" s="476"/>
      <c r="Q635" s="476"/>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436"/>
      <c r="D636" s="2437"/>
      <c r="E636" s="476"/>
      <c r="F636" s="476"/>
      <c r="G636" s="476"/>
      <c r="H636" s="2436"/>
      <c r="I636" s="2437"/>
      <c r="J636" s="476"/>
      <c r="K636" s="476"/>
      <c r="L636" s="476"/>
      <c r="M636" s="2436"/>
      <c r="N636" s="2437"/>
      <c r="O636" s="476"/>
      <c r="P636" s="476"/>
      <c r="Q636" s="476"/>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436"/>
      <c r="D637" s="2437"/>
      <c r="E637" s="476"/>
      <c r="F637" s="476"/>
      <c r="G637" s="476"/>
      <c r="H637" s="2436"/>
      <c r="I637" s="2437"/>
      <c r="J637" s="476"/>
      <c r="K637" s="476"/>
      <c r="L637" s="476"/>
      <c r="M637" s="2436"/>
      <c r="N637" s="2437"/>
      <c r="O637" s="476"/>
      <c r="P637" s="476"/>
      <c r="Q637" s="476"/>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436"/>
      <c r="D638" s="2437"/>
      <c r="E638" s="476"/>
      <c r="F638" s="476"/>
      <c r="G638" s="476"/>
      <c r="H638" s="2436"/>
      <c r="I638" s="2437"/>
      <c r="J638" s="476"/>
      <c r="K638" s="476"/>
      <c r="L638" s="476"/>
      <c r="M638" s="2436"/>
      <c r="N638" s="2437"/>
      <c r="O638" s="476"/>
      <c r="P638" s="476"/>
      <c r="Q638" s="476"/>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436"/>
      <c r="D639" s="2437"/>
      <c r="E639" s="476"/>
      <c r="F639" s="476"/>
      <c r="G639" s="476"/>
      <c r="H639" s="2436"/>
      <c r="I639" s="2437"/>
      <c r="J639" s="476"/>
      <c r="K639" s="476"/>
      <c r="L639" s="476"/>
      <c r="M639" s="2436"/>
      <c r="N639" s="2437"/>
      <c r="O639" s="476"/>
      <c r="P639" s="476"/>
      <c r="Q639" s="476"/>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436"/>
      <c r="D640" s="2437"/>
      <c r="E640" s="476"/>
      <c r="F640" s="476"/>
      <c r="G640" s="476"/>
      <c r="H640" s="2436"/>
      <c r="I640" s="2437"/>
      <c r="J640" s="476"/>
      <c r="K640" s="476"/>
      <c r="L640" s="476"/>
      <c r="M640" s="2436"/>
      <c r="N640" s="2437"/>
      <c r="O640" s="476"/>
      <c r="P640" s="476"/>
      <c r="Q640" s="476"/>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436"/>
      <c r="D641" s="2437"/>
      <c r="E641" s="476"/>
      <c r="F641" s="476"/>
      <c r="G641" s="476"/>
      <c r="H641" s="2436"/>
      <c r="I641" s="2437"/>
      <c r="J641" s="476"/>
      <c r="K641" s="476"/>
      <c r="L641" s="476"/>
      <c r="M641" s="2436"/>
      <c r="N641" s="2437"/>
      <c r="O641" s="476"/>
      <c r="P641" s="476"/>
      <c r="Q641" s="476"/>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436"/>
      <c r="D642" s="2437"/>
      <c r="E642" s="476"/>
      <c r="F642" s="476"/>
      <c r="G642" s="476"/>
      <c r="H642" s="2436"/>
      <c r="I642" s="2437"/>
      <c r="J642" s="476"/>
      <c r="K642" s="476"/>
      <c r="L642" s="476"/>
      <c r="M642" s="2436"/>
      <c r="N642" s="2437"/>
      <c r="O642" s="476"/>
      <c r="P642" s="476"/>
      <c r="Q642" s="476"/>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436"/>
      <c r="D643" s="2437"/>
      <c r="E643" s="476"/>
      <c r="F643" s="476"/>
      <c r="G643" s="476"/>
      <c r="H643" s="2436"/>
      <c r="I643" s="2437"/>
      <c r="J643" s="476"/>
      <c r="K643" s="476"/>
      <c r="L643" s="476"/>
      <c r="M643" s="2436"/>
      <c r="N643" s="2437"/>
      <c r="O643" s="476"/>
      <c r="P643" s="476"/>
      <c r="Q643" s="476"/>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436"/>
      <c r="D644" s="2437"/>
      <c r="E644" s="476"/>
      <c r="F644" s="476"/>
      <c r="G644" s="476"/>
      <c r="H644" s="2436"/>
      <c r="I644" s="2437"/>
      <c r="J644" s="476"/>
      <c r="K644" s="476"/>
      <c r="L644" s="476"/>
      <c r="M644" s="2436"/>
      <c r="N644" s="2437"/>
      <c r="O644" s="476"/>
      <c r="P644" s="476"/>
      <c r="Q644" s="476"/>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436"/>
      <c r="D645" s="2437"/>
      <c r="E645" s="476"/>
      <c r="F645" s="476"/>
      <c r="G645" s="476"/>
      <c r="H645" s="2436"/>
      <c r="I645" s="2437"/>
      <c r="J645" s="476"/>
      <c r="K645" s="476"/>
      <c r="L645" s="476"/>
      <c r="M645" s="2436"/>
      <c r="N645" s="2437"/>
      <c r="O645" s="476"/>
      <c r="P645" s="476"/>
      <c r="Q645" s="476"/>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436"/>
      <c r="D646" s="2437"/>
      <c r="E646" s="476"/>
      <c r="F646" s="476"/>
      <c r="G646" s="476"/>
      <c r="H646" s="2436"/>
      <c r="I646" s="2437"/>
      <c r="J646" s="476"/>
      <c r="K646" s="476"/>
      <c r="L646" s="476"/>
      <c r="M646" s="2436"/>
      <c r="N646" s="2437"/>
      <c r="O646" s="476"/>
      <c r="P646" s="476"/>
      <c r="Q646" s="476"/>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436"/>
      <c r="D647" s="2437"/>
      <c r="E647" s="476"/>
      <c r="F647" s="476"/>
      <c r="G647" s="476"/>
      <c r="H647" s="2436"/>
      <c r="I647" s="2437"/>
      <c r="J647" s="476"/>
      <c r="K647" s="476"/>
      <c r="L647" s="476"/>
      <c r="M647" s="2436"/>
      <c r="N647" s="2437"/>
      <c r="O647" s="476"/>
      <c r="P647" s="476"/>
      <c r="Q647" s="476"/>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436"/>
      <c r="D648" s="2437"/>
      <c r="E648" s="476"/>
      <c r="F648" s="476"/>
      <c r="G648" s="476"/>
      <c r="H648" s="2436"/>
      <c r="I648" s="2437"/>
      <c r="J648" s="476"/>
      <c r="K648" s="476"/>
      <c r="L648" s="476"/>
      <c r="M648" s="2436"/>
      <c r="N648" s="2437"/>
      <c r="O648" s="476"/>
      <c r="P648" s="476"/>
      <c r="Q648" s="476"/>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436"/>
      <c r="D649" s="2437"/>
      <c r="E649" s="476"/>
      <c r="F649" s="476"/>
      <c r="G649" s="476"/>
      <c r="H649" s="2436"/>
      <c r="I649" s="2437"/>
      <c r="J649" s="476"/>
      <c r="K649" s="476"/>
      <c r="L649" s="476"/>
      <c r="M649" s="2436"/>
      <c r="N649" s="2437"/>
      <c r="O649" s="476"/>
      <c r="P649" s="476"/>
      <c r="Q649" s="476"/>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436"/>
      <c r="D650" s="2437"/>
      <c r="E650" s="476"/>
      <c r="F650" s="476"/>
      <c r="G650" s="476"/>
      <c r="H650" s="2436"/>
      <c r="I650" s="2437"/>
      <c r="J650" s="476"/>
      <c r="K650" s="476"/>
      <c r="L650" s="476"/>
      <c r="M650" s="2436"/>
      <c r="N650" s="2437"/>
      <c r="O650" s="476"/>
      <c r="P650" s="476"/>
      <c r="Q650" s="476"/>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436"/>
      <c r="D651" s="2437"/>
      <c r="E651" s="476"/>
      <c r="F651" s="476"/>
      <c r="G651" s="476"/>
      <c r="H651" s="2436"/>
      <c r="I651" s="2437"/>
      <c r="J651" s="476"/>
      <c r="K651" s="476"/>
      <c r="L651" s="476"/>
      <c r="M651" s="2436"/>
      <c r="N651" s="2437"/>
      <c r="O651" s="476"/>
      <c r="P651" s="476"/>
      <c r="Q651" s="476"/>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436"/>
      <c r="D652" s="2437"/>
      <c r="E652" s="476"/>
      <c r="F652" s="476"/>
      <c r="G652" s="476"/>
      <c r="H652" s="2436"/>
      <c r="I652" s="2437"/>
      <c r="J652" s="476"/>
      <c r="K652" s="476"/>
      <c r="L652" s="476"/>
      <c r="M652" s="2436"/>
      <c r="N652" s="2437"/>
      <c r="O652" s="476"/>
      <c r="P652" s="476"/>
      <c r="Q652" s="476"/>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436"/>
      <c r="D653" s="2437"/>
      <c r="E653" s="476"/>
      <c r="F653" s="476"/>
      <c r="G653" s="476"/>
      <c r="H653" s="2436"/>
      <c r="I653" s="2437"/>
      <c r="J653" s="476"/>
      <c r="K653" s="476"/>
      <c r="L653" s="476"/>
      <c r="M653" s="2436"/>
      <c r="N653" s="2437"/>
      <c r="O653" s="476"/>
      <c r="P653" s="476"/>
      <c r="Q653" s="476"/>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436"/>
      <c r="D654" s="2437"/>
      <c r="E654" s="476"/>
      <c r="F654" s="476"/>
      <c r="G654" s="476"/>
      <c r="H654" s="2436"/>
      <c r="I654" s="2437"/>
      <c r="J654" s="476"/>
      <c r="K654" s="476"/>
      <c r="L654" s="476"/>
      <c r="M654" s="2436"/>
      <c r="N654" s="2437"/>
      <c r="O654" s="476"/>
      <c r="P654" s="476"/>
      <c r="Q654" s="476"/>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436"/>
      <c r="D655" s="2437"/>
      <c r="E655" s="476"/>
      <c r="F655" s="476"/>
      <c r="G655" s="476"/>
      <c r="H655" s="2436"/>
      <c r="I655" s="2437"/>
      <c r="J655" s="476"/>
      <c r="K655" s="476"/>
      <c r="L655" s="476"/>
      <c r="M655" s="2436"/>
      <c r="N655" s="2437"/>
      <c r="O655" s="476"/>
      <c r="P655" s="476"/>
      <c r="Q655" s="476"/>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436"/>
      <c r="D656" s="2437"/>
      <c r="E656" s="476"/>
      <c r="F656" s="476"/>
      <c r="G656" s="476"/>
      <c r="H656" s="2436"/>
      <c r="I656" s="2437"/>
      <c r="J656" s="476"/>
      <c r="K656" s="476"/>
      <c r="L656" s="476"/>
      <c r="M656" s="2436"/>
      <c r="N656" s="2437"/>
      <c r="O656" s="476"/>
      <c r="P656" s="476"/>
      <c r="Q656" s="476"/>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436"/>
      <c r="D657" s="2437"/>
      <c r="E657" s="476"/>
      <c r="F657" s="476"/>
      <c r="G657" s="476"/>
      <c r="H657" s="2436"/>
      <c r="I657" s="2437"/>
      <c r="J657" s="476"/>
      <c r="K657" s="476"/>
      <c r="L657" s="476"/>
      <c r="M657" s="2436"/>
      <c r="N657" s="2437"/>
      <c r="O657" s="476"/>
      <c r="P657" s="476"/>
      <c r="Q657" s="476"/>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436"/>
      <c r="D658" s="2437"/>
      <c r="E658" s="476"/>
      <c r="F658" s="476"/>
      <c r="G658" s="476"/>
      <c r="H658" s="2436"/>
      <c r="I658" s="2437"/>
      <c r="J658" s="476"/>
      <c r="K658" s="476"/>
      <c r="L658" s="476"/>
      <c r="M658" s="2436"/>
      <c r="N658" s="2437"/>
      <c r="O658" s="476"/>
      <c r="P658" s="476"/>
      <c r="Q658" s="476"/>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436"/>
      <c r="D659" s="2437"/>
      <c r="E659" s="476"/>
      <c r="F659" s="476"/>
      <c r="G659" s="476"/>
      <c r="H659" s="2436"/>
      <c r="I659" s="2437"/>
      <c r="J659" s="476"/>
      <c r="K659" s="476"/>
      <c r="L659" s="476"/>
      <c r="M659" s="2436"/>
      <c r="N659" s="2437"/>
      <c r="O659" s="476"/>
      <c r="P659" s="476"/>
      <c r="Q659" s="476"/>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436"/>
      <c r="D660" s="2437"/>
      <c r="E660" s="476"/>
      <c r="F660" s="476"/>
      <c r="G660" s="476"/>
      <c r="H660" s="2436"/>
      <c r="I660" s="2437"/>
      <c r="J660" s="476"/>
      <c r="K660" s="476"/>
      <c r="L660" s="476"/>
      <c r="M660" s="2436"/>
      <c r="N660" s="2437"/>
      <c r="O660" s="476"/>
      <c r="P660" s="476"/>
      <c r="Q660" s="476"/>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436"/>
      <c r="D661" s="2437"/>
      <c r="E661" s="476"/>
      <c r="F661" s="476"/>
      <c r="G661" s="476"/>
      <c r="H661" s="2436"/>
      <c r="I661" s="2437"/>
      <c r="J661" s="476"/>
      <c r="K661" s="476"/>
      <c r="L661" s="476"/>
      <c r="M661" s="2436"/>
      <c r="N661" s="2437"/>
      <c r="O661" s="476"/>
      <c r="P661" s="476"/>
      <c r="Q661" s="476"/>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436"/>
      <c r="D662" s="2437"/>
      <c r="E662" s="476"/>
      <c r="F662" s="476"/>
      <c r="G662" s="476"/>
      <c r="H662" s="2436"/>
      <c r="I662" s="2437"/>
      <c r="J662" s="476"/>
      <c r="K662" s="476"/>
      <c r="L662" s="476"/>
      <c r="M662" s="2436"/>
      <c r="N662" s="2437"/>
      <c r="O662" s="476"/>
      <c r="P662" s="476"/>
      <c r="Q662" s="476"/>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436"/>
      <c r="D663" s="2437"/>
      <c r="E663" s="476"/>
      <c r="F663" s="476"/>
      <c r="G663" s="476"/>
      <c r="H663" s="2436"/>
      <c r="I663" s="2437"/>
      <c r="J663" s="476"/>
      <c r="K663" s="476"/>
      <c r="L663" s="476"/>
      <c r="M663" s="2436"/>
      <c r="N663" s="2437"/>
      <c r="O663" s="476"/>
      <c r="P663" s="476"/>
      <c r="Q663" s="476"/>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436"/>
      <c r="D664" s="2437"/>
      <c r="E664" s="476"/>
      <c r="F664" s="476"/>
      <c r="G664" s="476"/>
      <c r="H664" s="2436"/>
      <c r="I664" s="2437"/>
      <c r="J664" s="476"/>
      <c r="K664" s="476"/>
      <c r="L664" s="476"/>
      <c r="M664" s="2436"/>
      <c r="N664" s="2437"/>
      <c r="O664" s="476"/>
      <c r="P664" s="476"/>
      <c r="Q664" s="476"/>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436"/>
      <c r="D665" s="2437"/>
      <c r="E665" s="476"/>
      <c r="F665" s="476"/>
      <c r="G665" s="476"/>
      <c r="H665" s="2436"/>
      <c r="I665" s="2437"/>
      <c r="J665" s="476"/>
      <c r="K665" s="476"/>
      <c r="L665" s="476"/>
      <c r="M665" s="2436"/>
      <c r="N665" s="2437"/>
      <c r="O665" s="476"/>
      <c r="P665" s="476"/>
      <c r="Q665" s="476"/>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436"/>
      <c r="D666" s="2437"/>
      <c r="E666" s="476"/>
      <c r="F666" s="476"/>
      <c r="G666" s="476"/>
      <c r="H666" s="2436"/>
      <c r="I666" s="2437"/>
      <c r="J666" s="476"/>
      <c r="K666" s="476"/>
      <c r="L666" s="476"/>
      <c r="M666" s="2436"/>
      <c r="N666" s="2437"/>
      <c r="O666" s="476"/>
      <c r="P666" s="476"/>
      <c r="Q666" s="476"/>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436"/>
      <c r="D667" s="2437"/>
      <c r="E667" s="476"/>
      <c r="F667" s="476"/>
      <c r="G667" s="476"/>
      <c r="H667" s="2436"/>
      <c r="I667" s="2437"/>
      <c r="J667" s="476"/>
      <c r="K667" s="476"/>
      <c r="L667" s="476"/>
      <c r="M667" s="2436"/>
      <c r="N667" s="2437"/>
      <c r="O667" s="476"/>
      <c r="P667" s="476"/>
      <c r="Q667" s="476"/>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436"/>
      <c r="D668" s="2437"/>
      <c r="E668" s="476"/>
      <c r="F668" s="476"/>
      <c r="G668" s="476"/>
      <c r="H668" s="2436"/>
      <c r="I668" s="2437"/>
      <c r="J668" s="476"/>
      <c r="K668" s="476"/>
      <c r="L668" s="476"/>
      <c r="M668" s="2436"/>
      <c r="N668" s="2437"/>
      <c r="O668" s="476"/>
      <c r="P668" s="476"/>
      <c r="Q668" s="476"/>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436"/>
      <c r="D669" s="2437"/>
      <c r="E669" s="476"/>
      <c r="F669" s="476"/>
      <c r="G669" s="476"/>
      <c r="H669" s="2436"/>
      <c r="I669" s="2437"/>
      <c r="J669" s="476"/>
      <c r="K669" s="476"/>
      <c r="L669" s="476"/>
      <c r="M669" s="2436"/>
      <c r="N669" s="2437"/>
      <c r="O669" s="476"/>
      <c r="P669" s="476"/>
      <c r="Q669" s="476"/>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436"/>
      <c r="D670" s="2437"/>
      <c r="E670" s="476"/>
      <c r="F670" s="476"/>
      <c r="G670" s="476"/>
      <c r="H670" s="2436"/>
      <c r="I670" s="2437"/>
      <c r="J670" s="476"/>
      <c r="K670" s="476"/>
      <c r="L670" s="476"/>
      <c r="M670" s="2436"/>
      <c r="N670" s="2437"/>
      <c r="O670" s="476"/>
      <c r="P670" s="476"/>
      <c r="Q670" s="476"/>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436"/>
      <c r="D671" s="2437"/>
      <c r="E671" s="476"/>
      <c r="F671" s="476"/>
      <c r="G671" s="476"/>
      <c r="H671" s="2436"/>
      <c r="I671" s="2437"/>
      <c r="J671" s="476"/>
      <c r="K671" s="476"/>
      <c r="L671" s="476"/>
      <c r="M671" s="2436"/>
      <c r="N671" s="2437"/>
      <c r="O671" s="476"/>
      <c r="P671" s="476"/>
      <c r="Q671" s="476"/>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436"/>
      <c r="D672" s="2437"/>
      <c r="E672" s="476"/>
      <c r="F672" s="476"/>
      <c r="G672" s="476"/>
      <c r="H672" s="2436"/>
      <c r="I672" s="2437"/>
      <c r="J672" s="476"/>
      <c r="K672" s="476"/>
      <c r="L672" s="476"/>
      <c r="M672" s="2436"/>
      <c r="N672" s="2437"/>
      <c r="O672" s="476"/>
      <c r="P672" s="476"/>
      <c r="Q672" s="476"/>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436"/>
      <c r="D673" s="2437"/>
      <c r="E673" s="476"/>
      <c r="F673" s="476"/>
      <c r="G673" s="476"/>
      <c r="H673" s="2436"/>
      <c r="I673" s="2437"/>
      <c r="J673" s="476"/>
      <c r="K673" s="476"/>
      <c r="L673" s="476"/>
      <c r="M673" s="2436"/>
      <c r="N673" s="2437"/>
      <c r="O673" s="476"/>
      <c r="P673" s="476"/>
      <c r="Q673" s="476"/>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436"/>
      <c r="D674" s="2437"/>
      <c r="E674" s="476"/>
      <c r="F674" s="476"/>
      <c r="G674" s="476"/>
      <c r="H674" s="2436"/>
      <c r="I674" s="2437"/>
      <c r="J674" s="476"/>
      <c r="K674" s="476"/>
      <c r="L674" s="476"/>
      <c r="M674" s="2436"/>
      <c r="N674" s="2437"/>
      <c r="O674" s="476"/>
      <c r="P674" s="476"/>
      <c r="Q674" s="476"/>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436"/>
      <c r="D675" s="2437"/>
      <c r="E675" s="476"/>
      <c r="F675" s="476"/>
      <c r="G675" s="476"/>
      <c r="H675" s="2436"/>
      <c r="I675" s="2437"/>
      <c r="J675" s="476"/>
      <c r="K675" s="476"/>
      <c r="L675" s="476"/>
      <c r="M675" s="2436"/>
      <c r="N675" s="2437"/>
      <c r="O675" s="476"/>
      <c r="P675" s="476"/>
      <c r="Q675" s="476"/>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436"/>
      <c r="D676" s="2437"/>
      <c r="E676" s="476"/>
      <c r="F676" s="476"/>
      <c r="G676" s="476"/>
      <c r="H676" s="2436"/>
      <c r="I676" s="2437"/>
      <c r="J676" s="476"/>
      <c r="K676" s="476"/>
      <c r="L676" s="476"/>
      <c r="M676" s="2436"/>
      <c r="N676" s="2437"/>
      <c r="O676" s="476"/>
      <c r="P676" s="476"/>
      <c r="Q676" s="476"/>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436"/>
      <c r="D677" s="2437"/>
      <c r="E677" s="476"/>
      <c r="F677" s="476"/>
      <c r="G677" s="476"/>
      <c r="H677" s="2436"/>
      <c r="I677" s="2437"/>
      <c r="J677" s="476"/>
      <c r="K677" s="476"/>
      <c r="L677" s="476"/>
      <c r="M677" s="2436"/>
      <c r="N677" s="2437"/>
      <c r="O677" s="476"/>
      <c r="P677" s="476"/>
      <c r="Q677" s="476"/>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436"/>
      <c r="D678" s="2437"/>
      <c r="E678" s="476"/>
      <c r="F678" s="476"/>
      <c r="G678" s="476"/>
      <c r="H678" s="2436"/>
      <c r="I678" s="2437"/>
      <c r="J678" s="476"/>
      <c r="K678" s="476"/>
      <c r="L678" s="476"/>
      <c r="M678" s="2436"/>
      <c r="N678" s="2437"/>
      <c r="O678" s="476"/>
      <c r="P678" s="476"/>
      <c r="Q678" s="476"/>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436"/>
      <c r="D679" s="2437"/>
      <c r="E679" s="476"/>
      <c r="F679" s="476"/>
      <c r="G679" s="476"/>
      <c r="H679" s="2436"/>
      <c r="I679" s="2437"/>
      <c r="J679" s="476"/>
      <c r="K679" s="476"/>
      <c r="L679" s="476"/>
      <c r="M679" s="2436"/>
      <c r="N679" s="2437"/>
      <c r="O679" s="476"/>
      <c r="P679" s="476"/>
      <c r="Q679" s="476"/>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436"/>
      <c r="D680" s="2437"/>
      <c r="E680" s="476"/>
      <c r="F680" s="476"/>
      <c r="G680" s="476"/>
      <c r="H680" s="2436"/>
      <c r="I680" s="2437"/>
      <c r="J680" s="476"/>
      <c r="K680" s="476"/>
      <c r="L680" s="476"/>
      <c r="M680" s="2436"/>
      <c r="N680" s="2437"/>
      <c r="O680" s="476"/>
      <c r="P680" s="476"/>
      <c r="Q680" s="476"/>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436"/>
      <c r="D681" s="2437"/>
      <c r="E681" s="476"/>
      <c r="F681" s="476"/>
      <c r="G681" s="476"/>
      <c r="H681" s="2436"/>
      <c r="I681" s="2437"/>
      <c r="J681" s="476"/>
      <c r="K681" s="476"/>
      <c r="L681" s="476"/>
      <c r="M681" s="2436"/>
      <c r="N681" s="2437"/>
      <c r="O681" s="476"/>
      <c r="P681" s="476"/>
      <c r="Q681" s="476"/>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436"/>
      <c r="D682" s="2437"/>
      <c r="E682" s="476"/>
      <c r="F682" s="476"/>
      <c r="G682" s="476"/>
      <c r="H682" s="2436"/>
      <c r="I682" s="2437"/>
      <c r="J682" s="476"/>
      <c r="K682" s="476"/>
      <c r="L682" s="476"/>
      <c r="M682" s="2436"/>
      <c r="N682" s="2437"/>
      <c r="O682" s="476"/>
      <c r="P682" s="476"/>
      <c r="Q682" s="476"/>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436"/>
      <c r="D683" s="2437"/>
      <c r="E683" s="476"/>
      <c r="F683" s="476"/>
      <c r="G683" s="476"/>
      <c r="H683" s="2436"/>
      <c r="I683" s="2437"/>
      <c r="J683" s="476"/>
      <c r="K683" s="476"/>
      <c r="L683" s="476"/>
      <c r="M683" s="2436"/>
      <c r="N683" s="2437"/>
      <c r="O683" s="476"/>
      <c r="P683" s="476"/>
      <c r="Q683" s="476"/>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436"/>
      <c r="D684" s="2437"/>
      <c r="E684" s="476"/>
      <c r="F684" s="476"/>
      <c r="G684" s="476"/>
      <c r="H684" s="2436"/>
      <c r="I684" s="2437"/>
      <c r="J684" s="476"/>
      <c r="K684" s="476"/>
      <c r="L684" s="476"/>
      <c r="M684" s="2436"/>
      <c r="N684" s="2437"/>
      <c r="O684" s="476"/>
      <c r="P684" s="476"/>
      <c r="Q684" s="476"/>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436"/>
      <c r="D685" s="2437"/>
      <c r="E685" s="476"/>
      <c r="F685" s="476"/>
      <c r="G685" s="476"/>
      <c r="H685" s="2436"/>
      <c r="I685" s="2437"/>
      <c r="J685" s="476"/>
      <c r="K685" s="476"/>
      <c r="L685" s="476"/>
      <c r="M685" s="2436"/>
      <c r="N685" s="2437"/>
      <c r="O685" s="476"/>
      <c r="P685" s="476"/>
      <c r="Q685" s="476"/>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436"/>
      <c r="D686" s="2437"/>
      <c r="E686" s="476"/>
      <c r="F686" s="476"/>
      <c r="G686" s="476"/>
      <c r="H686" s="2436"/>
      <c r="I686" s="2437"/>
      <c r="J686" s="476"/>
      <c r="K686" s="476"/>
      <c r="L686" s="476"/>
      <c r="M686" s="2436"/>
      <c r="N686" s="2437"/>
      <c r="O686" s="476"/>
      <c r="P686" s="476"/>
      <c r="Q686" s="476"/>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436"/>
      <c r="D687" s="2437"/>
      <c r="E687" s="476"/>
      <c r="F687" s="476"/>
      <c r="G687" s="476"/>
      <c r="H687" s="2436"/>
      <c r="I687" s="2437"/>
      <c r="J687" s="476"/>
      <c r="K687" s="476"/>
      <c r="L687" s="476"/>
      <c r="M687" s="2436"/>
      <c r="N687" s="2437"/>
      <c r="O687" s="476"/>
      <c r="P687" s="476"/>
      <c r="Q687" s="476"/>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436"/>
      <c r="D688" s="2437"/>
      <c r="E688" s="476"/>
      <c r="F688" s="476"/>
      <c r="G688" s="476"/>
      <c r="H688" s="2436"/>
      <c r="I688" s="2437"/>
      <c r="J688" s="476"/>
      <c r="K688" s="476"/>
      <c r="L688" s="476"/>
      <c r="M688" s="2436"/>
      <c r="N688" s="2437"/>
      <c r="O688" s="476"/>
      <c r="P688" s="476"/>
      <c r="Q688" s="476"/>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436"/>
      <c r="D689" s="2437"/>
      <c r="E689" s="476"/>
      <c r="F689" s="476"/>
      <c r="G689" s="476"/>
      <c r="H689" s="2436"/>
      <c r="I689" s="2437"/>
      <c r="J689" s="476"/>
      <c r="K689" s="476"/>
      <c r="L689" s="476"/>
      <c r="M689" s="2436"/>
      <c r="N689" s="2437"/>
      <c r="O689" s="476"/>
      <c r="P689" s="476"/>
      <c r="Q689" s="476"/>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436"/>
      <c r="D690" s="2437"/>
      <c r="E690" s="476"/>
      <c r="F690" s="476"/>
      <c r="G690" s="476"/>
      <c r="H690" s="2436"/>
      <c r="I690" s="2437"/>
      <c r="J690" s="476"/>
      <c r="K690" s="476"/>
      <c r="L690" s="476"/>
      <c r="M690" s="2436"/>
      <c r="N690" s="2437"/>
      <c r="O690" s="476"/>
      <c r="P690" s="476"/>
      <c r="Q690" s="476"/>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436"/>
      <c r="D691" s="2437"/>
      <c r="E691" s="476"/>
      <c r="F691" s="476"/>
      <c r="G691" s="476"/>
      <c r="H691" s="2436"/>
      <c r="I691" s="2437"/>
      <c r="J691" s="476"/>
      <c r="K691" s="476"/>
      <c r="L691" s="476"/>
      <c r="M691" s="2436"/>
      <c r="N691" s="2437"/>
      <c r="O691" s="476"/>
      <c r="P691" s="476"/>
      <c r="Q691" s="476"/>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436"/>
      <c r="D692" s="2437"/>
      <c r="E692" s="476"/>
      <c r="F692" s="476"/>
      <c r="G692" s="476"/>
      <c r="H692" s="2436"/>
      <c r="I692" s="2437"/>
      <c r="J692" s="476"/>
      <c r="K692" s="476"/>
      <c r="L692" s="476"/>
      <c r="M692" s="2436"/>
      <c r="N692" s="2437"/>
      <c r="O692" s="476"/>
      <c r="P692" s="476"/>
      <c r="Q692" s="476"/>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436"/>
      <c r="D693" s="2437"/>
      <c r="E693" s="476"/>
      <c r="F693" s="476"/>
      <c r="G693" s="476"/>
      <c r="H693" s="2436"/>
      <c r="I693" s="2437"/>
      <c r="J693" s="476"/>
      <c r="K693" s="476"/>
      <c r="L693" s="476"/>
      <c r="M693" s="2436"/>
      <c r="N693" s="2437"/>
      <c r="O693" s="476"/>
      <c r="P693" s="476"/>
      <c r="Q693" s="476"/>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476"/>
      <c r="D694" s="476"/>
      <c r="E694" s="476"/>
      <c r="F694" s="476"/>
      <c r="G694" s="476"/>
      <c r="H694" s="476"/>
      <c r="I694" s="476"/>
      <c r="J694" s="476"/>
      <c r="K694" s="476"/>
      <c r="L694" s="476"/>
      <c r="M694" s="476"/>
      <c r="N694" s="476"/>
      <c r="O694" s="476"/>
      <c r="P694" s="476"/>
      <c r="Q694" s="476"/>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76"/>
      <c r="D695" s="476"/>
      <c r="E695" s="476"/>
      <c r="F695" s="476"/>
      <c r="G695" s="476"/>
      <c r="H695" s="476"/>
      <c r="I695" s="476"/>
      <c r="J695" s="476"/>
      <c r="K695" s="476"/>
      <c r="L695" s="476"/>
      <c r="M695" s="476"/>
      <c r="N695" s="476"/>
      <c r="O695" s="476"/>
      <c r="P695" s="476"/>
      <c r="Q695" s="476"/>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76"/>
      <c r="D696" s="476"/>
      <c r="E696" s="476"/>
      <c r="F696" s="476"/>
      <c r="G696" s="476"/>
      <c r="H696" s="476"/>
      <c r="I696" s="476"/>
      <c r="J696" s="476"/>
      <c r="K696" s="476"/>
      <c r="L696" s="476"/>
      <c r="M696" s="476"/>
      <c r="N696" s="476"/>
      <c r="O696" s="476"/>
      <c r="P696" s="476"/>
      <c r="Q696" s="476"/>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76"/>
      <c r="D697" s="476"/>
      <c r="E697" s="476"/>
      <c r="F697" s="476"/>
      <c r="G697" s="476"/>
      <c r="H697" s="476"/>
      <c r="I697" s="476"/>
      <c r="J697" s="476"/>
      <c r="K697" s="476"/>
      <c r="L697" s="476"/>
      <c r="M697" s="476"/>
      <c r="N697" s="476"/>
      <c r="O697" s="476"/>
      <c r="P697" s="476"/>
      <c r="Q697" s="476"/>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76"/>
      <c r="D698" s="476"/>
      <c r="E698" s="476"/>
      <c r="F698" s="476"/>
      <c r="G698" s="476"/>
      <c r="H698" s="476"/>
      <c r="I698" s="476"/>
      <c r="J698" s="476"/>
      <c r="K698" s="476"/>
      <c r="L698" s="476"/>
      <c r="M698" s="476"/>
      <c r="N698" s="476"/>
      <c r="O698" s="476"/>
      <c r="P698" s="476"/>
      <c r="Q698" s="476"/>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76"/>
      <c r="D699" s="476"/>
      <c r="E699" s="476"/>
      <c r="F699" s="476"/>
      <c r="G699" s="476"/>
      <c r="H699" s="476"/>
      <c r="I699" s="476"/>
      <c r="J699" s="476"/>
      <c r="K699" s="476"/>
      <c r="L699" s="476"/>
      <c r="M699" s="476"/>
      <c r="N699" s="476"/>
      <c r="O699" s="476"/>
      <c r="P699" s="476"/>
      <c r="Q699" s="476"/>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76"/>
      <c r="D700" s="476"/>
      <c r="E700" s="476"/>
      <c r="F700" s="476"/>
      <c r="G700" s="476"/>
      <c r="H700" s="476"/>
      <c r="I700" s="476"/>
      <c r="J700" s="476"/>
      <c r="K700" s="476"/>
      <c r="L700" s="476"/>
      <c r="M700" s="476"/>
      <c r="N700" s="476"/>
      <c r="O700" s="476"/>
      <c r="P700" s="476"/>
      <c r="Q700" s="476"/>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92"/>
      <c r="D701" s="492"/>
      <c r="E701" s="492"/>
      <c r="F701" s="492"/>
      <c r="G701" s="492"/>
      <c r="H701" s="492"/>
      <c r="I701" s="492"/>
      <c r="J701" s="492"/>
      <c r="K701" s="492"/>
      <c r="L701" s="492"/>
      <c r="M701" s="492"/>
      <c r="N701" s="492"/>
      <c r="O701" s="492"/>
      <c r="P701" s="492"/>
      <c r="Q701" s="492"/>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92"/>
      <c r="D702" s="492"/>
      <c r="E702" s="492"/>
      <c r="F702" s="492"/>
      <c r="G702" s="492"/>
      <c r="H702" s="492"/>
      <c r="I702" s="492"/>
      <c r="J702" s="492"/>
      <c r="K702" s="492"/>
      <c r="L702" s="492"/>
      <c r="M702" s="492"/>
      <c r="N702" s="492"/>
      <c r="O702" s="492"/>
      <c r="P702" s="492"/>
      <c r="Q702" s="492"/>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92"/>
      <c r="D703" s="492"/>
      <c r="E703" s="492"/>
      <c r="F703" s="492"/>
      <c r="G703" s="492"/>
      <c r="H703" s="492"/>
      <c r="I703" s="492"/>
      <c r="J703" s="492"/>
      <c r="K703" s="492"/>
      <c r="L703" s="492"/>
      <c r="M703" s="492"/>
      <c r="N703" s="492"/>
      <c r="O703" s="492"/>
      <c r="P703" s="492"/>
      <c r="Q703" s="492"/>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92"/>
      <c r="D704" s="492"/>
      <c r="E704" s="492"/>
      <c r="F704" s="492"/>
      <c r="G704" s="492"/>
      <c r="H704" s="492"/>
      <c r="I704" s="492"/>
      <c r="J704" s="492"/>
      <c r="K704" s="492"/>
      <c r="L704" s="492"/>
      <c r="M704" s="492"/>
      <c r="N704" s="492"/>
      <c r="O704" s="492"/>
      <c r="P704" s="492"/>
      <c r="Q704" s="492"/>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92"/>
      <c r="D705" s="492"/>
      <c r="E705" s="492"/>
      <c r="F705" s="492"/>
      <c r="G705" s="492"/>
      <c r="H705" s="492"/>
      <c r="I705" s="492"/>
      <c r="J705" s="492"/>
      <c r="K705" s="492"/>
      <c r="L705" s="492"/>
      <c r="M705" s="492"/>
      <c r="N705" s="492"/>
      <c r="O705" s="492"/>
      <c r="P705" s="492"/>
      <c r="Q705" s="492"/>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92"/>
      <c r="D706" s="492"/>
      <c r="E706" s="492"/>
      <c r="F706" s="492"/>
      <c r="G706" s="492"/>
      <c r="H706" s="492"/>
      <c r="I706" s="492"/>
      <c r="J706" s="492"/>
      <c r="K706" s="492"/>
      <c r="L706" s="492"/>
      <c r="M706" s="492"/>
      <c r="N706" s="492"/>
      <c r="O706" s="492"/>
      <c r="P706" s="492"/>
      <c r="Q706" s="492"/>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92"/>
      <c r="D707" s="492"/>
      <c r="E707" s="492"/>
      <c r="F707" s="492"/>
      <c r="G707" s="492"/>
      <c r="H707" s="492"/>
      <c r="I707" s="492"/>
      <c r="J707" s="492"/>
      <c r="K707" s="492"/>
      <c r="L707" s="492"/>
      <c r="M707" s="492"/>
      <c r="N707" s="492"/>
      <c r="O707" s="492"/>
      <c r="P707" s="492"/>
      <c r="Q707" s="492"/>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92"/>
      <c r="D708" s="492"/>
      <c r="E708" s="492"/>
      <c r="F708" s="492"/>
      <c r="G708" s="492"/>
      <c r="H708" s="492"/>
      <c r="I708" s="492"/>
      <c r="J708" s="492"/>
      <c r="K708" s="492"/>
      <c r="L708" s="492"/>
      <c r="M708" s="492"/>
      <c r="N708" s="492"/>
      <c r="O708" s="492"/>
      <c r="P708" s="492"/>
      <c r="Q708" s="492"/>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92"/>
      <c r="D709" s="492"/>
      <c r="E709" s="492"/>
      <c r="F709" s="492"/>
      <c r="G709" s="492"/>
      <c r="H709" s="492"/>
      <c r="I709" s="492"/>
      <c r="J709" s="492"/>
      <c r="K709" s="492"/>
      <c r="L709" s="492"/>
      <c r="M709" s="492"/>
      <c r="N709" s="492"/>
      <c r="O709" s="492"/>
      <c r="P709" s="492"/>
      <c r="Q709" s="492"/>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92"/>
      <c r="D710" s="492"/>
      <c r="E710" s="492"/>
      <c r="F710" s="492"/>
      <c r="G710" s="492"/>
      <c r="H710" s="492"/>
      <c r="I710" s="492"/>
      <c r="J710" s="492"/>
      <c r="K710" s="492"/>
      <c r="L710" s="492"/>
      <c r="M710" s="492"/>
      <c r="N710" s="492"/>
      <c r="O710" s="492"/>
      <c r="P710" s="492"/>
      <c r="Q710" s="492"/>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92"/>
      <c r="D711" s="492"/>
      <c r="E711" s="492"/>
      <c r="F711" s="492"/>
      <c r="G711" s="492"/>
      <c r="H711" s="492"/>
      <c r="I711" s="492"/>
      <c r="J711" s="492"/>
      <c r="K711" s="492"/>
      <c r="L711" s="492"/>
      <c r="M711" s="492"/>
      <c r="N711" s="492"/>
      <c r="O711" s="492"/>
      <c r="P711" s="492"/>
      <c r="Q711" s="492"/>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92"/>
      <c r="D712" s="492"/>
      <c r="E712" s="492"/>
      <c r="F712" s="492"/>
      <c r="G712" s="492"/>
      <c r="H712" s="492"/>
      <c r="I712" s="492"/>
      <c r="J712" s="492"/>
      <c r="K712" s="492"/>
      <c r="L712" s="492"/>
      <c r="M712" s="492"/>
      <c r="N712" s="492"/>
      <c r="O712" s="492"/>
      <c r="P712" s="492"/>
      <c r="Q712" s="492"/>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92"/>
      <c r="D713" s="492"/>
      <c r="E713" s="492"/>
      <c r="F713" s="492"/>
      <c r="G713" s="492"/>
      <c r="H713" s="492"/>
      <c r="I713" s="492"/>
      <c r="J713" s="492"/>
      <c r="K713" s="492"/>
      <c r="L713" s="492"/>
      <c r="M713" s="492"/>
      <c r="N713" s="492"/>
      <c r="O713" s="492"/>
      <c r="P713" s="492"/>
      <c r="Q713" s="492"/>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92"/>
      <c r="D714" s="492"/>
      <c r="E714" s="492"/>
      <c r="F714" s="492"/>
      <c r="G714" s="492"/>
      <c r="H714" s="492"/>
      <c r="I714" s="492"/>
      <c r="J714" s="492"/>
      <c r="K714" s="492"/>
      <c r="L714" s="492"/>
      <c r="M714" s="492"/>
      <c r="N714" s="492"/>
      <c r="O714" s="492"/>
      <c r="P714" s="492"/>
      <c r="Q714" s="492"/>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92"/>
      <c r="D715" s="492"/>
      <c r="E715" s="492"/>
      <c r="F715" s="492"/>
      <c r="G715" s="492"/>
      <c r="H715" s="492"/>
      <c r="I715" s="492"/>
      <c r="J715" s="492"/>
      <c r="K715" s="492"/>
      <c r="L715" s="492"/>
      <c r="M715" s="492"/>
      <c r="N715" s="492"/>
      <c r="O715" s="492"/>
      <c r="P715" s="492"/>
      <c r="Q715" s="492"/>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92"/>
      <c r="D716" s="492"/>
      <c r="E716" s="492"/>
      <c r="F716" s="492"/>
      <c r="G716" s="492"/>
      <c r="H716" s="492"/>
      <c r="I716" s="492"/>
      <c r="J716" s="492"/>
      <c r="K716" s="492"/>
      <c r="L716" s="492"/>
      <c r="M716" s="492"/>
      <c r="N716" s="492"/>
      <c r="O716" s="492"/>
      <c r="P716" s="492"/>
      <c r="Q716" s="492"/>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92"/>
      <c r="D717" s="492"/>
      <c r="E717" s="492"/>
      <c r="F717" s="492"/>
      <c r="G717" s="492"/>
      <c r="H717" s="492"/>
      <c r="I717" s="492"/>
      <c r="J717" s="492"/>
      <c r="K717" s="492"/>
      <c r="L717" s="492"/>
      <c r="M717" s="492"/>
      <c r="N717" s="492"/>
      <c r="O717" s="492"/>
      <c r="P717" s="492"/>
      <c r="Q717" s="492"/>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92"/>
      <c r="D718" s="492"/>
      <c r="E718" s="492"/>
      <c r="F718" s="492"/>
      <c r="G718" s="492"/>
      <c r="H718" s="492"/>
      <c r="I718" s="492"/>
      <c r="J718" s="492"/>
      <c r="K718" s="492"/>
      <c r="L718" s="492"/>
      <c r="M718" s="492"/>
      <c r="N718" s="492"/>
      <c r="O718" s="492"/>
      <c r="P718" s="492"/>
      <c r="Q718" s="492"/>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92"/>
      <c r="D719" s="492"/>
      <c r="E719" s="492"/>
      <c r="F719" s="492"/>
      <c r="G719" s="492"/>
      <c r="H719" s="492"/>
      <c r="I719" s="492"/>
      <c r="J719" s="492"/>
      <c r="K719" s="492"/>
      <c r="L719" s="492"/>
      <c r="M719" s="492"/>
      <c r="N719" s="492"/>
      <c r="O719" s="492"/>
      <c r="P719" s="492"/>
      <c r="Q719" s="492"/>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92"/>
      <c r="D720" s="492"/>
      <c r="E720" s="492"/>
      <c r="F720" s="492"/>
      <c r="G720" s="492"/>
      <c r="H720" s="492"/>
      <c r="I720" s="492"/>
      <c r="J720" s="492"/>
      <c r="K720" s="492"/>
      <c r="L720" s="492"/>
      <c r="M720" s="492"/>
      <c r="N720" s="492"/>
      <c r="O720" s="492"/>
      <c r="P720" s="492"/>
      <c r="Q720" s="492"/>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92"/>
      <c r="D721" s="492"/>
      <c r="E721" s="492"/>
      <c r="F721" s="492"/>
      <c r="G721" s="492"/>
      <c r="H721" s="492"/>
      <c r="I721" s="492"/>
      <c r="J721" s="492"/>
      <c r="K721" s="492"/>
      <c r="L721" s="492"/>
      <c r="M721" s="492"/>
      <c r="N721" s="492"/>
      <c r="O721" s="492"/>
      <c r="P721" s="492"/>
      <c r="Q721" s="492"/>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92"/>
      <c r="D722" s="492"/>
      <c r="E722" s="492"/>
      <c r="F722" s="492"/>
      <c r="G722" s="492"/>
      <c r="H722" s="492"/>
      <c r="I722" s="492"/>
      <c r="J722" s="492"/>
      <c r="K722" s="492"/>
      <c r="L722" s="492"/>
      <c r="M722" s="492"/>
      <c r="N722" s="492"/>
      <c r="O722" s="492"/>
      <c r="P722" s="492"/>
      <c r="Q722" s="492"/>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92"/>
      <c r="D723" s="492"/>
      <c r="E723" s="492"/>
      <c r="F723" s="492"/>
      <c r="G723" s="492"/>
      <c r="H723" s="492"/>
      <c r="I723" s="492"/>
      <c r="J723" s="492"/>
      <c r="K723" s="492"/>
      <c r="L723" s="492"/>
      <c r="M723" s="492"/>
      <c r="N723" s="492"/>
      <c r="O723" s="492"/>
      <c r="P723" s="492"/>
      <c r="Q723" s="492"/>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92"/>
      <c r="D724" s="492"/>
      <c r="E724" s="492"/>
      <c r="F724" s="492"/>
      <c r="G724" s="492"/>
      <c r="H724" s="492"/>
      <c r="I724" s="492"/>
      <c r="J724" s="492"/>
      <c r="K724" s="492"/>
      <c r="L724" s="492"/>
      <c r="M724" s="492"/>
      <c r="N724" s="492"/>
      <c r="O724" s="492"/>
      <c r="P724" s="492"/>
      <c r="Q724" s="492"/>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92"/>
      <c r="D725" s="492"/>
      <c r="E725" s="492"/>
      <c r="F725" s="492"/>
      <c r="G725" s="492"/>
      <c r="H725" s="492"/>
      <c r="I725" s="492"/>
      <c r="J725" s="492"/>
      <c r="K725" s="492"/>
      <c r="L725" s="492"/>
      <c r="M725" s="492"/>
      <c r="N725" s="492"/>
      <c r="O725" s="492"/>
      <c r="P725" s="492"/>
      <c r="Q725" s="492"/>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92"/>
      <c r="D726" s="492"/>
      <c r="E726" s="492"/>
      <c r="F726" s="492"/>
      <c r="G726" s="492"/>
      <c r="H726" s="492"/>
      <c r="I726" s="492"/>
      <c r="J726" s="492"/>
      <c r="K726" s="492"/>
      <c r="L726" s="492"/>
      <c r="M726" s="492"/>
      <c r="N726" s="492"/>
      <c r="O726" s="492"/>
      <c r="P726" s="492"/>
      <c r="Q726" s="492"/>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92"/>
      <c r="D727" s="492"/>
      <c r="E727" s="492"/>
      <c r="F727" s="492"/>
      <c r="G727" s="492"/>
      <c r="H727" s="492"/>
      <c r="I727" s="492"/>
      <c r="J727" s="492"/>
      <c r="K727" s="492"/>
      <c r="L727" s="492"/>
      <c r="M727" s="492"/>
      <c r="N727" s="492"/>
      <c r="O727" s="492"/>
      <c r="P727" s="492"/>
      <c r="Q727" s="492"/>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92"/>
      <c r="D728" s="492"/>
      <c r="E728" s="492"/>
      <c r="F728" s="492"/>
      <c r="G728" s="492"/>
      <c r="H728" s="492"/>
      <c r="I728" s="492"/>
      <c r="J728" s="492"/>
      <c r="K728" s="492"/>
      <c r="L728" s="492"/>
      <c r="M728" s="492"/>
      <c r="N728" s="492"/>
      <c r="O728" s="492"/>
      <c r="P728" s="492"/>
      <c r="Q728" s="492"/>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92"/>
      <c r="D729" s="492"/>
      <c r="E729" s="492"/>
      <c r="F729" s="492"/>
      <c r="G729" s="492"/>
      <c r="H729" s="492"/>
      <c r="I729" s="492"/>
      <c r="J729" s="492"/>
      <c r="K729" s="492"/>
      <c r="L729" s="492"/>
      <c r="M729" s="492"/>
      <c r="N729" s="492"/>
      <c r="O729" s="492"/>
      <c r="P729" s="492"/>
      <c r="Q729" s="492"/>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92"/>
      <c r="D730" s="492"/>
      <c r="E730" s="492"/>
      <c r="F730" s="492"/>
      <c r="G730" s="492"/>
      <c r="H730" s="492"/>
      <c r="I730" s="492"/>
      <c r="J730" s="492"/>
      <c r="K730" s="492"/>
      <c r="L730" s="492"/>
      <c r="M730" s="492"/>
      <c r="N730" s="492"/>
      <c r="O730" s="492"/>
      <c r="P730" s="492"/>
      <c r="Q730" s="492"/>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92"/>
      <c r="D731" s="492"/>
      <c r="E731" s="492"/>
      <c r="F731" s="492"/>
      <c r="G731" s="492"/>
      <c r="H731" s="492"/>
      <c r="I731" s="492"/>
      <c r="J731" s="492"/>
      <c r="K731" s="492"/>
      <c r="L731" s="492"/>
      <c r="M731" s="492"/>
      <c r="N731" s="492"/>
      <c r="O731" s="492"/>
      <c r="P731" s="492"/>
      <c r="Q731" s="492"/>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92"/>
      <c r="D732" s="492"/>
      <c r="E732" s="492"/>
      <c r="F732" s="492"/>
      <c r="G732" s="492"/>
      <c r="H732" s="492"/>
      <c r="I732" s="492"/>
      <c r="J732" s="492"/>
      <c r="K732" s="492"/>
      <c r="L732" s="492"/>
      <c r="M732" s="492"/>
      <c r="N732" s="492"/>
      <c r="O732" s="492"/>
      <c r="P732" s="492"/>
      <c r="Q732" s="492"/>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92"/>
      <c r="D733" s="492"/>
      <c r="E733" s="492"/>
      <c r="F733" s="492"/>
      <c r="G733" s="492"/>
      <c r="H733" s="492"/>
      <c r="I733" s="492"/>
      <c r="J733" s="492"/>
      <c r="K733" s="492"/>
      <c r="L733" s="492"/>
      <c r="M733" s="492"/>
      <c r="N733" s="492"/>
      <c r="O733" s="492"/>
      <c r="P733" s="492"/>
      <c r="Q733" s="492"/>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92"/>
      <c r="D734" s="492"/>
      <c r="E734" s="492"/>
      <c r="F734" s="492"/>
      <c r="G734" s="492"/>
      <c r="H734" s="492"/>
      <c r="I734" s="492"/>
      <c r="J734" s="492"/>
      <c r="K734" s="492"/>
      <c r="L734" s="492"/>
      <c r="M734" s="492"/>
      <c r="N734" s="492"/>
      <c r="O734" s="492"/>
      <c r="P734" s="492"/>
      <c r="Q734" s="492"/>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92"/>
      <c r="D735" s="492"/>
      <c r="E735" s="492"/>
      <c r="F735" s="492"/>
      <c r="G735" s="492"/>
      <c r="H735" s="492"/>
      <c r="I735" s="492"/>
      <c r="J735" s="492"/>
      <c r="K735" s="492"/>
      <c r="L735" s="492"/>
      <c r="M735" s="492"/>
      <c r="N735" s="492"/>
      <c r="O735" s="492"/>
      <c r="P735" s="492"/>
      <c r="Q735" s="492"/>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92"/>
      <c r="D736" s="492"/>
      <c r="E736" s="492"/>
      <c r="F736" s="492"/>
      <c r="G736" s="492"/>
      <c r="H736" s="492"/>
      <c r="I736" s="492"/>
      <c r="J736" s="492"/>
      <c r="K736" s="492"/>
      <c r="L736" s="492"/>
      <c r="M736" s="492"/>
      <c r="N736" s="492"/>
      <c r="O736" s="492"/>
      <c r="P736" s="492"/>
      <c r="Q736" s="492"/>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92"/>
      <c r="D737" s="492"/>
      <c r="E737" s="492"/>
      <c r="F737" s="492"/>
      <c r="G737" s="492"/>
      <c r="H737" s="492"/>
      <c r="I737" s="492"/>
      <c r="J737" s="492"/>
      <c r="K737" s="492"/>
      <c r="L737" s="492"/>
      <c r="M737" s="492"/>
      <c r="N737" s="492"/>
      <c r="O737" s="492"/>
      <c r="P737" s="492"/>
      <c r="Q737" s="492"/>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92"/>
      <c r="D738" s="492"/>
      <c r="E738" s="492"/>
      <c r="F738" s="492"/>
      <c r="G738" s="492"/>
      <c r="H738" s="492"/>
      <c r="I738" s="492"/>
      <c r="J738" s="492"/>
      <c r="K738" s="492"/>
      <c r="L738" s="492"/>
      <c r="M738" s="492"/>
      <c r="N738" s="492"/>
      <c r="O738" s="492"/>
      <c r="P738" s="492"/>
      <c r="Q738" s="492"/>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92"/>
      <c r="D739" s="492"/>
      <c r="E739" s="492"/>
      <c r="F739" s="492"/>
      <c r="G739" s="492"/>
      <c r="H739" s="492"/>
      <c r="I739" s="492"/>
      <c r="J739" s="492"/>
      <c r="K739" s="492"/>
      <c r="L739" s="492"/>
      <c r="M739" s="492"/>
      <c r="N739" s="492"/>
      <c r="O739" s="492"/>
      <c r="P739" s="492"/>
      <c r="Q739" s="492"/>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92"/>
      <c r="D740" s="492"/>
      <c r="E740" s="492"/>
      <c r="F740" s="492"/>
      <c r="G740" s="492"/>
      <c r="H740" s="492"/>
      <c r="I740" s="492"/>
      <c r="J740" s="492"/>
      <c r="K740" s="492"/>
      <c r="L740" s="492"/>
      <c r="M740" s="492"/>
      <c r="N740" s="492"/>
      <c r="O740" s="492"/>
      <c r="P740" s="492"/>
      <c r="Q740" s="492"/>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92"/>
      <c r="D741" s="492"/>
      <c r="E741" s="492"/>
      <c r="F741" s="492"/>
      <c r="G741" s="492"/>
      <c r="H741" s="492"/>
      <c r="I741" s="492"/>
      <c r="J741" s="492"/>
      <c r="K741" s="492"/>
      <c r="L741" s="492"/>
      <c r="M741" s="492"/>
      <c r="N741" s="492"/>
      <c r="O741" s="492"/>
      <c r="P741" s="492"/>
      <c r="Q741" s="492"/>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92"/>
      <c r="D742" s="492"/>
      <c r="E742" s="492"/>
      <c r="F742" s="492"/>
      <c r="G742" s="492"/>
      <c r="H742" s="492"/>
      <c r="I742" s="492"/>
      <c r="J742" s="492"/>
      <c r="K742" s="492"/>
      <c r="L742" s="492"/>
      <c r="M742" s="492"/>
      <c r="N742" s="492"/>
      <c r="O742" s="492"/>
      <c r="P742" s="492"/>
      <c r="Q742" s="492"/>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92"/>
      <c r="D743" s="492"/>
      <c r="E743" s="492"/>
      <c r="F743" s="492"/>
      <c r="G743" s="492"/>
      <c r="H743" s="492"/>
      <c r="I743" s="492"/>
      <c r="J743" s="492"/>
      <c r="K743" s="492"/>
      <c r="L743" s="492"/>
      <c r="M743" s="492"/>
      <c r="N743" s="492"/>
      <c r="O743" s="492"/>
      <c r="P743" s="492"/>
      <c r="Q743" s="492"/>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92"/>
      <c r="D744" s="492"/>
      <c r="E744" s="492"/>
      <c r="F744" s="492"/>
      <c r="G744" s="492"/>
      <c r="H744" s="492"/>
      <c r="I744" s="492"/>
      <c r="J744" s="492"/>
      <c r="K744" s="492"/>
      <c r="L744" s="492"/>
      <c r="M744" s="492"/>
      <c r="N744" s="492"/>
      <c r="O744" s="492"/>
      <c r="P744" s="492"/>
      <c r="Q744" s="492"/>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92"/>
      <c r="D745" s="492"/>
      <c r="E745" s="492"/>
      <c r="F745" s="492"/>
      <c r="G745" s="492"/>
      <c r="H745" s="492"/>
      <c r="I745" s="492"/>
      <c r="J745" s="492"/>
      <c r="K745" s="492"/>
      <c r="L745" s="492"/>
      <c r="M745" s="492"/>
      <c r="N745" s="492"/>
      <c r="O745" s="492"/>
      <c r="P745" s="492"/>
      <c r="Q745" s="492"/>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92"/>
      <c r="D746" s="492"/>
      <c r="E746" s="492"/>
      <c r="F746" s="492"/>
      <c r="G746" s="492"/>
      <c r="H746" s="492"/>
      <c r="I746" s="492"/>
      <c r="J746" s="492"/>
      <c r="K746" s="492"/>
      <c r="L746" s="492"/>
      <c r="M746" s="492"/>
      <c r="N746" s="492"/>
      <c r="O746" s="492"/>
      <c r="P746" s="492"/>
      <c r="Q746" s="492"/>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92"/>
      <c r="D747" s="492"/>
      <c r="E747" s="492"/>
      <c r="F747" s="492"/>
      <c r="G747" s="492"/>
      <c r="H747" s="492"/>
      <c r="I747" s="492"/>
      <c r="J747" s="492"/>
      <c r="K747" s="492"/>
      <c r="L747" s="492"/>
      <c r="M747" s="492"/>
      <c r="N747" s="492"/>
      <c r="O747" s="492"/>
      <c r="P747" s="492"/>
      <c r="Q747" s="492"/>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92"/>
      <c r="D748" s="492"/>
      <c r="E748" s="492"/>
      <c r="F748" s="492"/>
      <c r="G748" s="492"/>
      <c r="H748" s="492"/>
      <c r="I748" s="492"/>
      <c r="J748" s="492"/>
      <c r="K748" s="492"/>
      <c r="L748" s="492"/>
      <c r="M748" s="492"/>
      <c r="N748" s="492"/>
      <c r="O748" s="492"/>
      <c r="P748" s="492"/>
      <c r="Q748" s="492"/>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92"/>
      <c r="D749" s="492"/>
      <c r="E749" s="492"/>
      <c r="F749" s="492"/>
      <c r="G749" s="492"/>
      <c r="H749" s="492"/>
      <c r="I749" s="492"/>
      <c r="J749" s="492"/>
      <c r="K749" s="492"/>
      <c r="L749" s="492"/>
      <c r="M749" s="492"/>
      <c r="N749" s="492"/>
      <c r="O749" s="492"/>
      <c r="P749" s="492"/>
      <c r="Q749" s="492"/>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92"/>
      <c r="D750" s="492"/>
      <c r="E750" s="492"/>
      <c r="F750" s="492"/>
      <c r="G750" s="492"/>
      <c r="H750" s="492"/>
      <c r="I750" s="492"/>
      <c r="J750" s="492"/>
      <c r="K750" s="492"/>
      <c r="L750" s="492"/>
      <c r="M750" s="492"/>
      <c r="N750" s="492"/>
      <c r="O750" s="492"/>
      <c r="P750" s="492"/>
      <c r="Q750" s="492"/>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92"/>
      <c r="D751" s="492"/>
      <c r="E751" s="492"/>
      <c r="F751" s="492"/>
      <c r="G751" s="492"/>
      <c r="H751" s="492"/>
      <c r="I751" s="492"/>
      <c r="J751" s="492"/>
      <c r="K751" s="492"/>
      <c r="L751" s="492"/>
      <c r="M751" s="492"/>
      <c r="N751" s="492"/>
      <c r="O751" s="492"/>
      <c r="P751" s="492"/>
      <c r="Q751" s="492"/>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92"/>
      <c r="D752" s="492"/>
      <c r="E752" s="492"/>
      <c r="F752" s="492"/>
      <c r="G752" s="492"/>
      <c r="H752" s="492"/>
      <c r="I752" s="492"/>
      <c r="J752" s="492"/>
      <c r="K752" s="492"/>
      <c r="L752" s="492"/>
      <c r="M752" s="492"/>
      <c r="N752" s="492"/>
      <c r="O752" s="492"/>
      <c r="P752" s="492"/>
      <c r="Q752" s="492"/>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92"/>
      <c r="D753" s="492"/>
      <c r="E753" s="492"/>
      <c r="F753" s="492"/>
      <c r="G753" s="492"/>
      <c r="H753" s="492"/>
      <c r="I753" s="492"/>
      <c r="J753" s="492"/>
      <c r="K753" s="492"/>
      <c r="L753" s="492"/>
      <c r="M753" s="492"/>
      <c r="N753" s="492"/>
      <c r="O753" s="492"/>
      <c r="P753" s="492"/>
      <c r="Q753" s="492"/>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92"/>
      <c r="D754" s="492"/>
      <c r="E754" s="492"/>
      <c r="F754" s="492"/>
      <c r="G754" s="492"/>
      <c r="H754" s="492"/>
      <c r="I754" s="492"/>
      <c r="J754" s="492"/>
      <c r="K754" s="492"/>
      <c r="L754" s="492"/>
      <c r="M754" s="492"/>
      <c r="N754" s="492"/>
      <c r="O754" s="492"/>
      <c r="P754" s="492"/>
      <c r="Q754" s="492"/>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92"/>
      <c r="D755" s="492"/>
      <c r="E755" s="492"/>
      <c r="F755" s="492"/>
      <c r="G755" s="492"/>
      <c r="H755" s="492"/>
      <c r="I755" s="492"/>
      <c r="J755" s="492"/>
      <c r="K755" s="492"/>
      <c r="L755" s="492"/>
      <c r="M755" s="492"/>
      <c r="N755" s="492"/>
      <c r="O755" s="492"/>
      <c r="P755" s="492"/>
      <c r="Q755" s="492"/>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92"/>
      <c r="D756" s="492"/>
      <c r="E756" s="492"/>
      <c r="F756" s="492"/>
      <c r="G756" s="492"/>
      <c r="H756" s="492"/>
      <c r="I756" s="492"/>
      <c r="J756" s="492"/>
      <c r="K756" s="492"/>
      <c r="L756" s="492"/>
      <c r="M756" s="492"/>
      <c r="N756" s="492"/>
      <c r="O756" s="492"/>
      <c r="P756" s="492"/>
      <c r="Q756" s="492"/>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92"/>
      <c r="D757" s="492"/>
      <c r="E757" s="492"/>
      <c r="F757" s="492"/>
      <c r="G757" s="492"/>
      <c r="H757" s="492"/>
      <c r="I757" s="492"/>
      <c r="J757" s="492"/>
      <c r="K757" s="492"/>
      <c r="L757" s="492"/>
      <c r="M757" s="492"/>
      <c r="N757" s="492"/>
      <c r="O757" s="492"/>
      <c r="P757" s="492"/>
      <c r="Q757" s="492"/>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92"/>
      <c r="D758" s="492"/>
      <c r="E758" s="492"/>
      <c r="F758" s="492"/>
      <c r="G758" s="492"/>
      <c r="H758" s="492"/>
      <c r="I758" s="492"/>
      <c r="J758" s="492"/>
      <c r="K758" s="492"/>
      <c r="L758" s="492"/>
      <c r="M758" s="492"/>
      <c r="N758" s="492"/>
      <c r="O758" s="492"/>
      <c r="P758" s="492"/>
      <c r="Q758" s="492"/>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92"/>
      <c r="D759" s="492"/>
      <c r="E759" s="492"/>
      <c r="F759" s="492"/>
      <c r="G759" s="492"/>
      <c r="H759" s="492"/>
      <c r="I759" s="492"/>
      <c r="J759" s="492"/>
      <c r="K759" s="492"/>
      <c r="L759" s="492"/>
      <c r="M759" s="492"/>
      <c r="N759" s="492"/>
      <c r="O759" s="492"/>
      <c r="P759" s="492"/>
      <c r="Q759" s="492"/>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92"/>
      <c r="D760" s="492"/>
      <c r="E760" s="492"/>
      <c r="F760" s="492"/>
      <c r="G760" s="492"/>
      <c r="H760" s="492"/>
      <c r="I760" s="492"/>
      <c r="J760" s="492"/>
      <c r="K760" s="492"/>
      <c r="L760" s="492"/>
      <c r="M760" s="492"/>
      <c r="N760" s="492"/>
      <c r="O760" s="492"/>
      <c r="P760" s="492"/>
      <c r="Q760" s="492"/>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92"/>
      <c r="D761" s="492"/>
      <c r="E761" s="492"/>
      <c r="F761" s="492"/>
      <c r="G761" s="492"/>
      <c r="H761" s="492"/>
      <c r="I761" s="492"/>
      <c r="J761" s="492"/>
      <c r="K761" s="492"/>
      <c r="L761" s="492"/>
      <c r="M761" s="492"/>
      <c r="N761" s="492"/>
      <c r="O761" s="492"/>
      <c r="P761" s="492"/>
      <c r="Q761" s="492"/>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92"/>
      <c r="D762" s="492"/>
      <c r="E762" s="492"/>
      <c r="F762" s="492"/>
      <c r="G762" s="492"/>
      <c r="H762" s="492"/>
      <c r="I762" s="492"/>
      <c r="J762" s="492"/>
      <c r="K762" s="492"/>
      <c r="L762" s="492"/>
      <c r="M762" s="492"/>
      <c r="N762" s="492"/>
      <c r="O762" s="492"/>
      <c r="P762" s="492"/>
      <c r="Q762" s="492"/>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92"/>
      <c r="D763" s="492"/>
      <c r="E763" s="492"/>
      <c r="F763" s="492"/>
      <c r="G763" s="492"/>
      <c r="H763" s="492"/>
      <c r="I763" s="492"/>
      <c r="J763" s="492"/>
      <c r="K763" s="492"/>
      <c r="L763" s="492"/>
      <c r="M763" s="492"/>
      <c r="N763" s="492"/>
      <c r="O763" s="492"/>
      <c r="P763" s="492"/>
      <c r="Q763" s="492"/>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92"/>
      <c r="D764" s="492"/>
      <c r="E764" s="492"/>
      <c r="F764" s="492"/>
      <c r="G764" s="492"/>
      <c r="H764" s="492"/>
      <c r="I764" s="492"/>
      <c r="J764" s="492"/>
      <c r="K764" s="492"/>
      <c r="L764" s="492"/>
      <c r="M764" s="492"/>
      <c r="N764" s="492"/>
      <c r="O764" s="492"/>
      <c r="P764" s="492"/>
      <c r="Q764" s="492"/>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92"/>
      <c r="D765" s="492"/>
      <c r="E765" s="492"/>
      <c r="F765" s="492"/>
      <c r="G765" s="492"/>
      <c r="H765" s="492"/>
      <c r="I765" s="492"/>
      <c r="J765" s="492"/>
      <c r="K765" s="492"/>
      <c r="L765" s="492"/>
      <c r="M765" s="492"/>
      <c r="N765" s="492"/>
      <c r="O765" s="492"/>
      <c r="P765" s="492"/>
      <c r="Q765" s="492"/>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92"/>
      <c r="D766" s="492"/>
      <c r="E766" s="492"/>
      <c r="F766" s="492"/>
      <c r="G766" s="492"/>
      <c r="H766" s="492"/>
      <c r="I766" s="492"/>
      <c r="J766" s="492"/>
      <c r="K766" s="492"/>
      <c r="L766" s="492"/>
      <c r="M766" s="492"/>
      <c r="N766" s="492"/>
      <c r="O766" s="492"/>
      <c r="P766" s="492"/>
      <c r="Q766" s="492"/>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92"/>
      <c r="D767" s="492"/>
      <c r="E767" s="492"/>
      <c r="F767" s="492"/>
      <c r="G767" s="492"/>
      <c r="H767" s="492"/>
      <c r="I767" s="492"/>
      <c r="J767" s="492"/>
      <c r="K767" s="492"/>
      <c r="L767" s="492"/>
      <c r="M767" s="492"/>
      <c r="N767" s="492"/>
      <c r="O767" s="492"/>
      <c r="P767" s="492"/>
      <c r="Q767" s="492"/>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92"/>
      <c r="D768" s="492"/>
      <c r="E768" s="492"/>
      <c r="F768" s="492"/>
      <c r="G768" s="492"/>
      <c r="H768" s="492"/>
      <c r="I768" s="492"/>
      <c r="J768" s="492"/>
      <c r="K768" s="492"/>
      <c r="L768" s="492"/>
      <c r="M768" s="492"/>
      <c r="N768" s="492"/>
      <c r="O768" s="492"/>
      <c r="P768" s="492"/>
      <c r="Q768" s="492"/>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92"/>
      <c r="D769" s="492"/>
      <c r="E769" s="492"/>
      <c r="F769" s="492"/>
      <c r="G769" s="492"/>
      <c r="H769" s="492"/>
      <c r="I769" s="492"/>
      <c r="J769" s="492"/>
      <c r="K769" s="492"/>
      <c r="L769" s="492"/>
      <c r="M769" s="492"/>
      <c r="N769" s="492"/>
      <c r="O769" s="492"/>
      <c r="P769" s="492"/>
      <c r="Q769" s="492"/>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92"/>
      <c r="D770" s="492"/>
      <c r="E770" s="492"/>
      <c r="F770" s="492"/>
      <c r="G770" s="492"/>
      <c r="H770" s="492"/>
      <c r="I770" s="492"/>
      <c r="J770" s="492"/>
      <c r="K770" s="492"/>
      <c r="L770" s="492"/>
      <c r="M770" s="492"/>
      <c r="N770" s="492"/>
      <c r="O770" s="492"/>
      <c r="P770" s="492"/>
      <c r="Q770" s="492"/>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92"/>
      <c r="D771" s="492"/>
      <c r="E771" s="492"/>
      <c r="F771" s="492"/>
      <c r="G771" s="492"/>
      <c r="H771" s="492"/>
      <c r="I771" s="492"/>
      <c r="J771" s="492"/>
      <c r="K771" s="492"/>
      <c r="L771" s="492"/>
      <c r="M771" s="492"/>
      <c r="N771" s="492"/>
      <c r="O771" s="492"/>
      <c r="P771" s="492"/>
      <c r="Q771" s="492"/>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92"/>
      <c r="D772" s="492"/>
      <c r="E772" s="492"/>
      <c r="F772" s="492"/>
      <c r="G772" s="492"/>
      <c r="H772" s="492"/>
      <c r="I772" s="492"/>
      <c r="J772" s="492"/>
      <c r="K772" s="492"/>
      <c r="L772" s="492"/>
      <c r="M772" s="492"/>
      <c r="N772" s="492"/>
      <c r="O772" s="492"/>
      <c r="P772" s="492"/>
      <c r="Q772" s="492"/>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92"/>
      <c r="D773" s="492"/>
      <c r="E773" s="492"/>
      <c r="F773" s="492"/>
      <c r="G773" s="492"/>
      <c r="H773" s="492"/>
      <c r="I773" s="492"/>
      <c r="J773" s="492"/>
      <c r="K773" s="492"/>
      <c r="L773" s="492"/>
      <c r="M773" s="492"/>
      <c r="N773" s="492"/>
      <c r="O773" s="492"/>
      <c r="P773" s="492"/>
      <c r="Q773" s="492"/>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92"/>
      <c r="D774" s="492"/>
      <c r="E774" s="492"/>
      <c r="F774" s="492"/>
      <c r="G774" s="492"/>
      <c r="H774" s="492"/>
      <c r="I774" s="492"/>
      <c r="J774" s="492"/>
      <c r="K774" s="492"/>
      <c r="L774" s="492"/>
      <c r="M774" s="492"/>
      <c r="N774" s="492"/>
      <c r="O774" s="492"/>
      <c r="P774" s="492"/>
      <c r="Q774" s="492"/>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92"/>
      <c r="D775" s="492"/>
      <c r="E775" s="492"/>
      <c r="F775" s="492"/>
      <c r="G775" s="492"/>
      <c r="H775" s="492"/>
      <c r="I775" s="492"/>
      <c r="J775" s="492"/>
      <c r="K775" s="492"/>
      <c r="L775" s="492"/>
      <c r="M775" s="492"/>
      <c r="N775" s="492"/>
      <c r="O775" s="492"/>
      <c r="P775" s="492"/>
      <c r="Q775" s="492"/>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92"/>
      <c r="D776" s="492"/>
      <c r="E776" s="492"/>
      <c r="F776" s="492"/>
      <c r="G776" s="492"/>
      <c r="H776" s="492"/>
      <c r="I776" s="492"/>
      <c r="J776" s="492"/>
      <c r="K776" s="492"/>
      <c r="L776" s="492"/>
      <c r="M776" s="492"/>
      <c r="N776" s="492"/>
      <c r="O776" s="492"/>
      <c r="P776" s="492"/>
      <c r="Q776" s="492"/>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92"/>
      <c r="D777" s="492"/>
      <c r="E777" s="492"/>
      <c r="F777" s="492"/>
      <c r="G777" s="492"/>
      <c r="H777" s="492"/>
      <c r="I777" s="492"/>
      <c r="J777" s="492"/>
      <c r="K777" s="492"/>
      <c r="L777" s="492"/>
      <c r="M777" s="492"/>
      <c r="N777" s="492"/>
      <c r="O777" s="492"/>
      <c r="P777" s="492"/>
      <c r="Q777" s="492"/>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92"/>
      <c r="D778" s="492"/>
      <c r="E778" s="492"/>
      <c r="F778" s="492"/>
      <c r="G778" s="492"/>
      <c r="H778" s="492"/>
      <c r="I778" s="492"/>
      <c r="J778" s="492"/>
      <c r="K778" s="492"/>
      <c r="L778" s="492"/>
      <c r="M778" s="492"/>
      <c r="N778" s="492"/>
      <c r="O778" s="492"/>
      <c r="P778" s="492"/>
      <c r="Q778" s="492"/>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92"/>
      <c r="D779" s="492"/>
      <c r="E779" s="492"/>
      <c r="F779" s="492"/>
      <c r="G779" s="492"/>
      <c r="H779" s="492"/>
      <c r="I779" s="492"/>
      <c r="J779" s="492"/>
      <c r="K779" s="492"/>
      <c r="L779" s="492"/>
      <c r="M779" s="492"/>
      <c r="N779" s="492"/>
      <c r="O779" s="492"/>
      <c r="P779" s="492"/>
      <c r="Q779" s="492"/>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92"/>
      <c r="D780" s="492"/>
      <c r="E780" s="492"/>
      <c r="F780" s="492"/>
      <c r="G780" s="492"/>
      <c r="H780" s="492"/>
      <c r="I780" s="492"/>
      <c r="J780" s="492"/>
      <c r="K780" s="492"/>
      <c r="L780" s="492"/>
      <c r="M780" s="492"/>
      <c r="N780" s="492"/>
      <c r="O780" s="492"/>
      <c r="P780" s="492"/>
      <c r="Q780" s="492"/>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92"/>
      <c r="D781" s="492"/>
      <c r="E781" s="492"/>
      <c r="F781" s="492"/>
      <c r="G781" s="492"/>
      <c r="H781" s="492"/>
      <c r="I781" s="492"/>
      <c r="J781" s="492"/>
      <c r="K781" s="492"/>
      <c r="L781" s="492"/>
      <c r="M781" s="492"/>
      <c r="N781" s="492"/>
      <c r="O781" s="492"/>
      <c r="P781" s="492"/>
      <c r="Q781" s="492"/>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92"/>
      <c r="D782" s="492"/>
      <c r="E782" s="492"/>
      <c r="F782" s="492"/>
      <c r="G782" s="492"/>
      <c r="H782" s="492"/>
      <c r="I782" s="492"/>
      <c r="J782" s="492"/>
      <c r="K782" s="492"/>
      <c r="L782" s="492"/>
      <c r="M782" s="492"/>
      <c r="N782" s="492"/>
      <c r="O782" s="492"/>
      <c r="P782" s="492"/>
      <c r="Q782" s="492"/>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92"/>
      <c r="D783" s="492"/>
      <c r="E783" s="492"/>
      <c r="F783" s="492"/>
      <c r="G783" s="492"/>
      <c r="H783" s="492"/>
      <c r="I783" s="492"/>
      <c r="J783" s="492"/>
      <c r="K783" s="492"/>
      <c r="L783" s="492"/>
      <c r="M783" s="492"/>
      <c r="N783" s="492"/>
      <c r="O783" s="492"/>
      <c r="P783" s="492"/>
      <c r="Q783" s="492"/>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92"/>
      <c r="D784" s="492"/>
      <c r="E784" s="492"/>
      <c r="F784" s="492"/>
      <c r="G784" s="492"/>
      <c r="H784" s="492"/>
      <c r="I784" s="492"/>
      <c r="J784" s="492"/>
      <c r="K784" s="492"/>
      <c r="L784" s="492"/>
      <c r="M784" s="492"/>
      <c r="N784" s="492"/>
      <c r="O784" s="492"/>
      <c r="P784" s="492"/>
      <c r="Q784" s="492"/>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92"/>
      <c r="D785" s="492"/>
      <c r="E785" s="492"/>
      <c r="F785" s="492"/>
      <c r="G785" s="492"/>
      <c r="H785" s="492"/>
      <c r="I785" s="492"/>
      <c r="J785" s="492"/>
      <c r="K785" s="492"/>
      <c r="L785" s="492"/>
      <c r="M785" s="492"/>
      <c r="N785" s="492"/>
      <c r="O785" s="492"/>
      <c r="P785" s="492"/>
      <c r="Q785" s="492"/>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92"/>
      <c r="D786" s="492"/>
      <c r="E786" s="492"/>
      <c r="F786" s="492"/>
      <c r="G786" s="492"/>
      <c r="H786" s="492"/>
      <c r="I786" s="492"/>
      <c r="J786" s="492"/>
      <c r="K786" s="492"/>
      <c r="L786" s="492"/>
      <c r="M786" s="492"/>
      <c r="N786" s="492"/>
      <c r="O786" s="492"/>
      <c r="P786" s="492"/>
      <c r="Q786" s="492"/>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92"/>
      <c r="D787" s="492"/>
      <c r="E787" s="492"/>
      <c r="F787" s="492"/>
      <c r="G787" s="492"/>
      <c r="H787" s="492"/>
      <c r="I787" s="492"/>
      <c r="J787" s="492"/>
      <c r="K787" s="492"/>
      <c r="L787" s="492"/>
      <c r="M787" s="492"/>
      <c r="N787" s="492"/>
      <c r="O787" s="492"/>
      <c r="P787" s="492"/>
      <c r="Q787" s="492"/>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92"/>
      <c r="D788" s="492"/>
      <c r="E788" s="492"/>
      <c r="F788" s="492"/>
      <c r="G788" s="492"/>
      <c r="H788" s="492"/>
      <c r="I788" s="492"/>
      <c r="J788" s="492"/>
      <c r="K788" s="492"/>
      <c r="L788" s="492"/>
      <c r="M788" s="492"/>
      <c r="N788" s="492"/>
      <c r="O788" s="492"/>
      <c r="P788" s="492"/>
      <c r="Q788" s="492"/>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92"/>
      <c r="D789" s="492"/>
      <c r="E789" s="492"/>
      <c r="F789" s="492"/>
      <c r="G789" s="492"/>
      <c r="H789" s="492"/>
      <c r="I789" s="492"/>
      <c r="J789" s="492"/>
      <c r="K789" s="492"/>
      <c r="L789" s="492"/>
      <c r="M789" s="492"/>
      <c r="N789" s="492"/>
      <c r="O789" s="492"/>
      <c r="P789" s="492"/>
      <c r="Q789" s="492"/>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92"/>
      <c r="D790" s="492"/>
      <c r="E790" s="492"/>
      <c r="F790" s="492"/>
      <c r="G790" s="492"/>
      <c r="H790" s="492"/>
      <c r="I790" s="492"/>
      <c r="J790" s="492"/>
      <c r="K790" s="492"/>
      <c r="L790" s="492"/>
      <c r="M790" s="492"/>
      <c r="N790" s="492"/>
      <c r="O790" s="492"/>
      <c r="P790" s="492"/>
      <c r="Q790" s="492"/>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92"/>
      <c r="D791" s="492"/>
      <c r="E791" s="492"/>
      <c r="F791" s="492"/>
      <c r="G791" s="492"/>
      <c r="H791" s="492"/>
      <c r="I791" s="492"/>
      <c r="J791" s="492"/>
      <c r="K791" s="492"/>
      <c r="L791" s="492"/>
      <c r="M791" s="492"/>
      <c r="N791" s="492"/>
      <c r="O791" s="492"/>
      <c r="P791" s="492"/>
      <c r="Q791" s="492"/>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92"/>
      <c r="D792" s="492"/>
      <c r="E792" s="492"/>
      <c r="F792" s="492"/>
      <c r="G792" s="492"/>
      <c r="H792" s="492"/>
      <c r="I792" s="492"/>
      <c r="J792" s="492"/>
      <c r="K792" s="492"/>
      <c r="L792" s="492"/>
      <c r="M792" s="492"/>
      <c r="N792" s="492"/>
      <c r="O792" s="492"/>
      <c r="P792" s="492"/>
      <c r="Q792" s="492"/>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92"/>
      <c r="D793" s="492"/>
      <c r="E793" s="492"/>
      <c r="F793" s="492"/>
      <c r="G793" s="492"/>
      <c r="H793" s="492"/>
      <c r="I793" s="492"/>
      <c r="J793" s="492"/>
      <c r="K793" s="492"/>
      <c r="L793" s="492"/>
      <c r="M793" s="492"/>
      <c r="N793" s="492"/>
      <c r="O793" s="492"/>
      <c r="P793" s="492"/>
      <c r="Q793" s="492"/>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92"/>
      <c r="D794" s="492"/>
      <c r="E794" s="492"/>
      <c r="F794" s="492"/>
      <c r="G794" s="492"/>
      <c r="H794" s="492"/>
      <c r="I794" s="492"/>
      <c r="J794" s="492"/>
      <c r="K794" s="492"/>
      <c r="L794" s="492"/>
      <c r="M794" s="492"/>
      <c r="N794" s="492"/>
      <c r="O794" s="492"/>
      <c r="P794" s="492"/>
      <c r="Q794" s="492"/>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92"/>
      <c r="D795" s="492"/>
      <c r="E795" s="492"/>
      <c r="F795" s="492"/>
      <c r="G795" s="492"/>
      <c r="H795" s="492"/>
      <c r="I795" s="492"/>
      <c r="J795" s="492"/>
      <c r="K795" s="492"/>
      <c r="L795" s="492"/>
      <c r="M795" s="492"/>
      <c r="N795" s="492"/>
      <c r="O795" s="492"/>
      <c r="P795" s="492"/>
      <c r="Q795" s="492"/>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92"/>
      <c r="D796" s="492"/>
      <c r="E796" s="492"/>
      <c r="F796" s="492"/>
      <c r="G796" s="492"/>
      <c r="H796" s="492"/>
      <c r="I796" s="492"/>
      <c r="J796" s="492"/>
      <c r="K796" s="492"/>
      <c r="L796" s="492"/>
      <c r="M796" s="492"/>
      <c r="N796" s="492"/>
      <c r="O796" s="492"/>
      <c r="P796" s="492"/>
      <c r="Q796" s="492"/>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92"/>
      <c r="D797" s="492"/>
      <c r="E797" s="492"/>
      <c r="F797" s="492"/>
      <c r="G797" s="492"/>
      <c r="H797" s="492"/>
      <c r="I797" s="492"/>
      <c r="J797" s="492"/>
      <c r="K797" s="492"/>
      <c r="L797" s="492"/>
      <c r="M797" s="492"/>
      <c r="N797" s="492"/>
      <c r="O797" s="492"/>
      <c r="P797" s="492"/>
      <c r="Q797" s="492"/>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92"/>
      <c r="D798" s="492"/>
      <c r="E798" s="492"/>
      <c r="F798" s="492"/>
      <c r="G798" s="492"/>
      <c r="H798" s="492"/>
      <c r="I798" s="492"/>
      <c r="J798" s="492"/>
      <c r="K798" s="492"/>
      <c r="L798" s="492"/>
      <c r="M798" s="492"/>
      <c r="N798" s="492"/>
      <c r="O798" s="492"/>
      <c r="P798" s="492"/>
      <c r="Q798" s="492"/>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92"/>
      <c r="D799" s="492"/>
      <c r="E799" s="492"/>
      <c r="F799" s="492"/>
      <c r="G799" s="492"/>
      <c r="H799" s="492"/>
      <c r="I799" s="492"/>
      <c r="J799" s="492"/>
      <c r="K799" s="492"/>
      <c r="L799" s="492"/>
      <c r="M799" s="492"/>
      <c r="N799" s="492"/>
      <c r="O799" s="492"/>
      <c r="P799" s="492"/>
      <c r="Q799" s="492"/>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92"/>
      <c r="D800" s="492"/>
      <c r="E800" s="492"/>
      <c r="F800" s="492"/>
      <c r="G800" s="492"/>
      <c r="H800" s="492"/>
      <c r="I800" s="492"/>
      <c r="J800" s="492"/>
      <c r="K800" s="492"/>
      <c r="L800" s="492"/>
      <c r="M800" s="492"/>
      <c r="N800" s="492"/>
      <c r="O800" s="492"/>
      <c r="P800" s="492"/>
      <c r="Q800" s="492"/>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92"/>
      <c r="D801" s="492"/>
      <c r="E801" s="492"/>
      <c r="F801" s="492"/>
      <c r="G801" s="492"/>
      <c r="H801" s="492"/>
      <c r="I801" s="492"/>
      <c r="J801" s="492"/>
      <c r="K801" s="492"/>
      <c r="L801" s="492"/>
      <c r="M801" s="492"/>
      <c r="N801" s="492"/>
      <c r="O801" s="492"/>
      <c r="P801" s="492"/>
      <c r="Q801" s="492"/>
    </row>
    <row r="802" ht="25.15" customHeight="true" x14ac:dyDescent="0.2">
      <c r="C802" s="492"/>
      <c r="D802" s="492"/>
      <c r="E802" s="492"/>
      <c r="F802" s="492"/>
      <c r="G802" s="492"/>
      <c r="H802" s="492"/>
      <c r="I802" s="492"/>
      <c r="J802" s="492"/>
      <c r="K802" s="492"/>
      <c r="L802" s="492"/>
      <c r="M802" s="492"/>
      <c r="N802" s="492"/>
      <c r="O802" s="492"/>
      <c r="P802" s="492"/>
      <c r="Q802" s="492"/>
    </row>
    <row r="803" ht="25.15" customHeight="true" x14ac:dyDescent="0.2">
      <c r="C803" s="492"/>
      <c r="D803" s="492"/>
      <c r="E803" s="492"/>
      <c r="F803" s="492"/>
      <c r="G803" s="492"/>
      <c r="H803" s="492"/>
      <c r="I803" s="492"/>
      <c r="J803" s="492"/>
      <c r="K803" s="492"/>
      <c r="L803" s="492"/>
      <c r="M803" s="492"/>
      <c r="N803" s="492"/>
      <c r="O803" s="492"/>
      <c r="P803" s="492"/>
      <c r="Q803" s="492"/>
    </row>
    <row r="804" ht="25.15" customHeight="true" x14ac:dyDescent="0.2">
      <c r="C804" s="492"/>
      <c r="D804" s="492"/>
      <c r="E804" s="492"/>
      <c r="F804" s="492"/>
      <c r="G804" s="492"/>
      <c r="H804" s="492"/>
      <c r="I804" s="492"/>
      <c r="J804" s="492"/>
      <c r="K804" s="492"/>
      <c r="L804" s="492"/>
      <c r="M804" s="492"/>
      <c r="N804" s="492"/>
      <c r="O804" s="492"/>
      <c r="P804" s="492"/>
      <c r="Q804" s="492"/>
    </row>
    <row r="805" ht="25.15" customHeight="true" x14ac:dyDescent="0.2">
      <c r="C805" s="492"/>
      <c r="D805" s="492"/>
      <c r="E805" s="492"/>
      <c r="F805" s="492"/>
      <c r="G805" s="492"/>
      <c r="H805" s="492"/>
      <c r="I805" s="492"/>
      <c r="J805" s="492"/>
      <c r="K805" s="492"/>
      <c r="L805" s="492"/>
      <c r="M805" s="492"/>
      <c r="N805" s="492"/>
      <c r="O805" s="492"/>
      <c r="P805" s="492"/>
      <c r="Q805" s="492"/>
    </row>
    <row r="806" ht="25.15" customHeight="true" x14ac:dyDescent="0.2">
      <c r="C806" s="492"/>
      <c r="D806" s="492"/>
      <c r="E806" s="492"/>
      <c r="F806" s="492"/>
      <c r="G806" s="492"/>
      <c r="H806" s="492"/>
      <c r="I806" s="492"/>
      <c r="J806" s="492"/>
      <c r="K806" s="492"/>
      <c r="L806" s="492"/>
      <c r="M806" s="492"/>
      <c r="N806" s="492"/>
      <c r="O806" s="492"/>
      <c r="P806" s="492"/>
      <c r="Q806" s="492"/>
    </row>
    <row r="807" ht="25.15" customHeight="true" x14ac:dyDescent="0.2">
      <c r="C807" s="492"/>
      <c r="D807" s="492"/>
      <c r="E807" s="492"/>
      <c r="F807" s="492"/>
      <c r="G807" s="492"/>
      <c r="H807" s="492"/>
      <c r="I807" s="492"/>
      <c r="J807" s="492"/>
      <c r="K807" s="492"/>
      <c r="L807" s="492"/>
      <c r="M807" s="492"/>
      <c r="N807" s="492"/>
      <c r="O807" s="492"/>
      <c r="P807" s="492"/>
      <c r="Q807" s="492"/>
    </row>
    <row r="808" ht="25.15" customHeight="true" x14ac:dyDescent="0.2">
      <c r="C808" s="492"/>
      <c r="D808" s="492"/>
      <c r="E808" s="492"/>
      <c r="F808" s="492"/>
      <c r="G808" s="492"/>
      <c r="H808" s="492"/>
      <c r="I808" s="492"/>
      <c r="J808" s="492"/>
      <c r="K808" s="492"/>
      <c r="L808" s="492"/>
      <c r="M808" s="492"/>
      <c r="N808" s="492"/>
      <c r="O808" s="492"/>
      <c r="P808" s="492"/>
      <c r="Q808" s="492"/>
    </row>
    <row r="809" ht="25.15" customHeight="true" x14ac:dyDescent="0.2">
      <c r="C809" s="492"/>
      <c r="D809" s="492"/>
      <c r="E809" s="492"/>
      <c r="F809" s="492"/>
      <c r="G809" s="492"/>
      <c r="H809" s="492"/>
      <c r="I809" s="492"/>
      <c r="J809" s="492"/>
      <c r="K809" s="492"/>
      <c r="L809" s="492"/>
      <c r="M809" s="492"/>
      <c r="N809" s="492"/>
      <c r="O809" s="492"/>
      <c r="P809" s="492"/>
      <c r="Q809" s="492"/>
    </row>
    <row r="810" ht="25.15" customHeight="true" x14ac:dyDescent="0.2">
      <c r="C810" s="492"/>
      <c r="D810" s="492"/>
      <c r="E810" s="492"/>
      <c r="F810" s="492"/>
      <c r="G810" s="492"/>
      <c r="H810" s="492"/>
      <c r="I810" s="492"/>
      <c r="J810" s="492"/>
      <c r="K810" s="492"/>
      <c r="L810" s="492"/>
      <c r="M810" s="492"/>
      <c r="N810" s="492"/>
      <c r="O810" s="492"/>
      <c r="P810" s="492"/>
      <c r="Q810" s="492"/>
    </row>
    <row r="811" ht="25.15" customHeight="true" x14ac:dyDescent="0.2">
      <c r="C811" s="492"/>
      <c r="D811" s="492"/>
      <c r="E811" s="492"/>
      <c r="F811" s="492"/>
      <c r="G811" s="492"/>
      <c r="H811" s="492"/>
      <c r="I811" s="492"/>
      <c r="J811" s="492"/>
      <c r="K811" s="492"/>
      <c r="L811" s="492"/>
      <c r="M811" s="492"/>
      <c r="N811" s="492"/>
      <c r="O811" s="492"/>
      <c r="P811" s="492"/>
      <c r="Q811" s="492"/>
    </row>
    <row r="812" ht="25.15" customHeight="true" x14ac:dyDescent="0.2">
      <c r="C812" s="492"/>
      <c r="D812" s="492"/>
      <c r="E812" s="492"/>
      <c r="F812" s="492"/>
      <c r="G812" s="492"/>
      <c r="H812" s="492"/>
      <c r="I812" s="492"/>
      <c r="J812" s="492"/>
      <c r="K812" s="492"/>
      <c r="L812" s="492"/>
      <c r="M812" s="492"/>
      <c r="N812" s="492"/>
      <c r="O812" s="492"/>
      <c r="P812" s="492"/>
      <c r="Q812" s="492"/>
    </row>
    <row r="813" ht="25.15" customHeight="true" x14ac:dyDescent="0.2">
      <c r="C813" s="492"/>
      <c r="D813" s="492"/>
      <c r="E813" s="492"/>
      <c r="F813" s="492"/>
      <c r="G813" s="492"/>
      <c r="H813" s="492"/>
      <c r="I813" s="492"/>
      <c r="J813" s="492"/>
      <c r="K813" s="492"/>
      <c r="L813" s="492"/>
      <c r="M813" s="492"/>
      <c r="N813" s="492"/>
      <c r="O813" s="492"/>
      <c r="P813" s="492"/>
      <c r="Q813" s="492"/>
    </row>
    <row r="814" ht="25.15" customHeight="true" x14ac:dyDescent="0.2">
      <c r="C814" s="492"/>
      <c r="D814" s="492"/>
      <c r="E814" s="492"/>
      <c r="F814" s="492"/>
      <c r="G814" s="492"/>
      <c r="H814" s="492"/>
      <c r="I814" s="492"/>
      <c r="J814" s="492"/>
      <c r="K814" s="492"/>
      <c r="L814" s="492"/>
      <c r="M814" s="492"/>
      <c r="N814" s="492"/>
      <c r="O814" s="492"/>
      <c r="P814" s="492"/>
      <c r="Q814" s="492"/>
    </row>
    <row r="815" ht="25.15" customHeight="true" x14ac:dyDescent="0.2">
      <c r="C815" s="492"/>
      <c r="D815" s="492"/>
      <c r="E815" s="492"/>
      <c r="F815" s="492"/>
      <c r="G815" s="492"/>
      <c r="H815" s="492"/>
      <c r="I815" s="492"/>
      <c r="J815" s="492"/>
      <c r="K815" s="492"/>
      <c r="L815" s="492"/>
      <c r="M815" s="492"/>
      <c r="N815" s="492"/>
      <c r="O815" s="492"/>
      <c r="P815" s="492"/>
      <c r="Q815" s="492"/>
    </row>
    <row r="816" ht="25.15" customHeight="true" x14ac:dyDescent="0.2">
      <c r="C816" s="492"/>
      <c r="D816" s="492"/>
      <c r="E816" s="492"/>
      <c r="F816" s="492"/>
      <c r="G816" s="492"/>
      <c r="H816" s="492"/>
      <c r="I816" s="492"/>
      <c r="J816" s="492"/>
      <c r="K816" s="492"/>
      <c r="L816" s="492"/>
      <c r="M816" s="492"/>
      <c r="N816" s="492"/>
      <c r="O816" s="492"/>
      <c r="P816" s="492"/>
      <c r="Q816" s="492"/>
    </row>
    <row r="817" ht="25.15" customHeight="true" x14ac:dyDescent="0.2">
      <c r="C817" s="492"/>
      <c r="D817" s="492"/>
      <c r="E817" s="492"/>
      <c r="F817" s="492"/>
      <c r="G817" s="492"/>
      <c r="H817" s="492"/>
      <c r="I817" s="492"/>
      <c r="J817" s="492"/>
      <c r="K817" s="492"/>
      <c r="L817" s="492"/>
      <c r="M817" s="492"/>
      <c r="N817" s="492"/>
      <c r="O817" s="492"/>
      <c r="P817" s="492"/>
      <c r="Q817" s="492"/>
    </row>
    <row r="818" ht="25.15" customHeight="true" x14ac:dyDescent="0.2">
      <c r="C818" s="492"/>
      <c r="D818" s="492"/>
      <c r="E818" s="492"/>
      <c r="F818" s="492"/>
      <c r="G818" s="492"/>
      <c r="H818" s="492"/>
      <c r="I818" s="492"/>
      <c r="J818" s="492"/>
      <c r="K818" s="492"/>
      <c r="L818" s="492"/>
      <c r="M818" s="492"/>
      <c r="N818" s="492"/>
      <c r="O818" s="492"/>
      <c r="P818" s="492"/>
      <c r="Q818" s="492"/>
    </row>
    <row r="819" ht="25.15" customHeight="true" x14ac:dyDescent="0.2">
      <c r="C819" s="492"/>
      <c r="D819" s="492"/>
      <c r="E819" s="492"/>
      <c r="F819" s="492"/>
      <c r="G819" s="492"/>
      <c r="H819" s="492"/>
      <c r="I819" s="492"/>
      <c r="J819" s="492"/>
      <c r="K819" s="492"/>
      <c r="L819" s="492"/>
      <c r="M819" s="492"/>
      <c r="N819" s="492"/>
      <c r="O819" s="492"/>
      <c r="P819" s="492"/>
      <c r="Q819" s="492"/>
    </row>
    <row r="820" ht="25.15" customHeight="true" x14ac:dyDescent="0.2">
      <c r="C820" s="492"/>
      <c r="D820" s="492"/>
      <c r="E820" s="492"/>
      <c r="F820" s="492"/>
      <c r="G820" s="492"/>
      <c r="H820" s="492"/>
      <c r="I820" s="492"/>
      <c r="J820" s="492"/>
      <c r="K820" s="492"/>
      <c r="L820" s="492"/>
      <c r="M820" s="492"/>
      <c r="N820" s="492"/>
      <c r="O820" s="492"/>
      <c r="P820" s="492"/>
      <c r="Q820" s="492"/>
    </row>
    <row r="821" ht="25.15" customHeight="true" x14ac:dyDescent="0.2">
      <c r="C821" s="492"/>
      <c r="D821" s="492"/>
      <c r="E821" s="492"/>
      <c r="F821" s="492"/>
      <c r="G821" s="492"/>
      <c r="H821" s="492"/>
      <c r="I821" s="492"/>
      <c r="J821" s="492"/>
      <c r="K821" s="492"/>
      <c r="L821" s="492"/>
      <c r="M821" s="492"/>
      <c r="N821" s="492"/>
      <c r="O821" s="492"/>
      <c r="P821" s="492"/>
      <c r="Q821" s="492"/>
    </row>
    <row r="822" ht="25.15" customHeight="true" x14ac:dyDescent="0.2">
      <c r="C822" s="492"/>
      <c r="D822" s="492"/>
      <c r="E822" s="492"/>
      <c r="F822" s="492"/>
      <c r="G822" s="492"/>
      <c r="H822" s="492"/>
      <c r="I822" s="492"/>
      <c r="J822" s="492"/>
      <c r="K822" s="492"/>
      <c r="L822" s="492"/>
      <c r="M822" s="492"/>
      <c r="N822" s="492"/>
      <c r="O822" s="492"/>
      <c r="P822" s="492"/>
      <c r="Q822" s="492"/>
    </row>
    <row r="823" ht="25.15" customHeight="true" x14ac:dyDescent="0.2">
      <c r="C823" s="492"/>
      <c r="D823" s="492"/>
      <c r="E823" s="492"/>
      <c r="F823" s="492"/>
      <c r="G823" s="492"/>
      <c r="H823" s="492"/>
      <c r="I823" s="492"/>
      <c r="J823" s="492"/>
      <c r="K823" s="492"/>
      <c r="L823" s="492"/>
      <c r="M823" s="492"/>
      <c r="N823" s="492"/>
      <c r="O823" s="492"/>
      <c r="P823" s="492"/>
      <c r="Q823" s="492"/>
    </row>
    <row r="824" ht="25.15" customHeight="true" x14ac:dyDescent="0.2">
      <c r="C824" s="492"/>
      <c r="D824" s="492"/>
      <c r="E824" s="492"/>
      <c r="F824" s="492"/>
      <c r="G824" s="492"/>
      <c r="H824" s="492"/>
      <c r="I824" s="492"/>
      <c r="J824" s="492"/>
      <c r="K824" s="492"/>
      <c r="L824" s="492"/>
      <c r="M824" s="492"/>
      <c r="N824" s="492"/>
      <c r="O824" s="492"/>
      <c r="P824" s="492"/>
      <c r="Q824" s="492"/>
    </row>
    <row r="825" ht="25.15" customHeight="true" x14ac:dyDescent="0.2">
      <c r="C825" s="492"/>
      <c r="D825" s="492"/>
      <c r="E825" s="492"/>
      <c r="F825" s="492"/>
      <c r="G825" s="492"/>
      <c r="H825" s="492"/>
      <c r="I825" s="492"/>
      <c r="J825" s="492"/>
      <c r="K825" s="492"/>
      <c r="L825" s="492"/>
      <c r="M825" s="492"/>
      <c r="N825" s="492"/>
      <c r="O825" s="492"/>
      <c r="P825" s="492"/>
      <c r="Q825" s="492"/>
    </row>
    <row r="826" ht="25.15" customHeight="true" x14ac:dyDescent="0.2">
      <c r="C826" s="492"/>
      <c r="D826" s="492"/>
      <c r="E826" s="492"/>
      <c r="F826" s="492"/>
      <c r="G826" s="492"/>
      <c r="H826" s="492"/>
      <c r="I826" s="492"/>
      <c r="J826" s="492"/>
      <c r="K826" s="492"/>
      <c r="L826" s="492"/>
      <c r="M826" s="492"/>
      <c r="N826" s="492"/>
      <c r="O826" s="492"/>
      <c r="P826" s="492"/>
      <c r="Q826" s="492"/>
    </row>
    <row r="827" ht="25.15" customHeight="true" x14ac:dyDescent="0.2">
      <c r="C827" s="492"/>
      <c r="D827" s="492"/>
      <c r="E827" s="492"/>
      <c r="F827" s="492"/>
      <c r="G827" s="492"/>
      <c r="H827" s="492"/>
      <c r="I827" s="492"/>
      <c r="J827" s="492"/>
      <c r="K827" s="492"/>
      <c r="L827" s="492"/>
      <c r="M827" s="492"/>
      <c r="N827" s="492"/>
      <c r="O827" s="492"/>
      <c r="P827" s="492"/>
      <c r="Q827" s="492"/>
    </row>
    <row r="828" ht="25.15" customHeight="true" x14ac:dyDescent="0.2">
      <c r="C828" s="492"/>
      <c r="D828" s="492"/>
      <c r="E828" s="492"/>
      <c r="F828" s="492"/>
      <c r="G828" s="492"/>
      <c r="H828" s="492"/>
      <c r="I828" s="492"/>
      <c r="J828" s="492"/>
      <c r="K828" s="492"/>
      <c r="L828" s="492"/>
      <c r="M828" s="492"/>
      <c r="N828" s="492"/>
      <c r="O828" s="492"/>
      <c r="P828" s="492"/>
      <c r="Q828" s="492"/>
    </row>
    <row r="829" ht="25.15" customHeight="true" x14ac:dyDescent="0.2">
      <c r="C829" s="492"/>
      <c r="D829" s="492"/>
      <c r="E829" s="492"/>
      <c r="F829" s="492"/>
      <c r="G829" s="492"/>
      <c r="H829" s="492"/>
      <c r="I829" s="492"/>
      <c r="J829" s="492"/>
      <c r="K829" s="492"/>
      <c r="L829" s="492"/>
      <c r="M829" s="492"/>
      <c r="N829" s="492"/>
      <c r="O829" s="492"/>
      <c r="P829" s="492"/>
      <c r="Q829" s="492"/>
    </row>
    <row r="830" ht="25.15" customHeight="true" x14ac:dyDescent="0.2">
      <c r="C830" s="492"/>
      <c r="D830" s="492"/>
      <c r="E830" s="492"/>
      <c r="F830" s="492"/>
      <c r="G830" s="492"/>
      <c r="H830" s="492"/>
      <c r="I830" s="492"/>
      <c r="J830" s="492"/>
      <c r="K830" s="492"/>
      <c r="L830" s="492"/>
      <c r="M830" s="492"/>
      <c r="N830" s="492"/>
      <c r="O830" s="492"/>
      <c r="P830" s="492"/>
      <c r="Q830" s="492"/>
    </row>
    <row r="831" ht="25.15" customHeight="true" x14ac:dyDescent="0.2">
      <c r="C831" s="492"/>
      <c r="D831" s="492"/>
      <c r="E831" s="492"/>
      <c r="F831" s="492"/>
      <c r="G831" s="492"/>
      <c r="H831" s="492"/>
      <c r="I831" s="492"/>
      <c r="J831" s="492"/>
      <c r="K831" s="492"/>
      <c r="L831" s="492"/>
      <c r="M831" s="492"/>
      <c r="N831" s="492"/>
      <c r="O831" s="492"/>
      <c r="P831" s="492"/>
      <c r="Q831" s="492"/>
    </row>
    <row r="832" ht="25.15" customHeight="true" x14ac:dyDescent="0.2">
      <c r="C832" s="492"/>
      <c r="D832" s="492"/>
      <c r="E832" s="492"/>
      <c r="F832" s="492"/>
      <c r="G832" s="492"/>
      <c r="H832" s="492"/>
      <c r="I832" s="492"/>
      <c r="J832" s="492"/>
      <c r="K832" s="492"/>
      <c r="L832" s="492"/>
      <c r="M832" s="492"/>
      <c r="N832" s="492"/>
      <c r="O832" s="492"/>
      <c r="P832" s="492"/>
      <c r="Q832" s="492"/>
    </row>
    <row r="833" ht="25.15" customHeight="true" x14ac:dyDescent="0.2">
      <c r="C833" s="492"/>
      <c r="D833" s="492"/>
      <c r="E833" s="492"/>
      <c r="F833" s="492"/>
      <c r="G833" s="492"/>
      <c r="H833" s="492"/>
      <c r="I833" s="492"/>
      <c r="J833" s="492"/>
      <c r="K833" s="492"/>
      <c r="L833" s="492"/>
      <c r="M833" s="492"/>
      <c r="N833" s="492"/>
      <c r="O833" s="492"/>
      <c r="P833" s="492"/>
      <c r="Q833" s="492"/>
    </row>
    <row r="834" ht="25.15" customHeight="true" x14ac:dyDescent="0.2">
      <c r="C834" s="492"/>
      <c r="D834" s="492"/>
      <c r="E834" s="492"/>
      <c r="F834" s="492"/>
      <c r="G834" s="492"/>
      <c r="H834" s="492"/>
      <c r="I834" s="492"/>
      <c r="J834" s="492"/>
      <c r="K834" s="492"/>
      <c r="L834" s="492"/>
      <c r="M834" s="492"/>
      <c r="N834" s="492"/>
      <c r="O834" s="492"/>
      <c r="P834" s="492"/>
      <c r="Q834" s="492"/>
    </row>
    <row r="835" ht="25.15" customHeight="true" x14ac:dyDescent="0.2">
      <c r="C835" s="492"/>
      <c r="D835" s="492"/>
      <c r="E835" s="492"/>
      <c r="F835" s="492"/>
      <c r="G835" s="492"/>
      <c r="H835" s="492"/>
      <c r="I835" s="492"/>
      <c r="J835" s="492"/>
      <c r="K835" s="492"/>
      <c r="L835" s="492"/>
      <c r="M835" s="492"/>
      <c r="N835" s="492"/>
      <c r="O835" s="492"/>
      <c r="P835" s="492"/>
      <c r="Q835" s="492"/>
    </row>
    <row r="836" ht="25.15" customHeight="true" x14ac:dyDescent="0.2">
      <c r="C836" s="492"/>
      <c r="D836" s="492"/>
      <c r="E836" s="492"/>
      <c r="F836" s="492"/>
      <c r="G836" s="492"/>
      <c r="H836" s="492"/>
      <c r="I836" s="492"/>
      <c r="J836" s="492"/>
      <c r="K836" s="492"/>
      <c r="L836" s="492"/>
      <c r="M836" s="492"/>
      <c r="N836" s="492"/>
      <c r="O836" s="492"/>
      <c r="P836" s="492"/>
      <c r="Q836" s="492"/>
    </row>
    <row r="837" ht="25.15" customHeight="true" x14ac:dyDescent="0.2">
      <c r="C837" s="492"/>
      <c r="D837" s="492"/>
      <c r="E837" s="492"/>
      <c r="F837" s="492"/>
      <c r="G837" s="492"/>
      <c r="H837" s="492"/>
      <c r="I837" s="492"/>
      <c r="J837" s="492"/>
      <c r="K837" s="492"/>
      <c r="L837" s="492"/>
      <c r="M837" s="492"/>
      <c r="N837" s="492"/>
      <c r="O837" s="492"/>
      <c r="P837" s="492"/>
      <c r="Q837" s="492"/>
    </row>
    <row r="838" ht="25.15" customHeight="true" x14ac:dyDescent="0.2">
      <c r="C838" s="492"/>
      <c r="D838" s="492"/>
      <c r="E838" s="492"/>
      <c r="F838" s="492"/>
      <c r="G838" s="492"/>
      <c r="H838" s="492"/>
      <c r="I838" s="492"/>
      <c r="J838" s="492"/>
      <c r="K838" s="492"/>
      <c r="L838" s="492"/>
      <c r="M838" s="492"/>
      <c r="N838" s="492"/>
      <c r="O838" s="492"/>
      <c r="P838" s="492"/>
      <c r="Q838" s="492"/>
    </row>
    <row r="839" ht="25.15" customHeight="true" x14ac:dyDescent="0.2">
      <c r="C839" s="492"/>
      <c r="D839" s="492"/>
      <c r="E839" s="492"/>
      <c r="F839" s="492"/>
      <c r="G839" s="492"/>
      <c r="H839" s="492"/>
      <c r="I839" s="492"/>
      <c r="J839" s="492"/>
      <c r="K839" s="492"/>
      <c r="L839" s="492"/>
      <c r="M839" s="492"/>
      <c r="N839" s="492"/>
      <c r="O839" s="492"/>
      <c r="P839" s="492"/>
      <c r="Q839" s="492"/>
    </row>
    <row r="840" ht="25.15" customHeight="true" x14ac:dyDescent="0.2">
      <c r="C840" s="492"/>
      <c r="D840" s="492"/>
      <c r="E840" s="492"/>
      <c r="F840" s="492"/>
      <c r="G840" s="492"/>
      <c r="H840" s="492"/>
      <c r="I840" s="492"/>
      <c r="J840" s="492"/>
      <c r="K840" s="492"/>
      <c r="L840" s="492"/>
      <c r="M840" s="492"/>
      <c r="N840" s="492"/>
      <c r="O840" s="492"/>
      <c r="P840" s="492"/>
      <c r="Q840" s="492"/>
    </row>
    <row r="841" ht="25.15" customHeight="true" x14ac:dyDescent="0.2">
      <c r="C841" s="492"/>
      <c r="D841" s="492"/>
      <c r="E841" s="492"/>
      <c r="F841" s="492"/>
      <c r="G841" s="492"/>
      <c r="H841" s="492"/>
      <c r="I841" s="492"/>
      <c r="J841" s="492"/>
      <c r="K841" s="492"/>
      <c r="L841" s="492"/>
      <c r="M841" s="492"/>
      <c r="N841" s="492"/>
      <c r="O841" s="492"/>
      <c r="P841" s="492"/>
      <c r="Q841" s="492"/>
    </row>
    <row r="842" ht="25.15" customHeight="true" x14ac:dyDescent="0.2">
      <c r="C842" s="492"/>
      <c r="D842" s="492"/>
      <c r="E842" s="492"/>
      <c r="F842" s="492"/>
      <c r="G842" s="492"/>
      <c r="H842" s="492"/>
      <c r="I842" s="492"/>
      <c r="J842" s="492"/>
      <c r="K842" s="492"/>
      <c r="L842" s="492"/>
      <c r="M842" s="492"/>
      <c r="N842" s="492"/>
      <c r="O842" s="492"/>
      <c r="P842" s="492"/>
      <c r="Q842" s="492"/>
    </row>
    <row r="843" ht="25.15" customHeight="true" x14ac:dyDescent="0.2">
      <c r="C843" s="492"/>
      <c r="D843" s="492"/>
      <c r="E843" s="492"/>
      <c r="F843" s="492"/>
      <c r="G843" s="492"/>
      <c r="H843" s="492"/>
      <c r="I843" s="492"/>
      <c r="J843" s="492"/>
      <c r="K843" s="492"/>
      <c r="L843" s="492"/>
      <c r="M843" s="492"/>
      <c r="N843" s="492"/>
      <c r="O843" s="492"/>
      <c r="P843" s="492"/>
      <c r="Q843" s="492"/>
    </row>
    <row r="844" ht="25.15" customHeight="true" x14ac:dyDescent="0.2">
      <c r="C844" s="492"/>
      <c r="D844" s="492"/>
      <c r="E844" s="492"/>
      <c r="F844" s="492"/>
      <c r="G844" s="492"/>
      <c r="H844" s="492"/>
      <c r="I844" s="492"/>
      <c r="J844" s="492"/>
      <c r="K844" s="492"/>
      <c r="L844" s="492"/>
      <c r="M844" s="492"/>
      <c r="N844" s="492"/>
      <c r="O844" s="492"/>
      <c r="P844" s="492"/>
      <c r="Q844" s="492"/>
    </row>
    <row r="845" ht="25.15" customHeight="true" x14ac:dyDescent="0.2">
      <c r="C845" s="492"/>
      <c r="D845" s="492"/>
      <c r="E845" s="492"/>
      <c r="F845" s="492"/>
      <c r="G845" s="492"/>
      <c r="H845" s="492"/>
      <c r="I845" s="492"/>
      <c r="J845" s="492"/>
      <c r="K845" s="492"/>
      <c r="L845" s="492"/>
      <c r="M845" s="492"/>
      <c r="N845" s="492"/>
      <c r="O845" s="492"/>
      <c r="P845" s="492"/>
      <c r="Q845" s="492"/>
    </row>
    <row r="846" ht="25.15" customHeight="true" x14ac:dyDescent="0.2">
      <c r="C846" s="492"/>
      <c r="D846" s="492"/>
      <c r="E846" s="492"/>
      <c r="F846" s="492"/>
      <c r="G846" s="492"/>
      <c r="H846" s="492"/>
      <c r="I846" s="492"/>
      <c r="J846" s="492"/>
      <c r="K846" s="492"/>
      <c r="L846" s="492"/>
      <c r="M846" s="492"/>
      <c r="N846" s="492"/>
      <c r="O846" s="492"/>
      <c r="P846" s="492"/>
      <c r="Q846" s="492"/>
    </row>
    <row r="847" ht="25.15" customHeight="true" x14ac:dyDescent="0.2">
      <c r="C847" s="492"/>
      <c r="D847" s="492"/>
      <c r="E847" s="492"/>
      <c r="F847" s="492"/>
      <c r="G847" s="492"/>
      <c r="H847" s="492"/>
      <c r="I847" s="492"/>
      <c r="J847" s="492"/>
      <c r="K847" s="492"/>
      <c r="L847" s="492"/>
      <c r="M847" s="492"/>
      <c r="N847" s="492"/>
      <c r="O847" s="492"/>
      <c r="P847" s="492"/>
      <c r="Q847" s="492"/>
    </row>
    <row r="848" ht="25.15" customHeight="true" x14ac:dyDescent="0.2">
      <c r="C848" s="492"/>
      <c r="D848" s="492"/>
      <c r="E848" s="492"/>
      <c r="F848" s="492"/>
      <c r="G848" s="492"/>
      <c r="H848" s="492"/>
      <c r="I848" s="492"/>
      <c r="J848" s="492"/>
      <c r="K848" s="492"/>
      <c r="L848" s="492"/>
      <c r="M848" s="492"/>
      <c r="N848" s="492"/>
      <c r="O848" s="492"/>
      <c r="P848" s="492"/>
      <c r="Q848" s="492"/>
    </row>
    <row r="849" ht="25.15" customHeight="true" x14ac:dyDescent="0.2">
      <c r="C849" s="492"/>
      <c r="D849" s="492"/>
      <c r="E849" s="492"/>
      <c r="F849" s="492"/>
      <c r="G849" s="492"/>
      <c r="H849" s="492"/>
      <c r="I849" s="492"/>
      <c r="J849" s="492"/>
      <c r="K849" s="492"/>
      <c r="L849" s="492"/>
      <c r="M849" s="492"/>
      <c r="N849" s="492"/>
      <c r="O849" s="492"/>
      <c r="P849" s="492"/>
      <c r="Q849" s="492"/>
    </row>
    <row r="850" ht="25.15" customHeight="true" x14ac:dyDescent="0.2">
      <c r="C850" s="492"/>
      <c r="D850" s="492"/>
      <c r="E850" s="492"/>
      <c r="F850" s="492"/>
      <c r="G850" s="492"/>
      <c r="H850" s="492"/>
      <c r="I850" s="492"/>
      <c r="J850" s="492"/>
      <c r="K850" s="492"/>
      <c r="L850" s="492"/>
      <c r="M850" s="492"/>
      <c r="N850" s="492"/>
      <c r="O850" s="492"/>
      <c r="P850" s="492"/>
      <c r="Q850" s="492"/>
    </row>
    <row r="851" ht="25.15" customHeight="true" x14ac:dyDescent="0.2">
      <c r="C851" s="492"/>
      <c r="D851" s="492"/>
      <c r="E851" s="492"/>
      <c r="F851" s="492"/>
      <c r="G851" s="492"/>
      <c r="H851" s="492"/>
      <c r="I851" s="492"/>
      <c r="J851" s="492"/>
      <c r="K851" s="492"/>
      <c r="L851" s="492"/>
      <c r="M851" s="492"/>
      <c r="N851" s="492"/>
      <c r="O851" s="492"/>
      <c r="P851" s="492"/>
      <c r="Q851" s="492"/>
    </row>
    <row r="852" ht="25.15" customHeight="true" x14ac:dyDescent="0.2">
      <c r="C852" s="492"/>
      <c r="D852" s="492"/>
      <c r="E852" s="492"/>
      <c r="F852" s="492"/>
      <c r="G852" s="492"/>
      <c r="H852" s="492"/>
      <c r="I852" s="492"/>
      <c r="J852" s="492"/>
      <c r="K852" s="492"/>
      <c r="L852" s="492"/>
      <c r="M852" s="492"/>
      <c r="N852" s="492"/>
      <c r="O852" s="492"/>
      <c r="P852" s="492"/>
      <c r="Q852" s="492"/>
    </row>
    <row r="853" ht="25.15" customHeight="true" x14ac:dyDescent="0.2">
      <c r="C853" s="492"/>
      <c r="D853" s="492"/>
      <c r="E853" s="492"/>
      <c r="F853" s="492"/>
      <c r="G853" s="492"/>
      <c r="H853" s="492"/>
      <c r="I853" s="492"/>
      <c r="J853" s="492"/>
      <c r="K853" s="492"/>
      <c r="L853" s="492"/>
      <c r="M853" s="492"/>
      <c r="N853" s="492"/>
      <c r="O853" s="492"/>
      <c r="P853" s="492"/>
      <c r="Q853" s="492"/>
    </row>
    <row r="854" ht="25.15" customHeight="true" x14ac:dyDescent="0.2">
      <c r="C854" s="492"/>
      <c r="D854" s="492"/>
      <c r="E854" s="492"/>
      <c r="F854" s="492"/>
      <c r="G854" s="492"/>
      <c r="H854" s="492"/>
      <c r="I854" s="492"/>
      <c r="J854" s="492"/>
      <c r="K854" s="492"/>
      <c r="L854" s="492"/>
      <c r="M854" s="492"/>
      <c r="N854" s="492"/>
      <c r="O854" s="492"/>
      <c r="P854" s="492"/>
      <c r="Q854" s="492"/>
    </row>
    <row r="855" ht="25.15" customHeight="true" x14ac:dyDescent="0.2">
      <c r="C855" s="492"/>
      <c r="D855" s="492"/>
      <c r="E855" s="492"/>
      <c r="F855" s="492"/>
      <c r="G855" s="492"/>
      <c r="H855" s="492"/>
      <c r="I855" s="492"/>
      <c r="J855" s="492"/>
      <c r="K855" s="492"/>
      <c r="L855" s="492"/>
      <c r="M855" s="492"/>
      <c r="N855" s="492"/>
      <c r="O855" s="492"/>
      <c r="P855" s="492"/>
      <c r="Q855" s="492"/>
    </row>
    <row r="856" ht="25.15" customHeight="true" x14ac:dyDescent="0.2">
      <c r="C856" s="492"/>
      <c r="D856" s="492"/>
      <c r="E856" s="492"/>
      <c r="F856" s="492"/>
      <c r="G856" s="492"/>
      <c r="H856" s="492"/>
      <c r="I856" s="492"/>
      <c r="J856" s="492"/>
      <c r="K856" s="492"/>
      <c r="L856" s="492"/>
      <c r="M856" s="492"/>
      <c r="N856" s="492"/>
      <c r="O856" s="492"/>
      <c r="P856" s="492"/>
      <c r="Q856" s="492"/>
    </row>
    <row r="857" ht="25.15" customHeight="true" x14ac:dyDescent="0.2">
      <c r="C857" s="492"/>
      <c r="D857" s="492"/>
      <c r="E857" s="492"/>
      <c r="F857" s="492"/>
      <c r="G857" s="492"/>
      <c r="H857" s="492"/>
      <c r="I857" s="492"/>
      <c r="J857" s="492"/>
      <c r="K857" s="492"/>
      <c r="L857" s="492"/>
      <c r="M857" s="492"/>
      <c r="N857" s="492"/>
      <c r="O857" s="492"/>
      <c r="P857" s="492"/>
      <c r="Q857" s="492"/>
    </row>
    <row r="858" ht="25.15" customHeight="true" x14ac:dyDescent="0.2">
      <c r="C858" s="492"/>
      <c r="D858" s="492"/>
      <c r="E858" s="492"/>
      <c r="F858" s="492"/>
      <c r="G858" s="492"/>
      <c r="H858" s="492"/>
      <c r="I858" s="492"/>
      <c r="J858" s="492"/>
      <c r="K858" s="492"/>
      <c r="L858" s="492"/>
      <c r="M858" s="492"/>
      <c r="N858" s="492"/>
      <c r="O858" s="492"/>
      <c r="P858" s="492"/>
      <c r="Q858" s="492"/>
    </row>
    <row r="859" ht="25.15" customHeight="true" x14ac:dyDescent="0.2">
      <c r="C859" s="492"/>
      <c r="D859" s="492"/>
      <c r="E859" s="492"/>
      <c r="F859" s="492"/>
      <c r="G859" s="492"/>
      <c r="H859" s="492"/>
      <c r="I859" s="492"/>
      <c r="J859" s="492"/>
      <c r="K859" s="492"/>
      <c r="L859" s="492"/>
      <c r="M859" s="492"/>
      <c r="N859" s="492"/>
      <c r="O859" s="492"/>
      <c r="P859" s="492"/>
      <c r="Q859" s="492"/>
    </row>
    <row r="860" ht="25.15" customHeight="true" x14ac:dyDescent="0.2">
      <c r="C860" s="492"/>
      <c r="D860" s="492"/>
      <c r="E860" s="492"/>
      <c r="F860" s="492"/>
      <c r="G860" s="492"/>
      <c r="H860" s="492"/>
      <c r="I860" s="492"/>
      <c r="J860" s="492"/>
      <c r="K860" s="492"/>
      <c r="L860" s="492"/>
      <c r="M860" s="492"/>
      <c r="N860" s="492"/>
      <c r="O860" s="492"/>
      <c r="P860" s="492"/>
      <c r="Q860" s="492"/>
    </row>
    <row r="861" ht="25.15" customHeight="true" x14ac:dyDescent="0.2">
      <c r="C861" s="492"/>
      <c r="D861" s="492"/>
      <c r="E861" s="492"/>
      <c r="F861" s="492"/>
      <c r="G861" s="492"/>
      <c r="H861" s="492"/>
      <c r="I861" s="492"/>
      <c r="J861" s="492"/>
      <c r="K861" s="492"/>
      <c r="L861" s="492"/>
      <c r="M861" s="492"/>
      <c r="N861" s="492"/>
      <c r="O861" s="492"/>
      <c r="P861" s="492"/>
      <c r="Q861" s="492"/>
    </row>
    <row r="862" ht="25.15" customHeight="true" x14ac:dyDescent="0.2">
      <c r="C862" s="492"/>
      <c r="D862" s="492"/>
      <c r="E862" s="492"/>
      <c r="F862" s="492"/>
      <c r="G862" s="492"/>
      <c r="H862" s="492"/>
      <c r="I862" s="492"/>
      <c r="J862" s="492"/>
      <c r="K862" s="492"/>
      <c r="L862" s="492"/>
      <c r="M862" s="492"/>
      <c r="N862" s="492"/>
      <c r="O862" s="492"/>
      <c r="P862" s="492"/>
      <c r="Q862" s="492"/>
    </row>
    <row r="863" ht="25.15" customHeight="true" x14ac:dyDescent="0.2">
      <c r="C863" s="492"/>
      <c r="D863" s="492"/>
      <c r="E863" s="492"/>
      <c r="F863" s="492"/>
      <c r="G863" s="492"/>
      <c r="H863" s="492"/>
      <c r="I863" s="492"/>
      <c r="J863" s="492"/>
      <c r="K863" s="492"/>
      <c r="L863" s="492"/>
      <c r="M863" s="492"/>
      <c r="N863" s="492"/>
      <c r="O863" s="492"/>
      <c r="P863" s="492"/>
      <c r="Q863" s="492"/>
    </row>
    <row r="864" ht="25.15" customHeight="true" x14ac:dyDescent="0.2">
      <c r="C864" s="492"/>
      <c r="D864" s="492"/>
      <c r="E864" s="492"/>
      <c r="F864" s="492"/>
      <c r="G864" s="492"/>
      <c r="H864" s="492"/>
      <c r="I864" s="492"/>
      <c r="J864" s="492"/>
      <c r="K864" s="492"/>
      <c r="L864" s="492"/>
      <c r="M864" s="492"/>
      <c r="N864" s="492"/>
      <c r="O864" s="492"/>
      <c r="P864" s="492"/>
      <c r="Q864" s="492"/>
    </row>
    <row r="865" ht="25.15" customHeight="true" x14ac:dyDescent="0.2">
      <c r="C865" s="492"/>
      <c r="D865" s="492"/>
      <c r="E865" s="492"/>
      <c r="F865" s="492"/>
      <c r="G865" s="492"/>
      <c r="H865" s="492"/>
      <c r="I865" s="492"/>
      <c r="J865" s="492"/>
      <c r="K865" s="492"/>
      <c r="L865" s="492"/>
      <c r="M865" s="492"/>
      <c r="N865" s="492"/>
      <c r="O865" s="492"/>
      <c r="P865" s="492"/>
      <c r="Q865" s="492"/>
    </row>
    <row r="866" ht="25.15" customHeight="true" x14ac:dyDescent="0.2">
      <c r="C866" s="492"/>
      <c r="D866" s="492"/>
      <c r="E866" s="492"/>
      <c r="F866" s="492"/>
      <c r="G866" s="492"/>
      <c r="H866" s="492"/>
      <c r="I866" s="492"/>
      <c r="J866" s="492"/>
      <c r="K866" s="492"/>
      <c r="L866" s="492"/>
      <c r="M866" s="492"/>
      <c r="N866" s="492"/>
      <c r="O866" s="492"/>
      <c r="P866" s="492"/>
      <c r="Q866" s="492"/>
    </row>
    <row r="867" ht="25.15" customHeight="true" x14ac:dyDescent="0.2">
      <c r="C867" s="492"/>
      <c r="D867" s="492"/>
      <c r="E867" s="492"/>
      <c r="F867" s="492"/>
      <c r="G867" s="492"/>
      <c r="H867" s="492"/>
      <c r="I867" s="492"/>
      <c r="J867" s="492"/>
      <c r="K867" s="492"/>
      <c r="L867" s="492"/>
      <c r="M867" s="492"/>
      <c r="N867" s="492"/>
      <c r="O867" s="492"/>
      <c r="P867" s="492"/>
      <c r="Q867" s="492"/>
    </row>
    <row r="868" ht="25.15" customHeight="true" x14ac:dyDescent="0.2">
      <c r="C868" s="492"/>
      <c r="D868" s="492"/>
      <c r="E868" s="492"/>
      <c r="F868" s="492"/>
      <c r="G868" s="492"/>
      <c r="H868" s="492"/>
      <c r="I868" s="492"/>
      <c r="J868" s="492"/>
      <c r="K868" s="492"/>
      <c r="L868" s="492"/>
      <c r="M868" s="492"/>
      <c r="N868" s="492"/>
      <c r="O868" s="492"/>
      <c r="P868" s="492"/>
      <c r="Q868" s="492"/>
    </row>
    <row r="869" ht="25.15" customHeight="true" x14ac:dyDescent="0.2">
      <c r="C869" s="492"/>
      <c r="D869" s="492"/>
      <c r="E869" s="492"/>
      <c r="F869" s="492"/>
      <c r="G869" s="492"/>
      <c r="H869" s="492"/>
      <c r="I869" s="492"/>
      <c r="J869" s="492"/>
      <c r="K869" s="492"/>
      <c r="L869" s="492"/>
      <c r="M869" s="492"/>
      <c r="N869" s="492"/>
      <c r="O869" s="492"/>
      <c r="P869" s="492"/>
      <c r="Q869" s="492"/>
    </row>
    <row r="870" ht="25.15" customHeight="true" x14ac:dyDescent="0.2">
      <c r="C870" s="492"/>
      <c r="D870" s="492"/>
      <c r="E870" s="492"/>
      <c r="F870" s="492"/>
      <c r="G870" s="492"/>
      <c r="H870" s="492"/>
      <c r="I870" s="492"/>
      <c r="J870" s="492"/>
      <c r="K870" s="492"/>
      <c r="L870" s="492"/>
      <c r="M870" s="492"/>
      <c r="N870" s="492"/>
      <c r="O870" s="492"/>
      <c r="P870" s="492"/>
      <c r="Q870" s="492"/>
    </row>
    <row r="871" ht="25.15" customHeight="true" x14ac:dyDescent="0.2">
      <c r="C871" s="492"/>
      <c r="D871" s="492"/>
      <c r="E871" s="492"/>
      <c r="F871" s="492"/>
      <c r="G871" s="492"/>
      <c r="H871" s="492"/>
      <c r="I871" s="492"/>
      <c r="J871" s="492"/>
      <c r="K871" s="492"/>
      <c r="L871" s="492"/>
      <c r="M871" s="492"/>
      <c r="N871" s="492"/>
      <c r="O871" s="492"/>
      <c r="P871" s="492"/>
      <c r="Q871" s="492"/>
    </row>
    <row r="872" ht="25.15" customHeight="true" x14ac:dyDescent="0.2">
      <c r="C872" s="492"/>
      <c r="D872" s="492"/>
      <c r="E872" s="492"/>
      <c r="F872" s="492"/>
      <c r="G872" s="492"/>
      <c r="H872" s="492"/>
      <c r="I872" s="492"/>
      <c r="J872" s="492"/>
      <c r="K872" s="492"/>
      <c r="L872" s="492"/>
      <c r="M872" s="492"/>
      <c r="N872" s="492"/>
      <c r="O872" s="492"/>
      <c r="P872" s="492"/>
      <c r="Q872" s="492"/>
    </row>
    <row r="873" ht="25.15" customHeight="true" x14ac:dyDescent="0.2">
      <c r="C873" s="492"/>
      <c r="D873" s="492"/>
      <c r="E873" s="492"/>
      <c r="F873" s="492"/>
      <c r="G873" s="492"/>
      <c r="H873" s="492"/>
      <c r="I873" s="492"/>
      <c r="J873" s="492"/>
      <c r="K873" s="492"/>
      <c r="L873" s="492"/>
      <c r="M873" s="492"/>
      <c r="N873" s="492"/>
      <c r="O873" s="492"/>
      <c r="P873" s="492"/>
      <c r="Q873" s="492"/>
    </row>
    <row r="874" ht="25.15" customHeight="true" x14ac:dyDescent="0.2">
      <c r="C874" s="492"/>
      <c r="D874" s="492"/>
      <c r="E874" s="492"/>
      <c r="F874" s="492"/>
      <c r="G874" s="492"/>
      <c r="H874" s="492"/>
      <c r="I874" s="492"/>
      <c r="J874" s="492"/>
      <c r="K874" s="492"/>
      <c r="L874" s="492"/>
      <c r="M874" s="492"/>
      <c r="N874" s="492"/>
      <c r="O874" s="492"/>
      <c r="P874" s="492"/>
      <c r="Q874" s="492"/>
    </row>
    <row r="875" ht="25.15" customHeight="true" x14ac:dyDescent="0.2">
      <c r="C875" s="492"/>
      <c r="D875" s="492"/>
      <c r="E875" s="492"/>
      <c r="F875" s="492"/>
      <c r="G875" s="492"/>
      <c r="H875" s="492"/>
      <c r="I875" s="492"/>
      <c r="J875" s="492"/>
      <c r="K875" s="492"/>
      <c r="L875" s="492"/>
      <c r="M875" s="492"/>
      <c r="N875" s="492"/>
      <c r="O875" s="492"/>
      <c r="P875" s="492"/>
      <c r="Q875" s="492"/>
    </row>
    <row r="876" ht="25.15" customHeight="true" x14ac:dyDescent="0.2">
      <c r="C876" s="492"/>
      <c r="D876" s="492"/>
      <c r="E876" s="492"/>
      <c r="F876" s="492"/>
      <c r="G876" s="492"/>
      <c r="H876" s="492"/>
      <c r="I876" s="492"/>
      <c r="J876" s="492"/>
      <c r="K876" s="492"/>
      <c r="L876" s="492"/>
      <c r="M876" s="492"/>
      <c r="N876" s="492"/>
      <c r="O876" s="492"/>
      <c r="P876" s="492"/>
      <c r="Q876" s="492"/>
    </row>
    <row r="877" ht="25.15" customHeight="true" x14ac:dyDescent="0.2">
      <c r="C877" s="492"/>
      <c r="D877" s="492"/>
      <c r="E877" s="492"/>
      <c r="F877" s="492"/>
      <c r="G877" s="492"/>
      <c r="H877" s="492"/>
      <c r="I877" s="492"/>
      <c r="J877" s="492"/>
      <c r="K877" s="492"/>
      <c r="L877" s="492"/>
      <c r="M877" s="492"/>
      <c r="N877" s="492"/>
      <c r="O877" s="492"/>
      <c r="P877" s="492"/>
      <c r="Q877" s="492"/>
    </row>
    <row r="878" ht="25.15" customHeight="true" x14ac:dyDescent="0.2">
      <c r="C878" s="492"/>
      <c r="D878" s="492"/>
      <c r="E878" s="492"/>
      <c r="F878" s="492"/>
      <c r="G878" s="492"/>
      <c r="H878" s="492"/>
      <c r="I878" s="492"/>
      <c r="J878" s="492"/>
      <c r="K878" s="492"/>
      <c r="L878" s="492"/>
      <c r="M878" s="492"/>
      <c r="N878" s="492"/>
      <c r="O878" s="492"/>
      <c r="P878" s="492"/>
      <c r="Q878" s="492"/>
    </row>
    <row r="879" ht="25.15" customHeight="true" x14ac:dyDescent="0.2">
      <c r="C879" s="492"/>
      <c r="D879" s="492"/>
      <c r="E879" s="492"/>
      <c r="F879" s="492"/>
      <c r="G879" s="492"/>
      <c r="H879" s="492"/>
      <c r="I879" s="492"/>
      <c r="J879" s="492"/>
      <c r="K879" s="492"/>
      <c r="L879" s="492"/>
      <c r="M879" s="492"/>
      <c r="N879" s="492"/>
      <c r="O879" s="492"/>
      <c r="P879" s="492"/>
      <c r="Q879" s="492"/>
    </row>
    <row r="880" ht="25.15" customHeight="true" x14ac:dyDescent="0.2">
      <c r="C880" s="492"/>
      <c r="D880" s="492"/>
      <c r="E880" s="492"/>
      <c r="F880" s="492"/>
      <c r="G880" s="492"/>
      <c r="H880" s="492"/>
      <c r="I880" s="492"/>
      <c r="J880" s="492"/>
      <c r="K880" s="492"/>
      <c r="L880" s="492"/>
      <c r="M880" s="492"/>
      <c r="N880" s="492"/>
      <c r="O880" s="492"/>
      <c r="P880" s="492"/>
      <c r="Q880" s="492"/>
    </row>
    <row r="881" ht="25.15" customHeight="true" x14ac:dyDescent="0.2">
      <c r="C881" s="492"/>
      <c r="D881" s="492"/>
      <c r="E881" s="492"/>
      <c r="F881" s="492"/>
      <c r="G881" s="492"/>
      <c r="H881" s="492"/>
      <c r="I881" s="492"/>
      <c r="J881" s="492"/>
      <c r="K881" s="492"/>
      <c r="L881" s="492"/>
      <c r="M881" s="492"/>
      <c r="N881" s="492"/>
      <c r="O881" s="492"/>
      <c r="P881" s="492"/>
      <c r="Q881" s="492"/>
    </row>
    <row r="882" ht="25.15" customHeight="true" x14ac:dyDescent="0.2">
      <c r="C882" s="492"/>
      <c r="D882" s="492"/>
      <c r="E882" s="492"/>
      <c r="F882" s="492"/>
      <c r="G882" s="492"/>
      <c r="H882" s="492"/>
      <c r="I882" s="492"/>
      <c r="J882" s="492"/>
      <c r="K882" s="492"/>
      <c r="L882" s="492"/>
      <c r="M882" s="492"/>
      <c r="N882" s="492"/>
      <c r="O882" s="492"/>
      <c r="P882" s="492"/>
      <c r="Q882" s="492"/>
    </row>
    <row r="883" ht="25.15" customHeight="true" x14ac:dyDescent="0.2">
      <c r="C883" s="492"/>
      <c r="D883" s="492"/>
      <c r="E883" s="492"/>
      <c r="F883" s="492"/>
      <c r="G883" s="492"/>
      <c r="H883" s="492"/>
      <c r="I883" s="492"/>
      <c r="J883" s="492"/>
      <c r="K883" s="492"/>
      <c r="L883" s="492"/>
      <c r="M883" s="492"/>
      <c r="N883" s="492"/>
      <c r="O883" s="492"/>
      <c r="P883" s="492"/>
      <c r="Q883" s="492"/>
    </row>
    <row r="884" ht="25.15" customHeight="true" x14ac:dyDescent="0.2">
      <c r="C884" s="492"/>
      <c r="D884" s="492"/>
      <c r="E884" s="492"/>
      <c r="F884" s="492"/>
      <c r="G884" s="492"/>
      <c r="H884" s="492"/>
      <c r="I884" s="492"/>
      <c r="J884" s="492"/>
      <c r="K884" s="492"/>
      <c r="L884" s="492"/>
      <c r="M884" s="492"/>
      <c r="N884" s="492"/>
      <c r="O884" s="492"/>
      <c r="P884" s="492"/>
      <c r="Q884" s="492"/>
    </row>
    <row r="885" ht="25.15" customHeight="true" x14ac:dyDescent="0.2">
      <c r="C885" s="492"/>
      <c r="D885" s="492"/>
      <c r="E885" s="492"/>
      <c r="F885" s="492"/>
      <c r="G885" s="492"/>
      <c r="H885" s="492"/>
      <c r="I885" s="492"/>
      <c r="J885" s="492"/>
      <c r="K885" s="492"/>
      <c r="L885" s="492"/>
      <c r="M885" s="492"/>
      <c r="N885" s="492"/>
      <c r="O885" s="492"/>
      <c r="P885" s="492"/>
      <c r="Q885" s="492"/>
    </row>
    <row r="886" ht="25.15" customHeight="true" x14ac:dyDescent="0.2">
      <c r="C886" s="492"/>
      <c r="D886" s="492"/>
      <c r="E886" s="492"/>
      <c r="F886" s="492"/>
      <c r="G886" s="492"/>
      <c r="H886" s="492"/>
      <c r="I886" s="492"/>
      <c r="J886" s="492"/>
      <c r="K886" s="492"/>
      <c r="L886" s="492"/>
      <c r="M886" s="492"/>
      <c r="N886" s="492"/>
      <c r="O886" s="492"/>
      <c r="P886" s="492"/>
      <c r="Q886" s="492"/>
    </row>
    <row r="887" ht="25.15" customHeight="true" x14ac:dyDescent="0.2">
      <c r="C887" s="492"/>
      <c r="D887" s="492"/>
      <c r="E887" s="492"/>
      <c r="F887" s="492"/>
      <c r="G887" s="492"/>
      <c r="H887" s="492"/>
      <c r="I887" s="492"/>
      <c r="J887" s="492"/>
      <c r="K887" s="492"/>
      <c r="L887" s="492"/>
      <c r="M887" s="492"/>
      <c r="N887" s="492"/>
      <c r="O887" s="492"/>
      <c r="P887" s="492"/>
      <c r="Q887" s="492"/>
    </row>
    <row r="888" ht="25.15" customHeight="true" x14ac:dyDescent="0.2">
      <c r="C888" s="492"/>
      <c r="D888" s="492"/>
      <c r="E888" s="492"/>
      <c r="F888" s="492"/>
      <c r="G888" s="492"/>
      <c r="H888" s="492"/>
      <c r="I888" s="492"/>
      <c r="J888" s="492"/>
      <c r="K888" s="492"/>
      <c r="L888" s="492"/>
      <c r="M888" s="492"/>
      <c r="N888" s="492"/>
      <c r="O888" s="492"/>
      <c r="P888" s="492"/>
      <c r="Q888" s="492"/>
    </row>
    <row r="889" ht="25.15" customHeight="true" x14ac:dyDescent="0.2">
      <c r="C889" s="492"/>
      <c r="D889" s="492"/>
      <c r="E889" s="492"/>
      <c r="F889" s="492"/>
      <c r="G889" s="492"/>
      <c r="H889" s="492"/>
      <c r="I889" s="492"/>
      <c r="J889" s="492"/>
      <c r="K889" s="492"/>
      <c r="L889" s="492"/>
      <c r="M889" s="492"/>
      <c r="N889" s="492"/>
      <c r="O889" s="492"/>
      <c r="P889" s="492"/>
      <c r="Q889" s="492"/>
    </row>
    <row r="890" ht="25.15" customHeight="true" x14ac:dyDescent="0.2">
      <c r="C890" s="492"/>
      <c r="D890" s="492"/>
      <c r="E890" s="492"/>
      <c r="F890" s="492"/>
      <c r="G890" s="492"/>
      <c r="H890" s="492"/>
      <c r="I890" s="492"/>
      <c r="J890" s="492"/>
      <c r="K890" s="492"/>
      <c r="L890" s="492"/>
      <c r="M890" s="492"/>
      <c r="N890" s="492"/>
      <c r="O890" s="492"/>
      <c r="P890" s="492"/>
      <c r="Q890" s="492"/>
    </row>
    <row r="891" ht="25.15" customHeight="true" x14ac:dyDescent="0.2">
      <c r="C891" s="492"/>
      <c r="D891" s="492"/>
      <c r="E891" s="492"/>
      <c r="F891" s="492"/>
      <c r="G891" s="492"/>
      <c r="H891" s="492"/>
      <c r="I891" s="492"/>
      <c r="J891" s="492"/>
      <c r="K891" s="492"/>
      <c r="L891" s="492"/>
      <c r="M891" s="492"/>
      <c r="N891" s="492"/>
      <c r="O891" s="492"/>
      <c r="P891" s="492"/>
      <c r="Q891" s="492"/>
    </row>
    <row r="892" ht="25.15" customHeight="true" x14ac:dyDescent="0.2">
      <c r="C892" s="492"/>
      <c r="D892" s="492"/>
      <c r="E892" s="492"/>
      <c r="F892" s="492"/>
      <c r="G892" s="492"/>
      <c r="H892" s="492"/>
      <c r="I892" s="492"/>
      <c r="J892" s="492"/>
      <c r="K892" s="492"/>
      <c r="L892" s="492"/>
      <c r="M892" s="492"/>
      <c r="N892" s="492"/>
      <c r="O892" s="492"/>
      <c r="P892" s="492"/>
      <c r="Q892" s="492"/>
    </row>
    <row r="893" ht="25.15" customHeight="true" x14ac:dyDescent="0.2">
      <c r="C893" s="492"/>
      <c r="D893" s="492"/>
      <c r="E893" s="492"/>
      <c r="F893" s="492"/>
      <c r="G893" s="492"/>
      <c r="H893" s="492"/>
      <c r="I893" s="492"/>
      <c r="J893" s="492"/>
      <c r="K893" s="492"/>
      <c r="L893" s="492"/>
      <c r="M893" s="492"/>
      <c r="N893" s="492"/>
      <c r="O893" s="492"/>
      <c r="P893" s="492"/>
      <c r="Q893" s="492"/>
    </row>
    <row r="894" ht="25.15" customHeight="true" x14ac:dyDescent="0.2">
      <c r="C894" s="492"/>
      <c r="D894" s="492"/>
      <c r="E894" s="492"/>
      <c r="F894" s="492"/>
      <c r="G894" s="492"/>
      <c r="H894" s="492"/>
      <c r="I894" s="492"/>
      <c r="J894" s="492"/>
      <c r="K894" s="492"/>
      <c r="L894" s="492"/>
      <c r="M894" s="492"/>
      <c r="N894" s="492"/>
      <c r="O894" s="492"/>
      <c r="P894" s="492"/>
      <c r="Q894" s="492"/>
    </row>
    <row r="895" ht="25.15" customHeight="true" x14ac:dyDescent="0.2">
      <c r="C895" s="492"/>
      <c r="D895" s="492"/>
      <c r="E895" s="492"/>
      <c r="F895" s="492"/>
      <c r="G895" s="492"/>
      <c r="H895" s="492"/>
      <c r="I895" s="492"/>
      <c r="J895" s="492"/>
      <c r="K895" s="492"/>
      <c r="L895" s="492"/>
      <c r="M895" s="492"/>
      <c r="N895" s="492"/>
      <c r="O895" s="492"/>
      <c r="P895" s="492"/>
      <c r="Q895" s="492"/>
    </row>
    <row r="896" ht="25.15" customHeight="true" x14ac:dyDescent="0.2">
      <c r="C896" s="492"/>
      <c r="D896" s="492"/>
      <c r="E896" s="492"/>
      <c r="F896" s="492"/>
      <c r="G896" s="492"/>
      <c r="H896" s="492"/>
      <c r="I896" s="492"/>
      <c r="J896" s="492"/>
      <c r="K896" s="492"/>
      <c r="L896" s="492"/>
      <c r="M896" s="492"/>
      <c r="N896" s="492"/>
      <c r="O896" s="492"/>
      <c r="P896" s="492"/>
      <c r="Q896" s="492"/>
    </row>
    <row r="897" ht="25.15" customHeight="true" x14ac:dyDescent="0.2">
      <c r="C897" s="492"/>
      <c r="D897" s="492"/>
      <c r="E897" s="492"/>
      <c r="F897" s="492"/>
      <c r="G897" s="492"/>
      <c r="H897" s="492"/>
      <c r="I897" s="492"/>
      <c r="J897" s="492"/>
      <c r="K897" s="492"/>
      <c r="L897" s="492"/>
      <c r="M897" s="492"/>
      <c r="N897" s="492"/>
      <c r="O897" s="492"/>
      <c r="P897" s="492"/>
      <c r="Q897" s="492"/>
    </row>
    <row r="898" ht="25.15" customHeight="true" x14ac:dyDescent="0.2">
      <c r="C898" s="492"/>
      <c r="D898" s="492"/>
      <c r="E898" s="492"/>
      <c r="F898" s="492"/>
      <c r="G898" s="492"/>
      <c r="H898" s="492"/>
      <c r="I898" s="492"/>
      <c r="J898" s="492"/>
      <c r="K898" s="492"/>
      <c r="L898" s="492"/>
      <c r="M898" s="492"/>
      <c r="N898" s="492"/>
      <c r="O898" s="492"/>
      <c r="P898" s="492"/>
      <c r="Q898" s="492"/>
    </row>
    <row r="899" ht="25.15" customHeight="true" x14ac:dyDescent="0.2">
      <c r="C899" s="492"/>
      <c r="D899" s="492"/>
      <c r="E899" s="492"/>
      <c r="F899" s="492"/>
      <c r="G899" s="492"/>
      <c r="H899" s="492"/>
      <c r="I899" s="492"/>
      <c r="J899" s="492"/>
      <c r="K899" s="492"/>
      <c r="L899" s="492"/>
      <c r="M899" s="492"/>
      <c r="N899" s="492"/>
      <c r="O899" s="492"/>
      <c r="P899" s="492"/>
      <c r="Q899" s="492"/>
    </row>
    <row r="900" ht="25.15" customHeight="true" x14ac:dyDescent="0.2">
      <c r="C900" s="492"/>
      <c r="D900" s="492"/>
      <c r="E900" s="492"/>
      <c r="F900" s="492"/>
      <c r="G900" s="492"/>
      <c r="H900" s="492"/>
      <c r="I900" s="492"/>
      <c r="J900" s="492"/>
      <c r="K900" s="492"/>
      <c r="L900" s="492"/>
      <c r="M900" s="492"/>
      <c r="N900" s="492"/>
      <c r="O900" s="492"/>
      <c r="P900" s="492"/>
      <c r="Q900" s="492"/>
    </row>
    <row r="901" ht="25.15" customHeight="true" x14ac:dyDescent="0.2">
      <c r="C901" s="492"/>
      <c r="D901" s="492"/>
      <c r="E901" s="492"/>
      <c r="F901" s="492"/>
      <c r="G901" s="492"/>
      <c r="H901" s="492"/>
      <c r="I901" s="492"/>
      <c r="J901" s="492"/>
      <c r="K901" s="492"/>
      <c r="L901" s="492"/>
      <c r="M901" s="492"/>
      <c r="N901" s="492"/>
      <c r="O901" s="492"/>
      <c r="P901" s="492"/>
      <c r="Q901" s="492"/>
    </row>
    <row r="902" ht="25.15" customHeight="true" x14ac:dyDescent="0.2">
      <c r="C902" s="492"/>
      <c r="D902" s="492"/>
      <c r="E902" s="492"/>
      <c r="F902" s="492"/>
      <c r="G902" s="492"/>
      <c r="H902" s="492"/>
      <c r="I902" s="492"/>
      <c r="J902" s="492"/>
      <c r="K902" s="492"/>
      <c r="L902" s="492"/>
      <c r="M902" s="492"/>
      <c r="N902" s="492"/>
      <c r="O902" s="492"/>
      <c r="P902" s="492"/>
      <c r="Q902" s="492"/>
    </row>
    <row r="903" ht="25.15" customHeight="true" x14ac:dyDescent="0.2">
      <c r="C903" s="492"/>
      <c r="D903" s="492"/>
      <c r="E903" s="492"/>
      <c r="F903" s="492"/>
      <c r="G903" s="492"/>
      <c r="H903" s="492"/>
      <c r="I903" s="492"/>
      <c r="J903" s="492"/>
      <c r="K903" s="492"/>
      <c r="L903" s="492"/>
      <c r="M903" s="492"/>
      <c r="N903" s="492"/>
      <c r="O903" s="492"/>
      <c r="P903" s="492"/>
      <c r="Q903" s="492"/>
    </row>
    <row r="904" ht="25.15" customHeight="true" x14ac:dyDescent="0.2">
      <c r="C904" s="492"/>
      <c r="D904" s="492"/>
      <c r="E904" s="492"/>
      <c r="F904" s="492"/>
      <c r="G904" s="492"/>
      <c r="H904" s="492"/>
      <c r="I904" s="492"/>
      <c r="J904" s="492"/>
      <c r="K904" s="492"/>
      <c r="L904" s="492"/>
      <c r="M904" s="492"/>
      <c r="N904" s="492"/>
      <c r="O904" s="492"/>
      <c r="P904" s="492"/>
      <c r="Q904" s="492"/>
    </row>
    <row r="905" ht="25.15" customHeight="true" x14ac:dyDescent="0.2">
      <c r="C905" s="492"/>
      <c r="D905" s="492"/>
      <c r="E905" s="492"/>
      <c r="F905" s="492"/>
      <c r="G905" s="492"/>
      <c r="H905" s="492"/>
      <c r="I905" s="492"/>
      <c r="J905" s="492"/>
      <c r="K905" s="492"/>
      <c r="L905" s="492"/>
      <c r="M905" s="492"/>
      <c r="N905" s="492"/>
      <c r="O905" s="492"/>
      <c r="P905" s="492"/>
      <c r="Q905" s="492"/>
    </row>
    <row r="906" ht="25.15" customHeight="true" x14ac:dyDescent="0.2">
      <c r="C906" s="492"/>
      <c r="D906" s="492"/>
      <c r="E906" s="492"/>
      <c r="F906" s="492"/>
      <c r="G906" s="492"/>
      <c r="H906" s="492"/>
      <c r="I906" s="492"/>
      <c r="J906" s="492"/>
      <c r="K906" s="492"/>
      <c r="L906" s="492"/>
      <c r="M906" s="492"/>
      <c r="N906" s="492"/>
      <c r="O906" s="492"/>
      <c r="P906" s="492"/>
      <c r="Q906" s="492"/>
    </row>
    <row r="907" ht="25.15" customHeight="true" x14ac:dyDescent="0.2">
      <c r="C907" s="492"/>
      <c r="D907" s="492"/>
      <c r="E907" s="492"/>
      <c r="F907" s="492"/>
      <c r="G907" s="492"/>
      <c r="H907" s="492"/>
      <c r="I907" s="492"/>
      <c r="J907" s="492"/>
      <c r="K907" s="492"/>
      <c r="L907" s="492"/>
      <c r="M907" s="492"/>
      <c r="N907" s="492"/>
      <c r="O907" s="492"/>
      <c r="P907" s="492"/>
      <c r="Q907" s="492"/>
    </row>
    <row r="908" ht="25.15" customHeight="true" x14ac:dyDescent="0.2">
      <c r="C908" s="492"/>
      <c r="D908" s="492"/>
      <c r="E908" s="492"/>
      <c r="F908" s="492"/>
      <c r="G908" s="492"/>
      <c r="H908" s="492"/>
      <c r="I908" s="492"/>
      <c r="J908" s="492"/>
      <c r="K908" s="492"/>
      <c r="L908" s="492"/>
      <c r="M908" s="492"/>
      <c r="N908" s="492"/>
      <c r="O908" s="492"/>
      <c r="P908" s="492"/>
      <c r="Q908" s="492"/>
    </row>
    <row r="909" ht="25.15" customHeight="true" x14ac:dyDescent="0.2">
      <c r="C909" s="492"/>
      <c r="D909" s="492"/>
      <c r="E909" s="492"/>
      <c r="F909" s="492"/>
      <c r="G909" s="492"/>
      <c r="H909" s="492"/>
      <c r="I909" s="492"/>
      <c r="J909" s="492"/>
      <c r="K909" s="492"/>
      <c r="L909" s="492"/>
      <c r="M909" s="492"/>
      <c r="N909" s="492"/>
      <c r="O909" s="492"/>
      <c r="P909" s="492"/>
      <c r="Q909" s="492"/>
    </row>
    <row r="910" ht="25.15" customHeight="true" x14ac:dyDescent="0.2">
      <c r="C910" s="492"/>
      <c r="D910" s="492"/>
      <c r="E910" s="492"/>
      <c r="F910" s="492"/>
      <c r="G910" s="492"/>
      <c r="H910" s="492"/>
      <c r="I910" s="492"/>
      <c r="J910" s="492"/>
      <c r="K910" s="492"/>
      <c r="L910" s="492"/>
      <c r="M910" s="492"/>
      <c r="N910" s="492"/>
      <c r="O910" s="492"/>
      <c r="P910" s="492"/>
      <c r="Q910" s="492"/>
    </row>
    <row r="911" ht="25.15" customHeight="true" x14ac:dyDescent="0.2">
      <c r="C911" s="492"/>
      <c r="D911" s="492"/>
      <c r="E911" s="492"/>
      <c r="F911" s="492"/>
      <c r="G911" s="492"/>
      <c r="H911" s="492"/>
      <c r="I911" s="492"/>
      <c r="J911" s="492"/>
      <c r="K911" s="492"/>
      <c r="L911" s="492"/>
      <c r="M911" s="492"/>
      <c r="N911" s="492"/>
      <c r="O911" s="492"/>
      <c r="P911" s="492"/>
      <c r="Q911" s="492"/>
    </row>
    <row r="912" ht="25.15" customHeight="true" x14ac:dyDescent="0.2">
      <c r="C912" s="492"/>
      <c r="D912" s="492"/>
      <c r="E912" s="492"/>
      <c r="F912" s="492"/>
      <c r="G912" s="492"/>
      <c r="H912" s="492"/>
      <c r="I912" s="492"/>
      <c r="J912" s="492"/>
      <c r="K912" s="492"/>
      <c r="L912" s="492"/>
      <c r="M912" s="492"/>
      <c r="N912" s="492"/>
      <c r="O912" s="492"/>
      <c r="P912" s="492"/>
      <c r="Q912" s="492"/>
    </row>
    <row r="913" ht="25.15" customHeight="true" x14ac:dyDescent="0.2">
      <c r="C913" s="492"/>
      <c r="D913" s="492"/>
      <c r="E913" s="492"/>
      <c r="F913" s="492"/>
      <c r="G913" s="492"/>
      <c r="H913" s="492"/>
      <c r="I913" s="492"/>
      <c r="J913" s="492"/>
      <c r="K913" s="492"/>
      <c r="L913" s="492"/>
      <c r="M913" s="492"/>
      <c r="N913" s="492"/>
      <c r="O913" s="492"/>
      <c r="P913" s="492"/>
      <c r="Q913" s="492"/>
    </row>
    <row r="914" ht="25.15" customHeight="true" x14ac:dyDescent="0.2">
      <c r="C914" s="492"/>
      <c r="D914" s="492"/>
      <c r="E914" s="492"/>
      <c r="F914" s="492"/>
      <c r="G914" s="492"/>
      <c r="H914" s="492"/>
      <c r="I914" s="492"/>
      <c r="J914" s="492"/>
      <c r="K914" s="492"/>
      <c r="L914" s="492"/>
      <c r="M914" s="492"/>
      <c r="N914" s="492"/>
      <c r="O914" s="492"/>
      <c r="P914" s="492"/>
      <c r="Q914" s="492"/>
    </row>
    <row r="915" ht="25.15" customHeight="true" x14ac:dyDescent="0.2">
      <c r="C915" s="492"/>
      <c r="D915" s="492"/>
      <c r="E915" s="492"/>
      <c r="F915" s="492"/>
      <c r="G915" s="492"/>
      <c r="H915" s="492"/>
      <c r="I915" s="492"/>
      <c r="J915" s="492"/>
      <c r="K915" s="492"/>
      <c r="L915" s="492"/>
      <c r="M915" s="492"/>
      <c r="N915" s="492"/>
      <c r="O915" s="492"/>
      <c r="P915" s="492"/>
      <c r="Q915" s="492"/>
    </row>
    <row r="916" ht="25.15" customHeight="true" x14ac:dyDescent="0.2">
      <c r="C916" s="492"/>
      <c r="D916" s="492"/>
      <c r="E916" s="492"/>
      <c r="F916" s="492"/>
      <c r="G916" s="492"/>
      <c r="H916" s="492"/>
      <c r="I916" s="492"/>
      <c r="J916" s="492"/>
      <c r="K916" s="492"/>
      <c r="L916" s="492"/>
      <c r="M916" s="492"/>
      <c r="N916" s="492"/>
      <c r="O916" s="492"/>
      <c r="P916" s="492"/>
      <c r="Q916" s="492"/>
    </row>
    <row r="917" ht="25.15" customHeight="true" x14ac:dyDescent="0.2">
      <c r="C917" s="492"/>
      <c r="D917" s="492"/>
      <c r="E917" s="492"/>
      <c r="F917" s="492"/>
      <c r="G917" s="492"/>
      <c r="H917" s="492"/>
      <c r="I917" s="492"/>
      <c r="J917" s="492"/>
      <c r="K917" s="492"/>
      <c r="L917" s="492"/>
      <c r="M917" s="492"/>
      <c r="N917" s="492"/>
      <c r="O917" s="492"/>
      <c r="P917" s="492"/>
      <c r="Q917" s="492"/>
    </row>
    <row r="918" ht="25.15" customHeight="true" x14ac:dyDescent="0.2">
      <c r="C918" s="492"/>
      <c r="D918" s="492"/>
      <c r="E918" s="492"/>
      <c r="F918" s="492"/>
      <c r="G918" s="492"/>
      <c r="H918" s="492"/>
      <c r="I918" s="492"/>
      <c r="J918" s="492"/>
      <c r="K918" s="492"/>
      <c r="L918" s="492"/>
      <c r="M918" s="492"/>
      <c r="N918" s="492"/>
      <c r="O918" s="492"/>
      <c r="P918" s="492"/>
      <c r="Q918" s="492"/>
    </row>
    <row r="919" ht="25.15" customHeight="true" x14ac:dyDescent="0.2">
      <c r="C919" s="492"/>
      <c r="D919" s="492"/>
      <c r="E919" s="492"/>
      <c r="F919" s="492"/>
      <c r="G919" s="492"/>
      <c r="H919" s="492"/>
      <c r="I919" s="492"/>
      <c r="J919" s="492"/>
      <c r="K919" s="492"/>
      <c r="L919" s="492"/>
      <c r="M919" s="492"/>
      <c r="N919" s="492"/>
      <c r="O919" s="492"/>
      <c r="P919" s="492"/>
      <c r="Q919" s="492"/>
    </row>
    <row r="920" ht="25.15" customHeight="true" x14ac:dyDescent="0.2">
      <c r="C920" s="492"/>
      <c r="D920" s="492"/>
      <c r="E920" s="492"/>
      <c r="F920" s="492"/>
      <c r="G920" s="492"/>
      <c r="H920" s="492"/>
      <c r="I920" s="492"/>
      <c r="J920" s="492"/>
      <c r="K920" s="492"/>
      <c r="L920" s="492"/>
      <c r="M920" s="492"/>
      <c r="N920" s="492"/>
      <c r="O920" s="492"/>
      <c r="P920" s="492"/>
      <c r="Q920" s="492"/>
    </row>
    <row r="921" ht="25.15" customHeight="true" x14ac:dyDescent="0.2">
      <c r="C921" s="492"/>
      <c r="D921" s="492"/>
      <c r="E921" s="492"/>
      <c r="F921" s="492"/>
      <c r="G921" s="492"/>
      <c r="H921" s="492"/>
      <c r="I921" s="492"/>
      <c r="J921" s="492"/>
      <c r="K921" s="492"/>
      <c r="L921" s="492"/>
      <c r="M921" s="492"/>
      <c r="N921" s="492"/>
      <c r="O921" s="492"/>
      <c r="P921" s="492"/>
      <c r="Q921" s="492"/>
    </row>
    <row r="922" ht="25.15" customHeight="true" x14ac:dyDescent="0.2">
      <c r="C922" s="492"/>
      <c r="D922" s="492"/>
      <c r="E922" s="492"/>
      <c r="F922" s="492"/>
      <c r="G922" s="492"/>
      <c r="H922" s="492"/>
      <c r="I922" s="492"/>
      <c r="J922" s="492"/>
      <c r="K922" s="492"/>
      <c r="L922" s="492"/>
      <c r="M922" s="492"/>
      <c r="N922" s="492"/>
      <c r="O922" s="492"/>
      <c r="P922" s="492"/>
      <c r="Q922" s="492"/>
    </row>
    <row r="923" ht="25.15" customHeight="true" x14ac:dyDescent="0.2">
      <c r="C923" s="492"/>
      <c r="D923" s="492"/>
      <c r="E923" s="492"/>
      <c r="F923" s="492"/>
      <c r="G923" s="492"/>
      <c r="H923" s="492"/>
      <c r="I923" s="492"/>
      <c r="J923" s="492"/>
      <c r="K923" s="492"/>
      <c r="L923" s="492"/>
      <c r="M923" s="492"/>
      <c r="N923" s="492"/>
      <c r="O923" s="492"/>
      <c r="P923" s="492"/>
      <c r="Q923" s="492"/>
    </row>
    <row r="924" ht="25.15" customHeight="true" x14ac:dyDescent="0.2">
      <c r="C924" s="492"/>
      <c r="D924" s="492"/>
      <c r="E924" s="492"/>
      <c r="F924" s="492"/>
      <c r="G924" s="492"/>
      <c r="H924" s="492"/>
      <c r="I924" s="492"/>
      <c r="J924" s="492"/>
      <c r="K924" s="492"/>
      <c r="L924" s="492"/>
      <c r="M924" s="492"/>
      <c r="N924" s="492"/>
      <c r="O924" s="492"/>
      <c r="P924" s="492"/>
      <c r="Q924" s="492"/>
    </row>
    <row r="925" ht="25.15" customHeight="true" x14ac:dyDescent="0.2">
      <c r="C925" s="492"/>
      <c r="D925" s="492"/>
      <c r="E925" s="492"/>
      <c r="F925" s="492"/>
      <c r="G925" s="492"/>
      <c r="H925" s="492"/>
      <c r="I925" s="492"/>
      <c r="J925" s="492"/>
      <c r="K925" s="492"/>
      <c r="L925" s="492"/>
      <c r="M925" s="492"/>
      <c r="N925" s="492"/>
      <c r="O925" s="492"/>
      <c r="P925" s="492"/>
      <c r="Q925" s="492"/>
    </row>
    <row r="926" ht="25.15" customHeight="true" x14ac:dyDescent="0.2">
      <c r="C926" s="492"/>
      <c r="D926" s="492"/>
      <c r="E926" s="492"/>
      <c r="F926" s="492"/>
      <c r="G926" s="492"/>
      <c r="H926" s="492"/>
      <c r="I926" s="492"/>
      <c r="J926" s="492"/>
      <c r="K926" s="492"/>
      <c r="L926" s="492"/>
      <c r="M926" s="492"/>
      <c r="N926" s="492"/>
      <c r="O926" s="492"/>
      <c r="P926" s="492"/>
      <c r="Q926" s="492"/>
    </row>
    <row r="927" ht="25.15" customHeight="true" x14ac:dyDescent="0.2">
      <c r="C927" s="492"/>
      <c r="D927" s="492"/>
      <c r="E927" s="492"/>
      <c r="F927" s="492"/>
      <c r="G927" s="492"/>
      <c r="H927" s="492"/>
      <c r="I927" s="492"/>
      <c r="J927" s="492"/>
      <c r="K927" s="492"/>
      <c r="L927" s="492"/>
      <c r="M927" s="492"/>
      <c r="N927" s="492"/>
      <c r="O927" s="492"/>
      <c r="P927" s="492"/>
      <c r="Q927" s="492"/>
    </row>
    <row r="928" ht="25.15" customHeight="true" x14ac:dyDescent="0.2">
      <c r="C928" s="492"/>
      <c r="D928" s="492"/>
      <c r="E928" s="492"/>
      <c r="F928" s="492"/>
      <c r="G928" s="492"/>
      <c r="H928" s="492"/>
      <c r="I928" s="492"/>
      <c r="J928" s="492"/>
      <c r="K928" s="492"/>
      <c r="L928" s="492"/>
      <c r="M928" s="492"/>
      <c r="N928" s="492"/>
      <c r="O928" s="492"/>
      <c r="P928" s="492"/>
      <c r="Q928" s="492"/>
    </row>
    <row r="929" ht="25.15" customHeight="true" x14ac:dyDescent="0.2">
      <c r="C929" s="492"/>
      <c r="D929" s="492"/>
      <c r="E929" s="492"/>
      <c r="F929" s="492"/>
      <c r="G929" s="492"/>
      <c r="H929" s="492"/>
      <c r="I929" s="492"/>
      <c r="J929" s="492"/>
      <c r="K929" s="492"/>
      <c r="L929" s="492"/>
      <c r="M929" s="492"/>
      <c r="N929" s="492"/>
      <c r="O929" s="492"/>
      <c r="P929" s="492"/>
      <c r="Q929" s="492"/>
    </row>
    <row r="930" ht="25.15" customHeight="true" x14ac:dyDescent="0.2">
      <c r="C930" s="492"/>
      <c r="D930" s="492"/>
      <c r="E930" s="492"/>
      <c r="F930" s="492"/>
      <c r="G930" s="492"/>
      <c r="H930" s="492"/>
      <c r="I930" s="492"/>
      <c r="J930" s="492"/>
      <c r="K930" s="492"/>
      <c r="L930" s="492"/>
      <c r="M930" s="492"/>
      <c r="N930" s="492"/>
      <c r="O930" s="492"/>
      <c r="P930" s="492"/>
      <c r="Q930" s="492"/>
    </row>
    <row r="931" ht="25.15" customHeight="true" x14ac:dyDescent="0.2">
      <c r="C931" s="492"/>
      <c r="D931" s="492"/>
      <c r="E931" s="492"/>
      <c r="F931" s="492"/>
      <c r="G931" s="492"/>
      <c r="H931" s="492"/>
      <c r="I931" s="492"/>
      <c r="J931" s="492"/>
      <c r="K931" s="492"/>
      <c r="L931" s="492"/>
      <c r="M931" s="492"/>
      <c r="N931" s="492"/>
      <c r="O931" s="492"/>
      <c r="P931" s="492"/>
      <c r="Q931" s="492"/>
    </row>
    <row r="932" ht="25.15" customHeight="true" x14ac:dyDescent="0.2">
      <c r="C932" s="492"/>
      <c r="D932" s="492"/>
      <c r="E932" s="492"/>
      <c r="F932" s="492"/>
      <c r="G932" s="492"/>
      <c r="H932" s="492"/>
      <c r="I932" s="492"/>
      <c r="J932" s="492"/>
      <c r="K932" s="492"/>
      <c r="L932" s="492"/>
      <c r="M932" s="492"/>
      <c r="N932" s="492"/>
      <c r="O932" s="492"/>
      <c r="P932" s="492"/>
      <c r="Q932" s="492"/>
    </row>
    <row r="933" ht="25.15" customHeight="true" x14ac:dyDescent="0.2">
      <c r="C933" s="492"/>
      <c r="D933" s="492"/>
      <c r="E933" s="492"/>
      <c r="F933" s="492"/>
      <c r="G933" s="492"/>
      <c r="H933" s="492"/>
      <c r="I933" s="492"/>
      <c r="J933" s="492"/>
      <c r="K933" s="492"/>
      <c r="L933" s="492"/>
      <c r="M933" s="492"/>
      <c r="N933" s="492"/>
      <c r="O933" s="492"/>
      <c r="P933" s="492"/>
      <c r="Q933" s="492"/>
    </row>
    <row r="934" ht="25.15" customHeight="true" x14ac:dyDescent="0.2">
      <c r="C934" s="492"/>
      <c r="D934" s="492"/>
      <c r="E934" s="492"/>
      <c r="F934" s="492"/>
      <c r="G934" s="492"/>
      <c r="H934" s="492"/>
      <c r="I934" s="492"/>
      <c r="J934" s="492"/>
      <c r="K934" s="492"/>
      <c r="L934" s="492"/>
      <c r="M934" s="492"/>
      <c r="N934" s="492"/>
      <c r="O934" s="492"/>
      <c r="P934" s="492"/>
      <c r="Q934" s="492"/>
    </row>
    <row r="935" ht="25.15" customHeight="true" x14ac:dyDescent="0.2">
      <c r="C935" s="492"/>
      <c r="D935" s="492"/>
      <c r="E935" s="492"/>
      <c r="F935" s="492"/>
      <c r="G935" s="492"/>
      <c r="H935" s="492"/>
      <c r="I935" s="492"/>
      <c r="J935" s="492"/>
      <c r="K935" s="492"/>
      <c r="L935" s="492"/>
      <c r="M935" s="492"/>
      <c r="N935" s="492"/>
      <c r="O935" s="492"/>
      <c r="P935" s="492"/>
      <c r="Q935" s="492"/>
    </row>
    <row r="936" ht="25.15" customHeight="true" x14ac:dyDescent="0.2">
      <c r="C936" s="492"/>
      <c r="D936" s="492"/>
      <c r="E936" s="492"/>
      <c r="F936" s="492"/>
      <c r="G936" s="492"/>
      <c r="H936" s="492"/>
      <c r="I936" s="492"/>
      <c r="J936" s="492"/>
      <c r="K936" s="492"/>
      <c r="L936" s="492"/>
      <c r="M936" s="492"/>
      <c r="N936" s="492"/>
      <c r="O936" s="492"/>
      <c r="P936" s="492"/>
      <c r="Q936" s="492"/>
    </row>
    <row r="937" ht="25.15" customHeight="true" x14ac:dyDescent="0.2">
      <c r="C937" s="492"/>
      <c r="D937" s="492"/>
      <c r="E937" s="492"/>
      <c r="F937" s="492"/>
      <c r="G937" s="492"/>
      <c r="H937" s="492"/>
      <c r="I937" s="492"/>
      <c r="J937" s="492"/>
      <c r="K937" s="492"/>
      <c r="L937" s="492"/>
      <c r="M937" s="492"/>
      <c r="N937" s="492"/>
      <c r="O937" s="492"/>
      <c r="P937" s="492"/>
      <c r="Q937" s="492"/>
    </row>
    <row r="938" ht="25.15" customHeight="true" x14ac:dyDescent="0.2">
      <c r="C938" s="492"/>
      <c r="D938" s="492"/>
      <c r="E938" s="492"/>
      <c r="F938" s="492"/>
      <c r="G938" s="492"/>
      <c r="H938" s="492"/>
      <c r="I938" s="492"/>
      <c r="J938" s="492"/>
      <c r="K938" s="492"/>
      <c r="L938" s="492"/>
      <c r="M938" s="492"/>
      <c r="N938" s="492"/>
      <c r="O938" s="492"/>
      <c r="P938" s="492"/>
      <c r="Q938" s="492"/>
    </row>
    <row r="939" ht="25.15" customHeight="true" x14ac:dyDescent="0.2">
      <c r="C939" s="492"/>
      <c r="D939" s="492"/>
      <c r="E939" s="492"/>
      <c r="F939" s="492"/>
      <c r="G939" s="492"/>
      <c r="H939" s="492"/>
      <c r="I939" s="492"/>
      <c r="J939" s="492"/>
      <c r="K939" s="492"/>
      <c r="L939" s="492"/>
      <c r="M939" s="492"/>
      <c r="N939" s="492"/>
      <c r="O939" s="492"/>
      <c r="P939" s="492"/>
      <c r="Q939" s="492"/>
    </row>
    <row r="940" ht="25.15" customHeight="true" x14ac:dyDescent="0.2">
      <c r="C940" s="492"/>
      <c r="D940" s="492"/>
      <c r="E940" s="492"/>
      <c r="F940" s="492"/>
      <c r="G940" s="492"/>
      <c r="H940" s="492"/>
      <c r="I940" s="492"/>
      <c r="J940" s="492"/>
      <c r="K940" s="492"/>
      <c r="L940" s="492"/>
      <c r="M940" s="492"/>
      <c r="N940" s="492"/>
      <c r="O940" s="492"/>
      <c r="P940" s="492"/>
      <c r="Q940" s="492"/>
    </row>
    <row r="941" ht="25.15" customHeight="true" x14ac:dyDescent="0.2">
      <c r="C941" s="492"/>
      <c r="D941" s="492"/>
      <c r="E941" s="492"/>
      <c r="F941" s="492"/>
      <c r="G941" s="492"/>
      <c r="H941" s="492"/>
      <c r="I941" s="492"/>
      <c r="J941" s="492"/>
      <c r="K941" s="492"/>
      <c r="L941" s="492"/>
      <c r="M941" s="492"/>
      <c r="N941" s="492"/>
      <c r="O941" s="492"/>
      <c r="P941" s="492"/>
      <c r="Q941" s="492"/>
    </row>
    <row r="942" ht="25.15" customHeight="true" x14ac:dyDescent="0.2">
      <c r="C942" s="492"/>
      <c r="D942" s="492"/>
      <c r="E942" s="492"/>
      <c r="F942" s="492"/>
      <c r="G942" s="492"/>
      <c r="H942" s="492"/>
      <c r="I942" s="492"/>
      <c r="J942" s="492"/>
      <c r="K942" s="492"/>
      <c r="L942" s="492"/>
      <c r="M942" s="492"/>
      <c r="N942" s="492"/>
      <c r="O942" s="492"/>
      <c r="P942" s="492"/>
      <c r="Q942" s="492"/>
    </row>
    <row r="943" ht="25.15" customHeight="true" x14ac:dyDescent="0.2">
      <c r="C943" s="492"/>
      <c r="D943" s="492"/>
      <c r="E943" s="492"/>
      <c r="F943" s="492"/>
      <c r="G943" s="492"/>
      <c r="H943" s="492"/>
      <c r="I943" s="492"/>
      <c r="J943" s="492"/>
      <c r="K943" s="492"/>
      <c r="L943" s="492"/>
      <c r="M943" s="492"/>
      <c r="N943" s="492"/>
      <c r="O943" s="492"/>
      <c r="P943" s="492"/>
      <c r="Q943" s="492"/>
    </row>
    <row r="944" ht="25.15" customHeight="true" x14ac:dyDescent="0.2">
      <c r="C944" s="492"/>
      <c r="D944" s="492"/>
      <c r="E944" s="492"/>
      <c r="F944" s="492"/>
      <c r="G944" s="492"/>
      <c r="H944" s="492"/>
      <c r="I944" s="492"/>
      <c r="J944" s="492"/>
      <c r="K944" s="492"/>
      <c r="L944" s="492"/>
      <c r="M944" s="492"/>
      <c r="N944" s="492"/>
      <c r="O944" s="492"/>
      <c r="P944" s="492"/>
      <c r="Q944" s="492"/>
    </row>
    <row r="945" ht="25.15" customHeight="true" x14ac:dyDescent="0.2">
      <c r="C945" s="492"/>
      <c r="D945" s="492"/>
      <c r="E945" s="492"/>
      <c r="F945" s="492"/>
      <c r="G945" s="492"/>
      <c r="H945" s="492"/>
      <c r="I945" s="492"/>
      <c r="J945" s="492"/>
      <c r="K945" s="492"/>
      <c r="L945" s="492"/>
      <c r="M945" s="492"/>
      <c r="N945" s="492"/>
      <c r="O945" s="492"/>
      <c r="P945" s="492"/>
      <c r="Q945" s="492"/>
    </row>
    <row r="946" ht="25.15" customHeight="true" x14ac:dyDescent="0.2">
      <c r="C946" s="492"/>
      <c r="D946" s="492"/>
      <c r="E946" s="492"/>
      <c r="F946" s="492"/>
      <c r="G946" s="492"/>
      <c r="H946" s="492"/>
      <c r="I946" s="492"/>
      <c r="J946" s="492"/>
      <c r="K946" s="492"/>
      <c r="L946" s="492"/>
      <c r="M946" s="492"/>
      <c r="N946" s="492"/>
      <c r="O946" s="492"/>
      <c r="P946" s="492"/>
      <c r="Q946" s="492"/>
    </row>
    <row r="947" ht="25.15" customHeight="true" x14ac:dyDescent="0.2">
      <c r="C947" s="492"/>
      <c r="D947" s="492"/>
      <c r="E947" s="492"/>
      <c r="F947" s="492"/>
      <c r="G947" s="492"/>
      <c r="H947" s="492"/>
      <c r="I947" s="492"/>
      <c r="J947" s="492"/>
      <c r="K947" s="492"/>
      <c r="L947" s="492"/>
      <c r="M947" s="492"/>
      <c r="N947" s="492"/>
      <c r="O947" s="492"/>
      <c r="P947" s="492"/>
      <c r="Q947" s="492"/>
    </row>
    <row r="948" ht="25.15" customHeight="true" x14ac:dyDescent="0.2">
      <c r="C948" s="492"/>
      <c r="D948" s="492"/>
      <c r="E948" s="492"/>
      <c r="F948" s="492"/>
      <c r="G948" s="492"/>
      <c r="H948" s="492"/>
      <c r="I948" s="492"/>
      <c r="J948" s="492"/>
      <c r="K948" s="492"/>
      <c r="L948" s="492"/>
      <c r="M948" s="492"/>
      <c r="N948" s="492"/>
      <c r="O948" s="492"/>
      <c r="P948" s="492"/>
      <c r="Q948" s="492"/>
    </row>
    <row r="949" ht="25.15" customHeight="true" x14ac:dyDescent="0.2">
      <c r="C949" s="492"/>
      <c r="D949" s="492"/>
      <c r="E949" s="492"/>
      <c r="F949" s="492"/>
      <c r="G949" s="492"/>
      <c r="H949" s="492"/>
      <c r="I949" s="492"/>
      <c r="J949" s="492"/>
      <c r="K949" s="492"/>
      <c r="L949" s="492"/>
      <c r="M949" s="492"/>
      <c r="N949" s="492"/>
      <c r="O949" s="492"/>
      <c r="P949" s="492"/>
      <c r="Q949" s="492"/>
    </row>
    <row r="950" ht="25.15" customHeight="true" x14ac:dyDescent="0.2">
      <c r="C950" s="492"/>
      <c r="D950" s="492"/>
      <c r="E950" s="492"/>
      <c r="F950" s="492"/>
      <c r="G950" s="492"/>
      <c r="H950" s="492"/>
      <c r="I950" s="492"/>
      <c r="J950" s="492"/>
      <c r="K950" s="492"/>
      <c r="L950" s="492"/>
      <c r="M950" s="492"/>
      <c r="N950" s="492"/>
      <c r="O950" s="492"/>
      <c r="P950" s="492"/>
      <c r="Q950" s="492"/>
    </row>
    <row r="951" ht="25.15" customHeight="true" x14ac:dyDescent="0.2">
      <c r="C951" s="492"/>
      <c r="D951" s="492"/>
      <c r="E951" s="492"/>
      <c r="F951" s="492"/>
      <c r="G951" s="492"/>
      <c r="H951" s="492"/>
      <c r="I951" s="492"/>
      <c r="J951" s="492"/>
      <c r="K951" s="492"/>
      <c r="L951" s="492"/>
      <c r="M951" s="492"/>
      <c r="N951" s="492"/>
      <c r="O951" s="492"/>
      <c r="P951" s="492"/>
      <c r="Q951" s="492"/>
    </row>
    <row r="952" ht="25.15" customHeight="true" x14ac:dyDescent="0.2">
      <c r="C952" s="492"/>
      <c r="D952" s="492"/>
      <c r="E952" s="492"/>
      <c r="F952" s="492"/>
      <c r="G952" s="492"/>
      <c r="H952" s="492"/>
      <c r="I952" s="492"/>
      <c r="J952" s="492"/>
      <c r="K952" s="492"/>
      <c r="L952" s="492"/>
      <c r="M952" s="492"/>
      <c r="N952" s="492"/>
      <c r="O952" s="492"/>
      <c r="P952" s="492"/>
      <c r="Q952" s="492"/>
    </row>
    <row r="953" ht="25.15" customHeight="true" x14ac:dyDescent="0.2">
      <c r="C953" s="492"/>
      <c r="D953" s="492"/>
      <c r="E953" s="492"/>
      <c r="F953" s="492"/>
      <c r="G953" s="492"/>
      <c r="H953" s="492"/>
      <c r="I953" s="492"/>
      <c r="J953" s="492"/>
      <c r="K953" s="492"/>
      <c r="L953" s="492"/>
      <c r="M953" s="492"/>
      <c r="N953" s="492"/>
      <c r="O953" s="492"/>
      <c r="P953" s="492"/>
      <c r="Q953" s="492"/>
    </row>
    <row r="954" ht="25.15" customHeight="true" x14ac:dyDescent="0.2">
      <c r="C954" s="492"/>
      <c r="D954" s="492"/>
      <c r="E954" s="492"/>
      <c r="F954" s="492"/>
      <c r="G954" s="492"/>
      <c r="H954" s="492"/>
      <c r="I954" s="492"/>
      <c r="J954" s="492"/>
      <c r="K954" s="492"/>
      <c r="L954" s="492"/>
      <c r="M954" s="492"/>
      <c r="N954" s="492"/>
      <c r="O954" s="492"/>
      <c r="P954" s="492"/>
      <c r="Q954" s="492"/>
    </row>
    <row r="955" ht="25.15" customHeight="true" x14ac:dyDescent="0.2">
      <c r="C955" s="492"/>
      <c r="D955" s="492"/>
      <c r="E955" s="492"/>
      <c r="F955" s="492"/>
      <c r="G955" s="492"/>
      <c r="H955" s="492"/>
      <c r="I955" s="492"/>
      <c r="J955" s="492"/>
      <c r="K955" s="492"/>
      <c r="L955" s="492"/>
      <c r="M955" s="492"/>
      <c r="N955" s="492"/>
      <c r="O955" s="492"/>
      <c r="P955" s="492"/>
      <c r="Q955" s="492"/>
    </row>
    <row r="956" ht="25.15" customHeight="true" x14ac:dyDescent="0.2">
      <c r="C956" s="492"/>
      <c r="D956" s="492"/>
      <c r="E956" s="492"/>
      <c r="F956" s="492"/>
      <c r="G956" s="492"/>
      <c r="H956" s="492"/>
      <c r="I956" s="492"/>
      <c r="J956" s="492"/>
      <c r="K956" s="492"/>
      <c r="L956" s="492"/>
      <c r="M956" s="492"/>
      <c r="N956" s="492"/>
      <c r="O956" s="492"/>
      <c r="P956" s="492"/>
      <c r="Q956" s="492"/>
    </row>
    <row r="957" ht="25.15" customHeight="true" x14ac:dyDescent="0.2">
      <c r="C957" s="492"/>
      <c r="D957" s="492"/>
      <c r="E957" s="492"/>
      <c r="F957" s="492"/>
      <c r="G957" s="492"/>
      <c r="H957" s="492"/>
      <c r="I957" s="492"/>
      <c r="J957" s="492"/>
      <c r="K957" s="492"/>
      <c r="L957" s="492"/>
      <c r="M957" s="492"/>
      <c r="N957" s="492"/>
      <c r="O957" s="492"/>
      <c r="P957" s="492"/>
      <c r="Q957" s="492"/>
    </row>
    <row r="958" ht="25.15" customHeight="true" x14ac:dyDescent="0.2">
      <c r="C958" s="492"/>
      <c r="D958" s="492"/>
      <c r="E958" s="492"/>
      <c r="F958" s="492"/>
      <c r="G958" s="492"/>
      <c r="H958" s="492"/>
      <c r="I958" s="492"/>
      <c r="J958" s="492"/>
      <c r="K958" s="492"/>
      <c r="L958" s="492"/>
      <c r="M958" s="492"/>
      <c r="N958" s="492"/>
      <c r="O958" s="492"/>
      <c r="P958" s="492"/>
      <c r="Q958" s="492"/>
    </row>
    <row r="959" ht="25.15" customHeight="true" x14ac:dyDescent="0.2">
      <c r="C959" s="492"/>
      <c r="D959" s="492"/>
      <c r="E959" s="492"/>
      <c r="F959" s="492"/>
      <c r="G959" s="492"/>
      <c r="H959" s="492"/>
      <c r="I959" s="492"/>
      <c r="J959" s="492"/>
      <c r="K959" s="492"/>
      <c r="L959" s="492"/>
      <c r="M959" s="492"/>
      <c r="N959" s="492"/>
      <c r="O959" s="492"/>
      <c r="P959" s="492"/>
      <c r="Q959" s="492"/>
    </row>
    <row r="960" ht="25.15" customHeight="true" x14ac:dyDescent="0.2">
      <c r="C960" s="492"/>
      <c r="D960" s="492"/>
      <c r="E960" s="492"/>
      <c r="F960" s="492"/>
      <c r="G960" s="492"/>
      <c r="H960" s="492"/>
      <c r="I960" s="492"/>
      <c r="J960" s="492"/>
      <c r="K960" s="492"/>
      <c r="L960" s="492"/>
      <c r="M960" s="492"/>
      <c r="N960" s="492"/>
      <c r="O960" s="492"/>
      <c r="P960" s="492"/>
      <c r="Q960" s="492"/>
    </row>
    <row r="961" ht="25.15" customHeight="true" x14ac:dyDescent="0.2">
      <c r="C961" s="492"/>
      <c r="D961" s="492"/>
      <c r="E961" s="492"/>
      <c r="F961" s="492"/>
      <c r="G961" s="492"/>
      <c r="H961" s="492"/>
      <c r="I961" s="492"/>
      <c r="J961" s="492"/>
      <c r="K961" s="492"/>
      <c r="L961" s="492"/>
      <c r="M961" s="492"/>
      <c r="N961" s="492"/>
      <c r="O961" s="492"/>
      <c r="P961" s="492"/>
      <c r="Q961" s="492"/>
    </row>
    <row r="962" ht="25.15" customHeight="true" x14ac:dyDescent="0.2">
      <c r="C962" s="492"/>
      <c r="D962" s="492"/>
      <c r="E962" s="492"/>
      <c r="F962" s="492"/>
      <c r="G962" s="492"/>
      <c r="H962" s="492"/>
      <c r="I962" s="492"/>
      <c r="J962" s="492"/>
      <c r="K962" s="492"/>
      <c r="L962" s="492"/>
      <c r="M962" s="492"/>
      <c r="N962" s="492"/>
      <c r="O962" s="492"/>
      <c r="P962" s="492"/>
      <c r="Q962" s="492"/>
    </row>
    <row r="963" ht="25.15" customHeight="true" x14ac:dyDescent="0.2">
      <c r="C963" s="492"/>
      <c r="D963" s="492"/>
      <c r="E963" s="492"/>
      <c r="F963" s="492"/>
      <c r="G963" s="492"/>
      <c r="H963" s="492"/>
      <c r="I963" s="492"/>
      <c r="J963" s="492"/>
      <c r="K963" s="492"/>
      <c r="L963" s="492"/>
      <c r="M963" s="492"/>
      <c r="N963" s="492"/>
      <c r="O963" s="492"/>
      <c r="P963" s="492"/>
      <c r="Q963" s="492"/>
    </row>
    <row r="964" ht="25.15" customHeight="true" x14ac:dyDescent="0.2">
      <c r="C964" s="492"/>
      <c r="D964" s="492"/>
      <c r="E964" s="492"/>
      <c r="F964" s="492"/>
      <c r="G964" s="492"/>
      <c r="H964" s="492"/>
      <c r="I964" s="492"/>
      <c r="J964" s="492"/>
      <c r="K964" s="492"/>
      <c r="L964" s="492"/>
      <c r="M964" s="492"/>
      <c r="N964" s="492"/>
      <c r="O964" s="492"/>
      <c r="P964" s="492"/>
      <c r="Q964" s="492"/>
    </row>
    <row r="965" ht="25.15" customHeight="true" x14ac:dyDescent="0.2">
      <c r="C965" s="492"/>
      <c r="D965" s="492"/>
      <c r="E965" s="492"/>
      <c r="F965" s="492"/>
      <c r="G965" s="492"/>
      <c r="H965" s="492"/>
      <c r="I965" s="492"/>
      <c r="J965" s="492"/>
      <c r="K965" s="492"/>
      <c r="L965" s="492"/>
      <c r="M965" s="492"/>
      <c r="N965" s="492"/>
      <c r="O965" s="492"/>
      <c r="P965" s="492"/>
      <c r="Q965" s="492"/>
    </row>
    <row r="966" ht="25.15" customHeight="true" x14ac:dyDescent="0.2">
      <c r="C966" s="492"/>
      <c r="D966" s="492"/>
      <c r="E966" s="492"/>
      <c r="F966" s="492"/>
      <c r="G966" s="492"/>
      <c r="H966" s="492"/>
      <c r="I966" s="492"/>
      <c r="J966" s="492"/>
      <c r="K966" s="492"/>
      <c r="L966" s="492"/>
      <c r="M966" s="492"/>
      <c r="N966" s="492"/>
      <c r="O966" s="492"/>
      <c r="P966" s="492"/>
      <c r="Q966" s="492"/>
    </row>
    <row r="967" ht="25.15" customHeight="true" x14ac:dyDescent="0.2">
      <c r="C967" s="492"/>
      <c r="D967" s="492"/>
      <c r="E967" s="492"/>
      <c r="F967" s="492"/>
      <c r="G967" s="492"/>
      <c r="H967" s="492"/>
      <c r="I967" s="492"/>
      <c r="J967" s="492"/>
      <c r="K967" s="492"/>
      <c r="L967" s="492"/>
      <c r="M967" s="492"/>
      <c r="N967" s="492"/>
      <c r="O967" s="492"/>
      <c r="P967" s="492"/>
      <c r="Q967" s="492"/>
    </row>
    <row r="968" ht="25.15" customHeight="true" x14ac:dyDescent="0.2">
      <c r="C968" s="492"/>
      <c r="D968" s="492"/>
      <c r="E968" s="492"/>
      <c r="F968" s="492"/>
      <c r="G968" s="492"/>
      <c r="H968" s="492"/>
      <c r="I968" s="492"/>
      <c r="J968" s="492"/>
      <c r="K968" s="492"/>
      <c r="L968" s="492"/>
      <c r="M968" s="492"/>
      <c r="N968" s="492"/>
      <c r="O968" s="492"/>
      <c r="P968" s="492"/>
      <c r="Q968" s="492"/>
    </row>
    <row r="969" ht="25.15" customHeight="true" x14ac:dyDescent="0.2">
      <c r="C969" s="492"/>
      <c r="D969" s="492"/>
      <c r="E969" s="492"/>
      <c r="F969" s="492"/>
      <c r="G969" s="492"/>
      <c r="H969" s="492"/>
      <c r="I969" s="492"/>
      <c r="J969" s="492"/>
      <c r="K969" s="492"/>
      <c r="L969" s="492"/>
      <c r="M969" s="492"/>
      <c r="N969" s="492"/>
      <c r="O969" s="492"/>
      <c r="P969" s="492"/>
      <c r="Q969" s="492"/>
    </row>
    <row r="970" ht="25.15" customHeight="true" x14ac:dyDescent="0.2">
      <c r="C970" s="492"/>
      <c r="D970" s="492"/>
      <c r="E970" s="492"/>
      <c r="F970" s="492"/>
      <c r="G970" s="492"/>
      <c r="H970" s="492"/>
      <c r="I970" s="492"/>
      <c r="J970" s="492"/>
      <c r="K970" s="492"/>
      <c r="L970" s="492"/>
      <c r="M970" s="492"/>
      <c r="N970" s="492"/>
      <c r="O970" s="492"/>
      <c r="P970" s="492"/>
      <c r="Q970" s="492"/>
    </row>
    <row r="971" ht="25.15" customHeight="true" x14ac:dyDescent="0.2">
      <c r="C971" s="492"/>
      <c r="D971" s="492"/>
      <c r="E971" s="492"/>
      <c r="F971" s="492"/>
      <c r="G971" s="492"/>
      <c r="H971" s="492"/>
      <c r="I971" s="492"/>
      <c r="J971" s="492"/>
      <c r="K971" s="492"/>
      <c r="L971" s="492"/>
      <c r="M971" s="492"/>
      <c r="N971" s="492"/>
      <c r="O971" s="492"/>
      <c r="P971" s="492"/>
      <c r="Q971" s="492"/>
    </row>
    <row r="972" ht="25.15" customHeight="true" x14ac:dyDescent="0.2">
      <c r="C972" s="492"/>
      <c r="D972" s="492"/>
      <c r="E972" s="492"/>
      <c r="F972" s="492"/>
      <c r="G972" s="492"/>
      <c r="H972" s="492"/>
      <c r="I972" s="492"/>
      <c r="J972" s="492"/>
      <c r="K972" s="492"/>
      <c r="L972" s="492"/>
      <c r="M972" s="492"/>
      <c r="N972" s="492"/>
      <c r="O972" s="492"/>
      <c r="P972" s="492"/>
      <c r="Q972" s="492"/>
    </row>
    <row r="973" ht="25.15" customHeight="true" x14ac:dyDescent="0.2">
      <c r="C973" s="492"/>
      <c r="D973" s="492"/>
      <c r="E973" s="492"/>
      <c r="F973" s="492"/>
      <c r="G973" s="492"/>
      <c r="H973" s="492"/>
      <c r="I973" s="492"/>
      <c r="J973" s="492"/>
      <c r="K973" s="492"/>
      <c r="L973" s="492"/>
      <c r="M973" s="492"/>
      <c r="N973" s="492"/>
      <c r="O973" s="492"/>
      <c r="P973" s="492"/>
      <c r="Q973" s="492"/>
    </row>
    <row r="974" ht="25.15" customHeight="true" x14ac:dyDescent="0.2">
      <c r="C974" s="492"/>
      <c r="D974" s="492"/>
      <c r="E974" s="492"/>
      <c r="F974" s="492"/>
      <c r="G974" s="492"/>
      <c r="H974" s="492"/>
      <c r="I974" s="492"/>
      <c r="J974" s="492"/>
      <c r="K974" s="492"/>
      <c r="L974" s="492"/>
      <c r="M974" s="492"/>
      <c r="N974" s="492"/>
      <c r="O974" s="492"/>
      <c r="P974" s="492"/>
      <c r="Q974" s="492"/>
    </row>
    <row r="975" ht="25.15" customHeight="true" x14ac:dyDescent="0.2">
      <c r="C975" s="492"/>
      <c r="D975" s="492"/>
      <c r="E975" s="492"/>
      <c r="F975" s="492"/>
      <c r="G975" s="492"/>
      <c r="H975" s="492"/>
      <c r="I975" s="492"/>
      <c r="J975" s="492"/>
      <c r="K975" s="492"/>
      <c r="L975" s="492"/>
      <c r="M975" s="492"/>
      <c r="N975" s="492"/>
      <c r="O975" s="492"/>
      <c r="P975" s="492"/>
      <c r="Q975" s="492"/>
    </row>
    <row r="976" ht="25.15" customHeight="true" x14ac:dyDescent="0.2">
      <c r="C976" s="492"/>
      <c r="D976" s="492"/>
      <c r="E976" s="492"/>
      <c r="F976" s="492"/>
      <c r="G976" s="492"/>
      <c r="H976" s="492"/>
      <c r="I976" s="492"/>
      <c r="J976" s="492"/>
      <c r="K976" s="492"/>
      <c r="L976" s="492"/>
      <c r="M976" s="492"/>
      <c r="N976" s="492"/>
      <c r="O976" s="492"/>
      <c r="P976" s="492"/>
      <c r="Q976" s="492"/>
    </row>
    <row r="977" ht="25.15" customHeight="true" x14ac:dyDescent="0.2">
      <c r="C977" s="492"/>
      <c r="D977" s="492"/>
      <c r="E977" s="492"/>
      <c r="F977" s="492"/>
      <c r="G977" s="492"/>
      <c r="H977" s="492"/>
      <c r="I977" s="492"/>
      <c r="J977" s="492"/>
      <c r="K977" s="492"/>
      <c r="L977" s="492"/>
      <c r="M977" s="492"/>
      <c r="N977" s="492"/>
      <c r="O977" s="492"/>
      <c r="P977" s="492"/>
      <c r="Q977" s="492"/>
    </row>
    <row r="978" ht="25.15" customHeight="true" x14ac:dyDescent="0.2">
      <c r="C978" s="492"/>
      <c r="D978" s="492"/>
      <c r="E978" s="492"/>
      <c r="F978" s="492"/>
      <c r="G978" s="492"/>
      <c r="H978" s="492"/>
      <c r="I978" s="492"/>
      <c r="J978" s="492"/>
      <c r="K978" s="492"/>
      <c r="L978" s="492"/>
      <c r="M978" s="492"/>
      <c r="N978" s="492"/>
      <c r="O978" s="492"/>
      <c r="P978" s="492"/>
      <c r="Q978" s="492"/>
    </row>
    <row r="979" ht="25.15" customHeight="true" x14ac:dyDescent="0.2">
      <c r="C979" s="492"/>
      <c r="D979" s="492"/>
      <c r="E979" s="492"/>
      <c r="F979" s="492"/>
      <c r="G979" s="492"/>
      <c r="H979" s="492"/>
      <c r="I979" s="492"/>
      <c r="J979" s="492"/>
      <c r="K979" s="492"/>
      <c r="L979" s="492"/>
      <c r="M979" s="492"/>
      <c r="N979" s="492"/>
      <c r="O979" s="492"/>
      <c r="P979" s="492"/>
      <c r="Q979" s="492"/>
    </row>
    <row r="980" ht="25.15" customHeight="true" x14ac:dyDescent="0.2">
      <c r="C980" s="492"/>
      <c r="D980" s="492"/>
      <c r="E980" s="492"/>
      <c r="F980" s="492"/>
      <c r="G980" s="492"/>
      <c r="H980" s="492"/>
      <c r="I980" s="492"/>
      <c r="J980" s="492"/>
      <c r="K980" s="492"/>
      <c r="L980" s="492"/>
      <c r="M980" s="492"/>
      <c r="N980" s="492"/>
      <c r="O980" s="492"/>
      <c r="P980" s="492"/>
      <c r="Q980" s="492"/>
    </row>
    <row r="981" ht="25.15" customHeight="true" x14ac:dyDescent="0.2">
      <c r="C981" s="492"/>
      <c r="D981" s="492"/>
      <c r="E981" s="492"/>
      <c r="F981" s="492"/>
      <c r="G981" s="492"/>
      <c r="H981" s="492"/>
      <c r="I981" s="492"/>
      <c r="J981" s="492"/>
      <c r="K981" s="492"/>
      <c r="L981" s="492"/>
      <c r="M981" s="492"/>
      <c r="N981" s="492"/>
      <c r="O981" s="492"/>
      <c r="P981" s="492"/>
      <c r="Q981" s="492"/>
    </row>
    <row r="982" ht="25.15" customHeight="true" x14ac:dyDescent="0.2">
      <c r="C982" s="492"/>
      <c r="D982" s="492"/>
      <c r="E982" s="492"/>
      <c r="F982" s="492"/>
      <c r="G982" s="492"/>
      <c r="H982" s="492"/>
      <c r="I982" s="492"/>
      <c r="J982" s="492"/>
      <c r="K982" s="492"/>
      <c r="L982" s="492"/>
      <c r="M982" s="492"/>
      <c r="N982" s="492"/>
      <c r="O982" s="492"/>
      <c r="P982" s="492"/>
      <c r="Q982" s="492"/>
    </row>
    <row r="983" ht="25.15" customHeight="true" x14ac:dyDescent="0.2">
      <c r="C983" s="492"/>
      <c r="D983" s="492"/>
      <c r="E983" s="492"/>
      <c r="F983" s="492"/>
      <c r="G983" s="492"/>
      <c r="H983" s="492"/>
      <c r="I983" s="492"/>
      <c r="J983" s="492"/>
      <c r="K983" s="492"/>
      <c r="L983" s="492"/>
      <c r="M983" s="492"/>
      <c r="N983" s="492"/>
      <c r="O983" s="492"/>
      <c r="P983" s="492"/>
      <c r="Q983" s="492"/>
    </row>
    <row r="984" ht="25.15" customHeight="true" x14ac:dyDescent="0.2">
      <c r="C984" s="492"/>
      <c r="D984" s="492"/>
      <c r="E984" s="492"/>
      <c r="F984" s="492"/>
      <c r="G984" s="492"/>
      <c r="H984" s="492"/>
      <c r="I984" s="492"/>
      <c r="J984" s="492"/>
      <c r="K984" s="492"/>
      <c r="L984" s="492"/>
      <c r="M984" s="492"/>
      <c r="N984" s="492"/>
      <c r="O984" s="492"/>
      <c r="P984" s="492"/>
      <c r="Q984" s="492"/>
    </row>
    <row r="985" ht="25.15" customHeight="true" x14ac:dyDescent="0.2">
      <c r="C985" s="492"/>
      <c r="D985" s="492"/>
      <c r="E985" s="492"/>
      <c r="F985" s="492"/>
      <c r="G985" s="492"/>
      <c r="H985" s="492"/>
      <c r="I985" s="492"/>
      <c r="J985" s="492"/>
      <c r="K985" s="492"/>
      <c r="L985" s="492"/>
      <c r="M985" s="492"/>
      <c r="N985" s="492"/>
      <c r="O985" s="492"/>
      <c r="P985" s="492"/>
      <c r="Q985" s="492"/>
    </row>
    <row r="986" ht="25.15" customHeight="true" x14ac:dyDescent="0.2">
      <c r="C986" s="492"/>
      <c r="D986" s="492"/>
      <c r="E986" s="492"/>
      <c r="F986" s="492"/>
      <c r="G986" s="492"/>
      <c r="H986" s="492"/>
      <c r="I986" s="492"/>
      <c r="J986" s="492"/>
      <c r="K986" s="492"/>
      <c r="L986" s="492"/>
      <c r="M986" s="492"/>
      <c r="N986" s="492"/>
      <c r="O986" s="492"/>
      <c r="P986" s="492"/>
      <c r="Q986" s="492"/>
    </row>
    <row r="987" ht="25.15" customHeight="true" x14ac:dyDescent="0.2">
      <c r="C987" s="492"/>
      <c r="D987" s="492"/>
      <c r="E987" s="492"/>
      <c r="F987" s="492"/>
      <c r="G987" s="492"/>
      <c r="H987" s="492"/>
      <c r="I987" s="492"/>
      <c r="J987" s="492"/>
      <c r="K987" s="492"/>
      <c r="L987" s="492"/>
      <c r="M987" s="492"/>
      <c r="N987" s="492"/>
      <c r="O987" s="492"/>
      <c r="P987" s="492"/>
      <c r="Q987" s="492"/>
    </row>
    <row r="988" ht="25.15" customHeight="true" x14ac:dyDescent="0.2">
      <c r="C988" s="492"/>
      <c r="D988" s="492"/>
      <c r="E988" s="492"/>
      <c r="F988" s="492"/>
      <c r="G988" s="492"/>
      <c r="H988" s="492"/>
      <c r="I988" s="492"/>
      <c r="J988" s="492"/>
      <c r="K988" s="492"/>
      <c r="L988" s="492"/>
      <c r="M988" s="492"/>
      <c r="N988" s="492"/>
      <c r="O988" s="492"/>
      <c r="P988" s="492"/>
      <c r="Q988" s="492"/>
    </row>
    <row r="989" ht="25.15" customHeight="true" x14ac:dyDescent="0.2">
      <c r="C989" s="492"/>
      <c r="D989" s="492"/>
      <c r="E989" s="492"/>
      <c r="F989" s="492"/>
      <c r="G989" s="492"/>
      <c r="H989" s="492"/>
      <c r="I989" s="492"/>
      <c r="J989" s="492"/>
      <c r="K989" s="492"/>
      <c r="L989" s="492"/>
      <c r="M989" s="492"/>
      <c r="N989" s="492"/>
      <c r="O989" s="492"/>
      <c r="P989" s="492"/>
      <c r="Q989" s="492"/>
    </row>
    <row r="990" ht="25.15" customHeight="true" x14ac:dyDescent="0.2">
      <c r="C990" s="492"/>
      <c r="D990" s="492"/>
      <c r="E990" s="492"/>
      <c r="F990" s="492"/>
      <c r="G990" s="492"/>
      <c r="H990" s="492"/>
      <c r="I990" s="492"/>
      <c r="J990" s="492"/>
      <c r="K990" s="492"/>
      <c r="L990" s="492"/>
      <c r="M990" s="492"/>
      <c r="N990" s="492"/>
      <c r="O990" s="492"/>
      <c r="P990" s="492"/>
      <c r="Q990" s="492"/>
    </row>
    <row r="991" ht="25.15" customHeight="true" x14ac:dyDescent="0.2">
      <c r="C991" s="492"/>
      <c r="D991" s="492"/>
      <c r="E991" s="492"/>
      <c r="F991" s="492"/>
      <c r="G991" s="492"/>
      <c r="H991" s="492"/>
      <c r="I991" s="492"/>
      <c r="J991" s="492"/>
      <c r="K991" s="492"/>
      <c r="L991" s="492"/>
      <c r="M991" s="492"/>
      <c r="N991" s="492"/>
      <c r="O991" s="492"/>
      <c r="P991" s="492"/>
      <c r="Q991" s="492"/>
    </row>
    <row r="992" ht="25.15" customHeight="true" x14ac:dyDescent="0.2">
      <c r="C992" s="492"/>
      <c r="D992" s="492"/>
      <c r="E992" s="492"/>
      <c r="F992" s="492"/>
      <c r="G992" s="492"/>
      <c r="H992" s="492"/>
      <c r="I992" s="492"/>
      <c r="J992" s="492"/>
      <c r="K992" s="492"/>
      <c r="L992" s="492"/>
      <c r="M992" s="492"/>
      <c r="N992" s="492"/>
      <c r="O992" s="492"/>
      <c r="P992" s="492"/>
      <c r="Q992" s="492"/>
    </row>
    <row r="993" ht="25.15" customHeight="true" x14ac:dyDescent="0.2">
      <c r="C993" s="492"/>
      <c r="D993" s="492"/>
      <c r="E993" s="492"/>
      <c r="F993" s="492"/>
      <c r="G993" s="492"/>
      <c r="H993" s="492"/>
      <c r="I993" s="492"/>
      <c r="J993" s="492"/>
      <c r="K993" s="492"/>
      <c r="L993" s="492"/>
      <c r="M993" s="492"/>
      <c r="N993" s="492"/>
      <c r="O993" s="492"/>
      <c r="P993" s="492"/>
      <c r="Q993" s="492"/>
    </row>
    <row r="994" ht="25.15" customHeight="true" x14ac:dyDescent="0.2">
      <c r="C994" s="492"/>
      <c r="D994" s="492"/>
      <c r="E994" s="492"/>
      <c r="F994" s="492"/>
      <c r="G994" s="492"/>
      <c r="H994" s="492"/>
      <c r="I994" s="492"/>
      <c r="J994" s="492"/>
      <c r="K994" s="492"/>
      <c r="L994" s="492"/>
      <c r="M994" s="492"/>
      <c r="N994" s="492"/>
      <c r="O994" s="492"/>
      <c r="P994" s="492"/>
      <c r="Q994" s="492"/>
    </row>
    <row r="995" ht="25.15" customHeight="true" x14ac:dyDescent="0.2">
      <c r="C995" s="492"/>
      <c r="D995" s="492"/>
      <c r="E995" s="492"/>
      <c r="F995" s="492"/>
      <c r="G995" s="492"/>
      <c r="H995" s="492"/>
      <c r="I995" s="492"/>
      <c r="J995" s="492"/>
      <c r="K995" s="492"/>
      <c r="L995" s="492"/>
      <c r="M995" s="492"/>
      <c r="N995" s="492"/>
      <c r="O995" s="492"/>
      <c r="P995" s="492"/>
      <c r="Q995" s="492"/>
    </row>
    <row r="996" ht="25.15" customHeight="true" x14ac:dyDescent="0.2">
      <c r="C996" s="492"/>
      <c r="D996" s="492"/>
      <c r="E996" s="492"/>
      <c r="F996" s="492"/>
      <c r="G996" s="492"/>
      <c r="H996" s="492"/>
      <c r="I996" s="492"/>
      <c r="J996" s="492"/>
      <c r="K996" s="492"/>
      <c r="L996" s="492"/>
      <c r="M996" s="492"/>
      <c r="N996" s="492"/>
      <c r="O996" s="492"/>
      <c r="P996" s="492"/>
      <c r="Q996" s="492"/>
    </row>
    <row r="997" ht="25.15" customHeight="true" x14ac:dyDescent="0.2">
      <c r="C997" s="492"/>
      <c r="D997" s="492"/>
      <c r="E997" s="492"/>
      <c r="F997" s="492"/>
      <c r="G997" s="492"/>
      <c r="H997" s="492"/>
      <c r="I997" s="492"/>
      <c r="J997" s="492"/>
      <c r="K997" s="492"/>
      <c r="L997" s="492"/>
      <c r="M997" s="492"/>
      <c r="N997" s="492"/>
      <c r="O997" s="492"/>
      <c r="P997" s="492"/>
      <c r="Q997" s="492"/>
    </row>
    <row r="998" ht="25.15" customHeight="true" x14ac:dyDescent="0.2">
      <c r="C998" s="492"/>
      <c r="D998" s="492"/>
      <c r="E998" s="492"/>
      <c r="F998" s="492"/>
      <c r="G998" s="492"/>
      <c r="H998" s="492"/>
      <c r="I998" s="492"/>
      <c r="J998" s="492"/>
      <c r="K998" s="492"/>
      <c r="L998" s="492"/>
      <c r="M998" s="492"/>
      <c r="N998" s="492"/>
      <c r="O998" s="492"/>
      <c r="P998" s="492"/>
      <c r="Q998" s="492"/>
    </row>
    <row r="999" ht="25.15" customHeight="true" x14ac:dyDescent="0.2">
      <c r="C999" s="492"/>
      <c r="D999" s="492"/>
      <c r="E999" s="492"/>
      <c r="F999" s="492"/>
      <c r="G999" s="492"/>
      <c r="H999" s="492"/>
      <c r="I999" s="492"/>
      <c r="J999" s="492"/>
      <c r="K999" s="492"/>
      <c r="L999" s="492"/>
      <c r="M999" s="492"/>
      <c r="N999" s="492"/>
      <c r="O999" s="492"/>
      <c r="P999" s="492"/>
      <c r="Q999" s="492"/>
    </row>
    <row r="1000" ht="25.15" customHeight="true" x14ac:dyDescent="0.2">
      <c r="C1000" s="492"/>
      <c r="D1000" s="492"/>
      <c r="E1000" s="492"/>
      <c r="F1000" s="492"/>
      <c r="G1000" s="492"/>
      <c r="H1000" s="492"/>
      <c r="I1000" s="492"/>
      <c r="J1000" s="492"/>
      <c r="K1000" s="492"/>
      <c r="L1000" s="492"/>
      <c r="M1000" s="492"/>
      <c r="N1000" s="492"/>
      <c r="O1000" s="492"/>
      <c r="P1000" s="492"/>
      <c r="Q1000" s="492"/>
    </row>
    <row r="1001" ht="25.15" customHeight="true" x14ac:dyDescent="0.2">
      <c r="C1001" s="492"/>
      <c r="D1001" s="492"/>
      <c r="E1001" s="492"/>
      <c r="F1001" s="492"/>
      <c r="G1001" s="492"/>
      <c r="H1001" s="492"/>
      <c r="I1001" s="492"/>
      <c r="J1001" s="492"/>
      <c r="K1001" s="492"/>
      <c r="L1001" s="492"/>
      <c r="M1001" s="492"/>
      <c r="N1001" s="492"/>
      <c r="O1001" s="492"/>
      <c r="P1001" s="492"/>
      <c r="Q1001" s="492"/>
    </row>
    <row r="1002" ht="25.15" customHeight="true" x14ac:dyDescent="0.2">
      <c r="C1002" s="492"/>
      <c r="D1002" s="492"/>
      <c r="E1002" s="492"/>
      <c r="F1002" s="492"/>
      <c r="G1002" s="492"/>
      <c r="H1002" s="492"/>
      <c r="I1002" s="492"/>
      <c r="J1002" s="492"/>
      <c r="K1002" s="492"/>
      <c r="L1002" s="492"/>
      <c r="M1002" s="492"/>
      <c r="N1002" s="492"/>
      <c r="O1002" s="492"/>
      <c r="P1002" s="492"/>
      <c r="Q1002" s="492"/>
    </row>
    <row r="1003" ht="25.15" customHeight="true" x14ac:dyDescent="0.2">
      <c r="C1003" s="492"/>
      <c r="D1003" s="492"/>
      <c r="E1003" s="492"/>
      <c r="F1003" s="492"/>
      <c r="G1003" s="492"/>
      <c r="H1003" s="492"/>
      <c r="I1003" s="492"/>
      <c r="J1003" s="492"/>
      <c r="K1003" s="492"/>
      <c r="L1003" s="492"/>
      <c r="M1003" s="492"/>
      <c r="N1003" s="492"/>
      <c r="O1003" s="492"/>
      <c r="P1003" s="492"/>
      <c r="Q1003" s="492"/>
    </row>
    <row r="1004" ht="25.15" customHeight="true" x14ac:dyDescent="0.2">
      <c r="C1004" s="492"/>
      <c r="D1004" s="492"/>
      <c r="E1004" s="492"/>
      <c r="F1004" s="492"/>
      <c r="G1004" s="492"/>
      <c r="H1004" s="492"/>
      <c r="I1004" s="492"/>
      <c r="J1004" s="492"/>
      <c r="K1004" s="492"/>
      <c r="L1004" s="492"/>
      <c r="M1004" s="492"/>
      <c r="N1004" s="492"/>
      <c r="O1004" s="492"/>
      <c r="P1004" s="492"/>
      <c r="Q1004" s="492"/>
    </row>
    <row r="1005" ht="25.15" customHeight="true" x14ac:dyDescent="0.2">
      <c r="C1005" s="492"/>
      <c r="D1005" s="492"/>
      <c r="E1005" s="492"/>
      <c r="F1005" s="492"/>
      <c r="G1005" s="492"/>
      <c r="H1005" s="492"/>
      <c r="I1005" s="492"/>
      <c r="J1005" s="492"/>
      <c r="K1005" s="492"/>
      <c r="L1005" s="492"/>
      <c r="M1005" s="492"/>
      <c r="N1005" s="492"/>
      <c r="O1005" s="492"/>
      <c r="P1005" s="492"/>
      <c r="Q1005" s="492"/>
    </row>
    <row r="1006" ht="25.15" customHeight="true" x14ac:dyDescent="0.2">
      <c r="C1006" s="492"/>
      <c r="D1006" s="492"/>
      <c r="E1006" s="492"/>
      <c r="F1006" s="492"/>
      <c r="G1006" s="492"/>
      <c r="H1006" s="492"/>
      <c r="I1006" s="492"/>
      <c r="J1006" s="492"/>
      <c r="K1006" s="492"/>
      <c r="L1006" s="492"/>
      <c r="M1006" s="492"/>
      <c r="N1006" s="492"/>
      <c r="O1006" s="492"/>
      <c r="P1006" s="492"/>
      <c r="Q1006" s="492"/>
    </row>
    <row r="1007" ht="25.15" customHeight="true" x14ac:dyDescent="0.2">
      <c r="C1007" s="492"/>
      <c r="D1007" s="492"/>
      <c r="E1007" s="492"/>
      <c r="F1007" s="492"/>
      <c r="G1007" s="492"/>
      <c r="H1007" s="492"/>
      <c r="I1007" s="492"/>
      <c r="J1007" s="492"/>
      <c r="K1007" s="492"/>
      <c r="L1007" s="492"/>
      <c r="M1007" s="492"/>
      <c r="N1007" s="492"/>
      <c r="O1007" s="492"/>
      <c r="P1007" s="492"/>
      <c r="Q1007" s="492"/>
    </row>
    <row r="1008" ht="25.15" customHeight="true" x14ac:dyDescent="0.2">
      <c r="C1008" s="492"/>
      <c r="D1008" s="492"/>
      <c r="E1008" s="492"/>
      <c r="F1008" s="492"/>
      <c r="G1008" s="492"/>
      <c r="H1008" s="492"/>
      <c r="I1008" s="492"/>
      <c r="J1008" s="492"/>
      <c r="K1008" s="492"/>
      <c r="L1008" s="492"/>
      <c r="M1008" s="492"/>
      <c r="N1008" s="492"/>
      <c r="O1008" s="492"/>
      <c r="P1008" s="492"/>
      <c r="Q1008" s="492"/>
    </row>
    <row r="1009" ht="25.15" customHeight="true" x14ac:dyDescent="0.2">
      <c r="C1009" s="492"/>
      <c r="D1009" s="492"/>
      <c r="E1009" s="492"/>
      <c r="F1009" s="492"/>
      <c r="G1009" s="492"/>
      <c r="H1009" s="492"/>
      <c r="I1009" s="492"/>
      <c r="J1009" s="492"/>
      <c r="K1009" s="492"/>
      <c r="L1009" s="492"/>
      <c r="M1009" s="492"/>
      <c r="N1009" s="492"/>
      <c r="O1009" s="492"/>
      <c r="P1009" s="492"/>
      <c r="Q1009" s="492"/>
    </row>
    <row r="1010" ht="25.15" customHeight="true" x14ac:dyDescent="0.2">
      <c r="C1010" s="492"/>
      <c r="D1010" s="492"/>
      <c r="E1010" s="492"/>
      <c r="F1010" s="492"/>
      <c r="G1010" s="492"/>
      <c r="H1010" s="492"/>
      <c r="I1010" s="492"/>
      <c r="J1010" s="492"/>
      <c r="K1010" s="492"/>
      <c r="L1010" s="492"/>
      <c r="M1010" s="492"/>
      <c r="N1010" s="492"/>
      <c r="O1010" s="492"/>
      <c r="P1010" s="492"/>
      <c r="Q1010" s="492"/>
    </row>
    <row r="1011" ht="25.15" customHeight="true" x14ac:dyDescent="0.2">
      <c r="C1011" s="492"/>
      <c r="D1011" s="492"/>
      <c r="E1011" s="492"/>
      <c r="F1011" s="492"/>
      <c r="G1011" s="492"/>
      <c r="H1011" s="492"/>
      <c r="I1011" s="492"/>
      <c r="J1011" s="492"/>
      <c r="K1011" s="492"/>
      <c r="L1011" s="492"/>
      <c r="M1011" s="492"/>
      <c r="N1011" s="492"/>
      <c r="O1011" s="492"/>
      <c r="P1011" s="492"/>
      <c r="Q1011" s="492"/>
    </row>
    <row r="1012" ht="25.15" customHeight="true" x14ac:dyDescent="0.2">
      <c r="C1012" s="492"/>
      <c r="D1012" s="492"/>
      <c r="E1012" s="492"/>
      <c r="F1012" s="492"/>
      <c r="G1012" s="492"/>
      <c r="H1012" s="492"/>
      <c r="I1012" s="492"/>
      <c r="J1012" s="492"/>
      <c r="K1012" s="492"/>
      <c r="L1012" s="492"/>
      <c r="M1012" s="492"/>
      <c r="N1012" s="492"/>
      <c r="O1012" s="492"/>
      <c r="P1012" s="492"/>
      <c r="Q1012" s="492"/>
    </row>
    <row r="1013" ht="25.15" customHeight="true" x14ac:dyDescent="0.2">
      <c r="C1013" s="492"/>
      <c r="D1013" s="492"/>
      <c r="E1013" s="492"/>
      <c r="F1013" s="492"/>
      <c r="G1013" s="492"/>
      <c r="H1013" s="492"/>
      <c r="I1013" s="492"/>
      <c r="J1013" s="492"/>
      <c r="K1013" s="492"/>
      <c r="L1013" s="492"/>
      <c r="M1013" s="492"/>
      <c r="N1013" s="492"/>
      <c r="O1013" s="492"/>
      <c r="P1013" s="492"/>
      <c r="Q1013" s="492"/>
    </row>
    <row r="1014" ht="25.15" customHeight="true" x14ac:dyDescent="0.2">
      <c r="C1014" s="492"/>
      <c r="D1014" s="492"/>
      <c r="E1014" s="492"/>
      <c r="F1014" s="492"/>
      <c r="G1014" s="492"/>
      <c r="H1014" s="492"/>
      <c r="I1014" s="492"/>
      <c r="J1014" s="492"/>
      <c r="K1014" s="492"/>
      <c r="L1014" s="492"/>
      <c r="M1014" s="492"/>
      <c r="N1014" s="492"/>
      <c r="O1014" s="492"/>
      <c r="P1014" s="492"/>
      <c r="Q1014" s="492"/>
    </row>
    <row r="1015" ht="25.15" customHeight="true" x14ac:dyDescent="0.2">
      <c r="C1015" s="492"/>
      <c r="D1015" s="492"/>
      <c r="E1015" s="492"/>
      <c r="F1015" s="492"/>
      <c r="G1015" s="492"/>
      <c r="H1015" s="492"/>
      <c r="I1015" s="492"/>
      <c r="J1015" s="492"/>
      <c r="K1015" s="492"/>
      <c r="L1015" s="492"/>
      <c r="M1015" s="492"/>
      <c r="N1015" s="492"/>
      <c r="O1015" s="492"/>
      <c r="P1015" s="492"/>
      <c r="Q1015" s="492"/>
    </row>
    <row r="1016" ht="25.15" customHeight="true" x14ac:dyDescent="0.2">
      <c r="C1016" s="492"/>
      <c r="D1016" s="492"/>
      <c r="E1016" s="492"/>
      <c r="F1016" s="492"/>
      <c r="G1016" s="492"/>
      <c r="H1016" s="492"/>
      <c r="I1016" s="492"/>
      <c r="J1016" s="492"/>
      <c r="K1016" s="492"/>
      <c r="L1016" s="492"/>
      <c r="M1016" s="492"/>
      <c r="N1016" s="492"/>
      <c r="O1016" s="492"/>
      <c r="P1016" s="492"/>
      <c r="Q1016" s="492"/>
    </row>
    <row r="1017" ht="25.15" customHeight="true" x14ac:dyDescent="0.2">
      <c r="C1017" s="492"/>
      <c r="D1017" s="492"/>
      <c r="E1017" s="492"/>
      <c r="F1017" s="492"/>
      <c r="G1017" s="492"/>
      <c r="H1017" s="492"/>
      <c r="I1017" s="492"/>
      <c r="J1017" s="492"/>
      <c r="K1017" s="492"/>
      <c r="L1017" s="492"/>
      <c r="M1017" s="492"/>
      <c r="N1017" s="492"/>
      <c r="O1017" s="492"/>
      <c r="P1017" s="492"/>
      <c r="Q1017" s="492"/>
    </row>
    <row r="1018" ht="25.15" customHeight="true" x14ac:dyDescent="0.2">
      <c r="C1018" s="492"/>
      <c r="D1018" s="492"/>
      <c r="E1018" s="492"/>
      <c r="F1018" s="492"/>
      <c r="G1018" s="492"/>
      <c r="H1018" s="492"/>
      <c r="I1018" s="492"/>
      <c r="J1018" s="492"/>
      <c r="K1018" s="492"/>
      <c r="L1018" s="492"/>
      <c r="M1018" s="492"/>
      <c r="N1018" s="492"/>
      <c r="O1018" s="492"/>
      <c r="P1018" s="492"/>
      <c r="Q1018" s="492"/>
    </row>
    <row r="1019" ht="25.15" customHeight="true" x14ac:dyDescent="0.2">
      <c r="C1019" s="492"/>
      <c r="D1019" s="492"/>
      <c r="E1019" s="492"/>
      <c r="F1019" s="492"/>
      <c r="G1019" s="492"/>
      <c r="H1019" s="492"/>
      <c r="I1019" s="492"/>
      <c r="J1019" s="492"/>
      <c r="K1019" s="492"/>
      <c r="L1019" s="492"/>
      <c r="M1019" s="492"/>
      <c r="N1019" s="492"/>
      <c r="O1019" s="492"/>
      <c r="P1019" s="492"/>
      <c r="Q1019" s="492"/>
    </row>
    <row r="1020" ht="25.15" customHeight="true" x14ac:dyDescent="0.2">
      <c r="C1020" s="492"/>
      <c r="D1020" s="492"/>
      <c r="E1020" s="492"/>
      <c r="F1020" s="492"/>
      <c r="G1020" s="492"/>
      <c r="H1020" s="492"/>
      <c r="I1020" s="492"/>
      <c r="J1020" s="492"/>
      <c r="K1020" s="492"/>
      <c r="L1020" s="492"/>
      <c r="M1020" s="492"/>
      <c r="N1020" s="492"/>
      <c r="O1020" s="492"/>
      <c r="P1020" s="492"/>
      <c r="Q1020" s="492"/>
    </row>
    <row r="1021" ht="25.15" customHeight="true" x14ac:dyDescent="0.2">
      <c r="C1021" s="492"/>
      <c r="D1021" s="492"/>
      <c r="E1021" s="492"/>
      <c r="F1021" s="492"/>
      <c r="G1021" s="492"/>
      <c r="H1021" s="492"/>
      <c r="I1021" s="492"/>
      <c r="J1021" s="492"/>
      <c r="K1021" s="492"/>
      <c r="L1021" s="492"/>
      <c r="M1021" s="492"/>
      <c r="N1021" s="492"/>
      <c r="O1021" s="492"/>
      <c r="P1021" s="492"/>
      <c r="Q1021" s="492"/>
    </row>
    <row r="1022" ht="25.15" customHeight="true" x14ac:dyDescent="0.2">
      <c r="C1022" s="492"/>
      <c r="D1022" s="492"/>
      <c r="E1022" s="492"/>
      <c r="F1022" s="492"/>
      <c r="G1022" s="492"/>
      <c r="H1022" s="492"/>
      <c r="I1022" s="492"/>
      <c r="J1022" s="492"/>
      <c r="K1022" s="492"/>
      <c r="L1022" s="492"/>
      <c r="M1022" s="492"/>
      <c r="N1022" s="492"/>
      <c r="O1022" s="492"/>
      <c r="P1022" s="492"/>
      <c r="Q1022" s="492"/>
    </row>
    <row r="1023" ht="25.15" customHeight="true" x14ac:dyDescent="0.2">
      <c r="C1023" s="492"/>
      <c r="D1023" s="492"/>
      <c r="E1023" s="492"/>
      <c r="F1023" s="492"/>
      <c r="G1023" s="492"/>
      <c r="H1023" s="492"/>
      <c r="I1023" s="492"/>
      <c r="J1023" s="492"/>
      <c r="K1023" s="492"/>
      <c r="L1023" s="492"/>
      <c r="M1023" s="492"/>
      <c r="N1023" s="492"/>
      <c r="O1023" s="492"/>
      <c r="P1023" s="492"/>
      <c r="Q1023" s="492"/>
    </row>
    <row r="1024" ht="25.15" customHeight="true" x14ac:dyDescent="0.2">
      <c r="C1024" s="492"/>
      <c r="D1024" s="492"/>
      <c r="E1024" s="492"/>
      <c r="F1024" s="492"/>
      <c r="G1024" s="492"/>
      <c r="H1024" s="492"/>
      <c r="I1024" s="492"/>
      <c r="J1024" s="492"/>
      <c r="K1024" s="492"/>
      <c r="L1024" s="492"/>
      <c r="M1024" s="492"/>
      <c r="N1024" s="492"/>
      <c r="O1024" s="492"/>
      <c r="P1024" s="492"/>
      <c r="Q1024" s="492"/>
    </row>
    <row r="1025" s="218" customFormat="true" ht="21" customHeight="true" x14ac:dyDescent="0.2">
      <c r="A1025" s="2774" t="s">
        <v>147</v>
      </c>
      <c r="B1025" s="2775"/>
      <c r="C1025" s="2776"/>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777" t="s">
        <v>188</v>
      </c>
      <c r="B1026" s="2778"/>
      <c r="C1026" s="440" t="s">
        <v>189</v>
      </c>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41" t="s">
        <v>190</v>
      </c>
      <c r="B1027" s="442" t="s">
        <v>191</v>
      </c>
      <c r="C1027" s="443">
        <v>6700</v>
      </c>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44" t="s">
        <v>192</v>
      </c>
      <c r="B1028" s="445" t="s">
        <v>191</v>
      </c>
      <c r="C1028" s="446">
        <v>6700</v>
      </c>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44" t="s">
        <v>193</v>
      </c>
      <c r="B1029" s="445" t="s">
        <v>191</v>
      </c>
      <c r="C1029" s="446">
        <v>6700</v>
      </c>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44" t="s">
        <v>195</v>
      </c>
      <c r="B1030" s="445" t="s">
        <v>191</v>
      </c>
      <c r="C1030" s="446">
        <v>6700</v>
      </c>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749" t="s">
        <v>197</v>
      </c>
      <c r="B1031" s="445" t="s">
        <v>198</v>
      </c>
      <c r="C1031" s="446">
        <v>4753</v>
      </c>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749"/>
      <c r="B1032" s="445" t="s">
        <v>199</v>
      </c>
      <c r="C1032" s="446">
        <v>1947</v>
      </c>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750"/>
      <c r="B1033" s="447" t="s">
        <v>200</v>
      </c>
      <c r="C1033" s="448">
        <v>0</v>
      </c>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8"/>
      <c r="BB1033" s="136"/>
      <c r="BC1033" s="418"/>
      <c r="BD1033" s="418"/>
      <c r="BE1033" s="418"/>
      <c r="BF1033" s="418"/>
      <c r="BG1033" s="418"/>
      <c r="BH1033" s="418"/>
      <c r="BI1033" s="418"/>
      <c r="BJ1033" s="418"/>
      <c r="BK1033" s="418"/>
      <c r="BL1033" s="418"/>
      <c r="BM1033" s="418"/>
      <c r="BN1033" s="418"/>
      <c r="BO1033" s="418"/>
      <c r="BP1033" s="418"/>
      <c r="BQ1033" s="418"/>
      <c r="BR1033" s="418"/>
      <c r="BS1033" s="418"/>
      <c r="BT1033" s="418"/>
      <c r="BU1033" s="418"/>
      <c r="BV1033" s="418"/>
      <c r="BW1033" s="418"/>
      <c r="BX1033" s="418"/>
      <c r="BY1033" s="418"/>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751" t="s">
        <v>321</v>
      </c>
      <c r="B1034" s="2752"/>
      <c r="C1034" s="2753"/>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7"/>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2"/>
      <c r="BB1035" s="238"/>
      <c r="BC1035" s="392"/>
      <c r="BD1035" s="392"/>
      <c r="BE1035" s="392"/>
      <c r="BF1035" s="392"/>
      <c r="BG1035" s="392"/>
      <c r="BH1035" s="392"/>
      <c r="BI1035" s="392"/>
      <c r="BJ1035" s="392"/>
      <c r="BK1035" s="392"/>
      <c r="BL1035" s="392"/>
      <c r="BM1035" s="392"/>
      <c r="BN1035" s="392"/>
      <c r="BO1035" s="392"/>
      <c r="BP1035" s="392"/>
      <c r="BQ1035" s="392"/>
      <c r="BR1035" s="392"/>
      <c r="BS1035" s="392"/>
      <c r="BT1035" s="392"/>
      <c r="BU1035" s="392"/>
      <c r="BV1035" s="392"/>
      <c r="BW1035" s="392"/>
      <c r="BX1035" s="392"/>
      <c r="BY1035" s="39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Aragatsotn</v>
      </c>
      <c r="B1037" s="293">
        <f>BR122+BR123</f>
        <v>954.0335050000001</v>
      </c>
    </row>
    <row r="1038" ht="15" customHeight="true" x14ac:dyDescent="0.2">
      <c r="A1038" s="293" t="str">
        <f>S15</f>
        <v>Ararat</v>
      </c>
      <c r="B1038" s="293">
        <f>BS122+BS123</f>
        <v>1904.171076000001</v>
      </c>
    </row>
    <row r="1039" ht="15" customHeight="true" x14ac:dyDescent="0.2">
      <c r="A1039" s="293" t="str">
        <f>T15</f>
        <v>Armavir</v>
      </c>
      <c r="B1039" s="293">
        <f>BT122+BT123</f>
        <v>2106.6624119999997</v>
      </c>
    </row>
    <row r="1040" ht="15" customHeight="true" x14ac:dyDescent="0.2">
      <c r="A1040" s="293" t="str">
        <f>U15</f>
        <v>Gegharkunik</v>
      </c>
      <c r="B1040" s="293">
        <f>BU122+BU123</f>
        <v>1638.8363040000022</v>
      </c>
    </row>
    <row r="1041" ht="15" customHeight="true" x14ac:dyDescent="0.2">
      <c r="A1041" s="293" t="str">
        <f>V15</f>
        <v>Kotayk</v>
      </c>
      <c r="B1041" s="293">
        <f>BV122+BV123</f>
        <v>2091.3851869999994</v>
      </c>
    </row>
    <row r="1042" ht="15" customHeight="true" x14ac:dyDescent="0.2">
      <c r="A1042" s="293" t="str">
        <f>W15</f>
        <v>Lori</v>
      </c>
      <c r="B1042" s="293">
        <f>BW122+BW123</f>
        <v>2076.1704960000002</v>
      </c>
    </row>
    <row r="1043" ht="15" customHeight="true" x14ac:dyDescent="0.2">
      <c r="A1043" s="293" t="str">
        <f>X15</f>
        <v>Shirak</v>
      </c>
      <c r="B1043" s="293">
        <f>BX122+XR123</f>
        <v>1345.6782779999985</v>
      </c>
    </row>
    <row r="1044" ht="15" customHeight="true" x14ac:dyDescent="0.2">
      <c r="A1044" s="293" t="str">
        <f>Y15</f>
        <v>Syunik</v>
      </c>
      <c r="B1044" s="293">
        <f>BY122+BY123</f>
        <v>967.594011999999</v>
      </c>
    </row>
    <row r="1045" ht="15" customHeight="true" x14ac:dyDescent="0.2">
      <c r="A1045" s="293" t="str">
        <f>Z15</f>
        <v>Tavush</v>
      </c>
      <c r="B1045" s="293">
        <f>BZ122+BZ123</f>
        <v>1120.7708910000001</v>
      </c>
    </row>
    <row r="1046" ht="15" customHeight="true" x14ac:dyDescent="0.2">
      <c r="A1046" s="238" t="str">
        <f>AA15</f>
        <v>Vayots Dzor</v>
      </c>
      <c r="B1046" s="293">
        <f>CA122+CA123</f>
        <v>548.78635800000029</v>
      </c>
    </row>
    <row r="1047" ht="15" customHeight="true" x14ac:dyDescent="0.2">
      <c r="A1047" s="238" t="str">
        <f>AB15</f>
        <v>Yerevan</v>
      </c>
      <c r="B1047" s="293">
        <f>CB122+CB123</f>
        <v>8370.2365210000098</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11</v>
      </c>
      <c r="B1072" s="238" t="s">
        <v>136</v>
      </c>
    </row>
    <row r="1100" s="211" customFormat="true" ht="17.1" customHeight="true" x14ac:dyDescent="0.2">
      <c r="A1100" s="688"/>
      <c r="B1100" s="685"/>
      <c r="BA1100" s="392"/>
      <c r="BB1100" s="238"/>
      <c r="BC1100" s="392"/>
      <c r="BD1100" s="392"/>
      <c r="BE1100" s="392"/>
      <c r="BF1100" s="392"/>
      <c r="BG1100" s="392"/>
      <c r="BH1100" s="392"/>
      <c r="BI1100" s="392"/>
      <c r="BJ1100" s="392"/>
      <c r="BK1100" s="392"/>
      <c r="BL1100" s="392"/>
      <c r="BM1100" s="392"/>
      <c r="BN1100" s="392"/>
      <c r="BO1100" s="392"/>
      <c r="BP1100" s="392"/>
      <c r="BQ1100" s="392"/>
      <c r="BR1100" s="392"/>
      <c r="BS1100" s="392"/>
      <c r="BT1100" s="392"/>
      <c r="BU1100" s="392"/>
      <c r="BV1100" s="392"/>
      <c r="BW1100" s="392"/>
      <c r="BX1100" s="392"/>
      <c r="BY1100" s="392"/>
    </row>
    <row r="1101" s="211" customFormat="true" ht="17.1" customHeight="true" x14ac:dyDescent="0.2">
      <c r="A1101" s="689"/>
      <c r="B1101" s="686"/>
      <c r="BA1101" s="392"/>
      <c r="BB1101" s="238"/>
      <c r="BC1101" s="392"/>
      <c r="BD1101" s="392"/>
      <c r="BE1101" s="392"/>
      <c r="BF1101" s="392"/>
      <c r="BG1101" s="392"/>
      <c r="BH1101" s="392"/>
      <c r="BI1101" s="392"/>
      <c r="BJ1101" s="392"/>
      <c r="BK1101" s="392"/>
      <c r="BL1101" s="392"/>
      <c r="BM1101" s="392"/>
      <c r="BN1101" s="392"/>
      <c r="BO1101" s="392"/>
      <c r="BP1101" s="392"/>
      <c r="BQ1101" s="392"/>
      <c r="BR1101" s="392"/>
      <c r="BS1101" s="392"/>
      <c r="BT1101" s="392"/>
      <c r="BU1101" s="392"/>
      <c r="BV1101" s="392"/>
      <c r="BW1101" s="392"/>
      <c r="BX1101" s="392"/>
      <c r="BY1101" s="392"/>
    </row>
    <row r="1102" s="211" customFormat="true" ht="15" customHeight="true" x14ac:dyDescent="0.2">
      <c r="BA1102" s="392"/>
      <c r="BB1102" s="238"/>
      <c r="BC1102" s="392"/>
      <c r="BD1102" s="392"/>
      <c r="BE1102" s="392"/>
      <c r="BF1102" s="392"/>
      <c r="BG1102" s="392"/>
      <c r="BH1102" s="392"/>
      <c r="BI1102" s="392"/>
      <c r="BJ1102" s="392"/>
      <c r="BK1102" s="392"/>
      <c r="BL1102" s="392"/>
      <c r="BM1102" s="392"/>
      <c r="BN1102" s="392"/>
      <c r="BO1102" s="392"/>
      <c r="BP1102" s="392"/>
      <c r="BQ1102" s="392"/>
      <c r="BR1102" s="392"/>
      <c r="BS1102" s="392"/>
      <c r="BT1102" s="392"/>
      <c r="BU1102" s="392"/>
      <c r="BV1102" s="392"/>
      <c r="BW1102" s="392"/>
      <c r="BX1102" s="392"/>
      <c r="BY1102" s="392"/>
    </row>
    <row r="1103" s="211" customFormat="true" ht="15" customHeight="true" x14ac:dyDescent="0.2">
      <c r="BA1103" s="392"/>
      <c r="BB1103" s="238"/>
      <c r="BC1103" s="392"/>
      <c r="BD1103" s="392"/>
      <c r="BE1103" s="392"/>
      <c r="BF1103" s="392"/>
      <c r="BG1103" s="392"/>
      <c r="BH1103" s="392"/>
      <c r="BI1103" s="392"/>
      <c r="BJ1103" s="392"/>
      <c r="BK1103" s="392"/>
      <c r="BL1103" s="392"/>
      <c r="BM1103" s="392"/>
      <c r="BN1103" s="392"/>
      <c r="BO1103" s="392"/>
      <c r="BP1103" s="392"/>
      <c r="BQ1103" s="392"/>
      <c r="BR1103" s="392"/>
      <c r="BS1103" s="392"/>
      <c r="BT1103" s="392"/>
      <c r="BU1103" s="392"/>
      <c r="BV1103" s="392"/>
      <c r="BW1103" s="392"/>
      <c r="BX1103" s="392"/>
      <c r="BY1103" s="392"/>
    </row>
    <row r="1104" s="211" customFormat="true" ht="15" customHeight="true" x14ac:dyDescent="0.2">
      <c r="BA1104" s="392"/>
      <c r="BB1104" s="238"/>
      <c r="BC1104" s="392"/>
      <c r="BD1104" s="392"/>
      <c r="BE1104" s="392"/>
      <c r="BF1104" s="392"/>
      <c r="BG1104" s="392"/>
      <c r="BH1104" s="392"/>
      <c r="BI1104" s="392"/>
      <c r="BJ1104" s="392"/>
      <c r="BK1104" s="392"/>
      <c r="BL1104" s="392"/>
      <c r="BM1104" s="392"/>
      <c r="BN1104" s="392"/>
      <c r="BO1104" s="392"/>
      <c r="BP1104" s="392"/>
      <c r="BQ1104" s="392"/>
      <c r="BR1104" s="392"/>
      <c r="BS1104" s="392"/>
      <c r="BT1104" s="392"/>
      <c r="BU1104" s="392"/>
      <c r="BV1104" s="392"/>
      <c r="BW1104" s="392"/>
      <c r="BX1104" s="392"/>
      <c r="BY1104" s="392"/>
    </row>
    <row r="1105" s="211" customFormat="true" ht="15" customHeight="true" x14ac:dyDescent="0.2">
      <c r="BA1105" s="392"/>
      <c r="BB1105" s="238"/>
      <c r="BC1105" s="392"/>
      <c r="BD1105" s="392"/>
      <c r="BE1105" s="392"/>
      <c r="BF1105" s="392"/>
      <c r="BG1105" s="392"/>
      <c r="BH1105" s="392"/>
      <c r="BI1105" s="392"/>
      <c r="BJ1105" s="392"/>
      <c r="BK1105" s="392"/>
      <c r="BL1105" s="392"/>
      <c r="BM1105" s="392"/>
      <c r="BN1105" s="392"/>
      <c r="BO1105" s="392"/>
      <c r="BP1105" s="392"/>
      <c r="BQ1105" s="392"/>
      <c r="BR1105" s="392"/>
      <c r="BS1105" s="392"/>
      <c r="BT1105" s="392"/>
      <c r="BU1105" s="392"/>
      <c r="BV1105" s="392"/>
      <c r="BW1105" s="392"/>
      <c r="BX1105" s="392"/>
      <c r="BY1105" s="392"/>
    </row>
    <row r="1106" s="211" customFormat="true" ht="15" customHeight="true" x14ac:dyDescent="0.2">
      <c r="BA1106" s="392"/>
      <c r="BB1106" s="238"/>
      <c r="BC1106" s="392"/>
      <c r="BD1106" s="392"/>
      <c r="BE1106" s="392"/>
      <c r="BF1106" s="392"/>
      <c r="BG1106" s="392"/>
      <c r="BH1106" s="392"/>
      <c r="BI1106" s="392"/>
      <c r="BJ1106" s="392"/>
      <c r="BK1106" s="392"/>
      <c r="BL1106" s="392"/>
      <c r="BM1106" s="392"/>
      <c r="BN1106" s="392"/>
      <c r="BO1106" s="392"/>
      <c r="BP1106" s="392"/>
      <c r="BQ1106" s="392"/>
      <c r="BR1106" s="392"/>
      <c r="BS1106" s="392"/>
      <c r="BT1106" s="392"/>
      <c r="BU1106" s="392"/>
      <c r="BV1106" s="392"/>
      <c r="BW1106" s="392"/>
      <c r="BX1106" s="392"/>
      <c r="BY1106" s="392"/>
    </row>
    <row r="1107" s="211" customFormat="true" ht="15" customHeight="true" x14ac:dyDescent="0.2">
      <c r="BA1107" s="392"/>
      <c r="BB1107" s="238"/>
      <c r="BC1107" s="392"/>
      <c r="BD1107" s="392"/>
      <c r="BE1107" s="392"/>
      <c r="BF1107" s="392"/>
      <c r="BG1107" s="392"/>
      <c r="BH1107" s="392"/>
      <c r="BI1107" s="392"/>
      <c r="BJ1107" s="392"/>
      <c r="BK1107" s="392"/>
      <c r="BL1107" s="392"/>
      <c r="BM1107" s="392"/>
      <c r="BN1107" s="392"/>
      <c r="BO1107" s="392"/>
      <c r="BP1107" s="392"/>
      <c r="BQ1107" s="392"/>
      <c r="BR1107" s="392"/>
      <c r="BS1107" s="392"/>
      <c r="BT1107" s="392"/>
      <c r="BU1107" s="392"/>
      <c r="BV1107" s="392"/>
      <c r="BW1107" s="392"/>
      <c r="BX1107" s="392"/>
      <c r="BY1107" s="392"/>
    </row>
    <row r="1108" s="211" customFormat="true" ht="15" customHeight="true" x14ac:dyDescent="0.2">
      <c r="BA1108" s="392"/>
      <c r="BB1108" s="238"/>
      <c r="BC1108" s="392"/>
      <c r="BD1108" s="392"/>
      <c r="BE1108" s="392"/>
      <c r="BF1108" s="392"/>
      <c r="BG1108" s="392"/>
      <c r="BH1108" s="392"/>
      <c r="BI1108" s="392"/>
      <c r="BJ1108" s="392"/>
      <c r="BK1108" s="392"/>
      <c r="BL1108" s="392"/>
      <c r="BM1108" s="392"/>
      <c r="BN1108" s="392"/>
      <c r="BO1108" s="392"/>
      <c r="BP1108" s="392"/>
      <c r="BQ1108" s="392"/>
      <c r="BR1108" s="392"/>
      <c r="BS1108" s="392"/>
      <c r="BT1108" s="392"/>
      <c r="BU1108" s="392"/>
      <c r="BV1108" s="392"/>
      <c r="BW1108" s="392"/>
      <c r="BX1108" s="392"/>
      <c r="BY1108" s="392"/>
    </row>
    <row r="1109" s="211" customFormat="true" ht="15" customHeight="true" x14ac:dyDescent="0.2">
      <c r="BA1109" s="392"/>
      <c r="BB1109" s="238"/>
      <c r="BC1109" s="392"/>
      <c r="BD1109" s="392"/>
      <c r="BE1109" s="392"/>
      <c r="BF1109" s="392"/>
      <c r="BG1109" s="392"/>
      <c r="BH1109" s="392"/>
      <c r="BI1109" s="392"/>
      <c r="BJ1109" s="392"/>
      <c r="BK1109" s="392"/>
      <c r="BL1109" s="392"/>
      <c r="BM1109" s="392"/>
      <c r="BN1109" s="392"/>
      <c r="BO1109" s="392"/>
      <c r="BP1109" s="392"/>
      <c r="BQ1109" s="392"/>
      <c r="BR1109" s="392"/>
      <c r="BS1109" s="392"/>
      <c r="BT1109" s="392"/>
      <c r="BU1109" s="392"/>
      <c r="BV1109" s="392"/>
      <c r="BW1109" s="392"/>
      <c r="BX1109" s="392"/>
      <c r="BY1109" s="392"/>
    </row>
    <row r="1110" s="211" customFormat="true" ht="15" customHeight="true" x14ac:dyDescent="0.2">
      <c r="BA1110" s="392"/>
      <c r="BB1110" s="238"/>
      <c r="BC1110" s="392"/>
      <c r="BD1110" s="392"/>
      <c r="BE1110" s="392"/>
      <c r="BF1110" s="392"/>
      <c r="BG1110" s="392"/>
      <c r="BH1110" s="392"/>
      <c r="BI1110" s="392"/>
      <c r="BJ1110" s="392"/>
      <c r="BK1110" s="392"/>
      <c r="BL1110" s="392"/>
      <c r="BM1110" s="392"/>
      <c r="BN1110" s="392"/>
      <c r="BO1110" s="392"/>
      <c r="BP1110" s="392"/>
      <c r="BQ1110" s="392"/>
      <c r="BR1110" s="392"/>
      <c r="BS1110" s="392"/>
      <c r="BT1110" s="392"/>
      <c r="BU1110" s="392"/>
      <c r="BV1110" s="392"/>
      <c r="BW1110" s="392"/>
      <c r="BX1110" s="392"/>
      <c r="BY1110" s="392"/>
    </row>
    <row r="1111" s="211" customFormat="true" ht="15" customHeight="true" x14ac:dyDescent="0.2">
      <c r="BA1111" s="392"/>
      <c r="BB1111" s="238"/>
      <c r="BC1111" s="392"/>
      <c r="BD1111" s="392"/>
      <c r="BE1111" s="392"/>
      <c r="BF1111" s="392"/>
      <c r="BG1111" s="392"/>
      <c r="BH1111" s="392"/>
      <c r="BI1111" s="392"/>
      <c r="BJ1111" s="392"/>
      <c r="BK1111" s="392"/>
      <c r="BL1111" s="392"/>
      <c r="BM1111" s="392"/>
      <c r="BN1111" s="392"/>
      <c r="BO1111" s="392"/>
      <c r="BP1111" s="392"/>
      <c r="BQ1111" s="392"/>
      <c r="BR1111" s="392"/>
      <c r="BS1111" s="392"/>
      <c r="BT1111" s="392"/>
      <c r="BU1111" s="392"/>
      <c r="BV1111" s="392"/>
      <c r="BW1111" s="392"/>
      <c r="BX1111" s="392"/>
      <c r="BY1111" s="392"/>
    </row>
    <row r="1112" s="211" customFormat="true" ht="15" customHeight="true" x14ac:dyDescent="0.2">
      <c r="BA1112" s="392"/>
      <c r="BB1112" s="238"/>
      <c r="BC1112" s="392"/>
      <c r="BD1112" s="392"/>
      <c r="BE1112" s="392"/>
      <c r="BF1112" s="392"/>
      <c r="BG1112" s="392"/>
      <c r="BH1112" s="392"/>
      <c r="BI1112" s="392"/>
      <c r="BJ1112" s="392"/>
      <c r="BK1112" s="392"/>
      <c r="BL1112" s="392"/>
      <c r="BM1112" s="392"/>
      <c r="BN1112" s="392"/>
      <c r="BO1112" s="392"/>
      <c r="BP1112" s="392"/>
      <c r="BQ1112" s="392"/>
      <c r="BR1112" s="392"/>
      <c r="BS1112" s="392"/>
      <c r="BT1112" s="392"/>
      <c r="BU1112" s="392"/>
      <c r="BV1112" s="392"/>
      <c r="BW1112" s="392"/>
      <c r="BX1112" s="392"/>
      <c r="BY1112" s="392"/>
    </row>
    <row r="1113" s="211" customFormat="true" ht="15" customHeight="true" x14ac:dyDescent="0.2">
      <c r="BA1113" s="392"/>
      <c r="BB1113" s="238"/>
      <c r="BC1113" s="392"/>
      <c r="BD1113" s="392"/>
      <c r="BE1113" s="392"/>
      <c r="BF1113" s="392"/>
      <c r="BG1113" s="392"/>
      <c r="BH1113" s="392"/>
      <c r="BI1113" s="392"/>
      <c r="BJ1113" s="392"/>
      <c r="BK1113" s="392"/>
      <c r="BL1113" s="392"/>
      <c r="BM1113" s="392"/>
      <c r="BN1113" s="392"/>
      <c r="BO1113" s="392"/>
      <c r="BP1113" s="392"/>
      <c r="BQ1113" s="392"/>
      <c r="BR1113" s="392"/>
      <c r="BS1113" s="392"/>
      <c r="BT1113" s="392"/>
      <c r="BU1113" s="392"/>
      <c r="BV1113" s="392"/>
      <c r="BW1113" s="392"/>
      <c r="BX1113" s="392"/>
      <c r="BY1113" s="392"/>
    </row>
    <row r="1114" s="211" customFormat="true" ht="17.1" customHeight="true" x14ac:dyDescent="0.2">
      <c r="A1114" s="689"/>
      <c r="B1114" s="686"/>
      <c r="C1114" s="660"/>
      <c r="D1114" s="660"/>
      <c r="E1114" s="660"/>
      <c r="F1114" s="660"/>
      <c r="G1114" s="660"/>
      <c r="H1114" s="660"/>
      <c r="I1114" s="660"/>
      <c r="J1114" s="660"/>
      <c r="K1114" s="660"/>
      <c r="L1114" s="660"/>
      <c r="M1114" s="660"/>
      <c r="N1114" s="660"/>
      <c r="O1114" s="660"/>
      <c r="P1114" s="660"/>
      <c r="Q1114" s="660"/>
      <c r="R1114" s="660"/>
      <c r="S1114" s="660"/>
      <c r="T1114" s="660"/>
      <c r="U1114" s="660"/>
      <c r="V1114" s="660"/>
      <c r="W1114" s="660"/>
      <c r="X1114" s="660"/>
      <c r="Y1114" s="660"/>
      <c r="Z1114" s="660"/>
      <c r="AA1114" s="660"/>
      <c r="AB1114" s="660"/>
      <c r="BA1114" s="392"/>
      <c r="BB1114" s="238"/>
      <c r="BC1114" s="392"/>
      <c r="BD1114" s="392"/>
      <c r="BE1114" s="392"/>
      <c r="BF1114" s="392"/>
      <c r="BG1114" s="392"/>
      <c r="BH1114" s="392"/>
      <c r="BI1114" s="392"/>
      <c r="BJ1114" s="392"/>
      <c r="BK1114" s="392"/>
      <c r="BL1114" s="392"/>
      <c r="BM1114" s="392"/>
      <c r="BN1114" s="392"/>
      <c r="BO1114" s="392"/>
      <c r="BP1114" s="392"/>
      <c r="BQ1114" s="392"/>
      <c r="BR1114" s="392"/>
      <c r="BS1114" s="392"/>
      <c r="BT1114" s="392"/>
      <c r="BU1114" s="392"/>
      <c r="BV1114" s="392"/>
      <c r="BW1114" s="392"/>
      <c r="BX1114" s="392"/>
      <c r="BY1114" s="392"/>
    </row>
    <row r="1115" s="211" customFormat="true" ht="17.1" customHeight="true" x14ac:dyDescent="0.2">
      <c r="A1115" s="689"/>
      <c r="B1115" s="686"/>
      <c r="C1115" s="660"/>
      <c r="D1115" s="660"/>
      <c r="E1115" s="660"/>
      <c r="F1115" s="660"/>
      <c r="G1115" s="660"/>
      <c r="H1115" s="660"/>
      <c r="I1115" s="660"/>
      <c r="J1115" s="660"/>
      <c r="K1115" s="660"/>
      <c r="L1115" s="660"/>
      <c r="M1115" s="660"/>
      <c r="N1115" s="660"/>
      <c r="O1115" s="660"/>
      <c r="P1115" s="660"/>
      <c r="Q1115" s="660"/>
      <c r="R1115" s="660"/>
      <c r="S1115" s="660"/>
      <c r="T1115" s="660"/>
      <c r="U1115" s="660"/>
      <c r="V1115" s="660"/>
      <c r="W1115" s="660"/>
      <c r="X1115" s="660"/>
      <c r="Y1115" s="660"/>
      <c r="Z1115" s="660"/>
      <c r="AA1115" s="660"/>
      <c r="AB1115" s="660"/>
      <c r="BA1115" s="392"/>
      <c r="BB1115" s="238"/>
      <c r="BC1115" s="392"/>
      <c r="BD1115" s="392"/>
      <c r="BE1115" s="392"/>
      <c r="BF1115" s="392"/>
      <c r="BG1115" s="392"/>
      <c r="BH1115" s="392"/>
      <c r="BI1115" s="392"/>
      <c r="BJ1115" s="392"/>
      <c r="BK1115" s="392"/>
      <c r="BL1115" s="392"/>
      <c r="BM1115" s="392"/>
      <c r="BN1115" s="392"/>
      <c r="BO1115" s="392"/>
      <c r="BP1115" s="392"/>
      <c r="BQ1115" s="392"/>
      <c r="BR1115" s="392"/>
      <c r="BS1115" s="392"/>
      <c r="BT1115" s="392"/>
      <c r="BU1115" s="392"/>
      <c r="BV1115" s="392"/>
      <c r="BW1115" s="392"/>
      <c r="BX1115" s="392"/>
      <c r="BY1115" s="392"/>
    </row>
    <row r="1116" s="211" customFormat="true" ht="17.1" customHeight="true" x14ac:dyDescent="0.2">
      <c r="A1116" s="689"/>
      <c r="B1116" s="686"/>
      <c r="C1116" s="660"/>
      <c r="D1116" s="660"/>
      <c r="E1116" s="660"/>
      <c r="F1116" s="660"/>
      <c r="G1116" s="660"/>
      <c r="H1116" s="660"/>
      <c r="I1116" s="660"/>
      <c r="J1116" s="660"/>
      <c r="K1116" s="660"/>
      <c r="L1116" s="660"/>
      <c r="M1116" s="660"/>
      <c r="N1116" s="660"/>
      <c r="O1116" s="660"/>
      <c r="P1116" s="660"/>
      <c r="Q1116" s="660"/>
      <c r="R1116" s="660"/>
      <c r="S1116" s="660"/>
      <c r="T1116" s="660"/>
      <c r="U1116" s="660"/>
      <c r="V1116" s="660"/>
      <c r="W1116" s="660"/>
      <c r="X1116" s="660"/>
      <c r="Y1116" s="660"/>
      <c r="Z1116" s="660"/>
      <c r="AA1116" s="660"/>
      <c r="AB1116" s="660"/>
      <c r="BA1116" s="392"/>
      <c r="BB1116" s="238"/>
      <c r="BC1116" s="392"/>
      <c r="BD1116" s="392"/>
      <c r="BE1116" s="392"/>
      <c r="BF1116" s="392"/>
      <c r="BG1116" s="392"/>
      <c r="BH1116" s="392"/>
      <c r="BI1116" s="392"/>
      <c r="BJ1116" s="392"/>
      <c r="BK1116" s="392"/>
      <c r="BL1116" s="392"/>
      <c r="BM1116" s="392"/>
      <c r="BN1116" s="392"/>
      <c r="BO1116" s="392"/>
      <c r="BP1116" s="392"/>
      <c r="BQ1116" s="392"/>
      <c r="BR1116" s="392"/>
      <c r="BS1116" s="392"/>
      <c r="BT1116" s="392"/>
      <c r="BU1116" s="392"/>
      <c r="BV1116" s="392"/>
      <c r="BW1116" s="392"/>
      <c r="BX1116" s="392"/>
      <c r="BY1116" s="392"/>
    </row>
    <row r="1117" s="211" customFormat="true" ht="17.1" customHeight="true" x14ac:dyDescent="0.2">
      <c r="A1117" s="690"/>
      <c r="B1117" s="687"/>
      <c r="C1117" s="662"/>
      <c r="D1117" s="662"/>
      <c r="E1117" s="662"/>
      <c r="F1117" s="662"/>
      <c r="G1117" s="662"/>
      <c r="H1117" s="662"/>
      <c r="I1117" s="662"/>
      <c r="J1117" s="662"/>
      <c r="K1117" s="662"/>
      <c r="L1117" s="662"/>
      <c r="M1117" s="662"/>
      <c r="N1117" s="662"/>
      <c r="O1117" s="662"/>
      <c r="P1117" s="662"/>
      <c r="Q1117" s="662"/>
      <c r="R1117" s="662"/>
      <c r="S1117" s="662"/>
      <c r="T1117" s="662"/>
      <c r="U1117" s="662"/>
      <c r="V1117" s="662"/>
      <c r="W1117" s="662"/>
      <c r="X1117" s="662"/>
      <c r="Y1117" s="662"/>
      <c r="Z1117" s="662"/>
      <c r="AA1117" s="662"/>
      <c r="AB1117" s="662"/>
      <c r="BA1117" s="392"/>
      <c r="BB1117" s="238"/>
      <c r="BC1117" s="392"/>
      <c r="BD1117" s="392"/>
      <c r="BE1117" s="392"/>
      <c r="BF1117" s="392"/>
      <c r="BG1117" s="392"/>
      <c r="BH1117" s="392"/>
      <c r="BI1117" s="392"/>
      <c r="BJ1117" s="392"/>
      <c r="BK1117" s="392"/>
      <c r="BL1117" s="392"/>
      <c r="BM1117" s="392"/>
      <c r="BN1117" s="392"/>
      <c r="BO1117" s="392"/>
      <c r="BP1117" s="392"/>
      <c r="BQ1117" s="392"/>
      <c r="BR1117" s="392"/>
      <c r="BS1117" s="392"/>
      <c r="BT1117" s="392"/>
      <c r="BU1117" s="392"/>
      <c r="BV1117" s="392"/>
      <c r="BW1117" s="392"/>
      <c r="BX1117" s="392"/>
      <c r="BY1117" s="392"/>
    </row>
    <row r="1118" s="211" customFormat="true" ht="15" customHeight="true" x14ac:dyDescent="0.2">
      <c r="BA1118" s="392"/>
      <c r="BB1118" s="238"/>
      <c r="BC1118" s="392"/>
      <c r="BD1118" s="392"/>
      <c r="BE1118" s="392"/>
      <c r="BF1118" s="392"/>
      <c r="BG1118" s="392"/>
      <c r="BH1118" s="392"/>
      <c r="BI1118" s="392"/>
      <c r="BJ1118" s="392"/>
      <c r="BK1118" s="392"/>
      <c r="BL1118" s="392"/>
      <c r="BM1118" s="392"/>
      <c r="BN1118" s="392"/>
      <c r="BO1118" s="392"/>
      <c r="BP1118" s="392"/>
      <c r="BQ1118" s="392"/>
      <c r="BR1118" s="392"/>
      <c r="BS1118" s="392"/>
      <c r="BT1118" s="392"/>
      <c r="BU1118" s="392"/>
      <c r="BV1118" s="392"/>
      <c r="BW1118" s="392"/>
      <c r="BX1118" s="392"/>
      <c r="BY1118" s="392"/>
    </row>
    <row r="1119" s="211" customFormat="true" ht="15" customHeight="true" x14ac:dyDescent="0.2">
      <c r="BA1119" s="392"/>
      <c r="BB1119" s="238"/>
      <c r="BC1119" s="392"/>
      <c r="BD1119" s="392"/>
      <c r="BE1119" s="392"/>
      <c r="BF1119" s="392"/>
      <c r="BG1119" s="392"/>
      <c r="BH1119" s="392"/>
      <c r="BI1119" s="392"/>
      <c r="BJ1119" s="392"/>
      <c r="BK1119" s="392"/>
      <c r="BL1119" s="392"/>
      <c r="BM1119" s="392"/>
      <c r="BN1119" s="392"/>
      <c r="BO1119" s="392"/>
      <c r="BP1119" s="392"/>
      <c r="BQ1119" s="392"/>
      <c r="BR1119" s="392"/>
      <c r="BS1119" s="392"/>
      <c r="BT1119" s="392"/>
      <c r="BU1119" s="392"/>
      <c r="BV1119" s="392"/>
      <c r="BW1119" s="392"/>
      <c r="BX1119" s="392"/>
      <c r="BY1119" s="392"/>
    </row>
    <row r="1120" s="211" customFormat="true" ht="15" customHeight="true" x14ac:dyDescent="0.2">
      <c r="BA1120" s="392"/>
      <c r="BB1120" s="238"/>
      <c r="BC1120" s="392"/>
      <c r="BD1120" s="392"/>
      <c r="BE1120" s="392"/>
      <c r="BF1120" s="392"/>
      <c r="BG1120" s="392"/>
      <c r="BH1120" s="392"/>
      <c r="BI1120" s="392"/>
      <c r="BJ1120" s="392"/>
      <c r="BK1120" s="392"/>
      <c r="BL1120" s="392"/>
      <c r="BM1120" s="392"/>
      <c r="BN1120" s="392"/>
      <c r="BO1120" s="392"/>
      <c r="BP1120" s="392"/>
      <c r="BQ1120" s="392"/>
      <c r="BR1120" s="392"/>
      <c r="BS1120" s="392"/>
      <c r="BT1120" s="392"/>
      <c r="BU1120" s="392"/>
      <c r="BV1120" s="392"/>
      <c r="BW1120" s="392"/>
      <c r="BX1120" s="392"/>
      <c r="BY1120" s="392"/>
    </row>
    <row r="1121" s="211" customFormat="true" ht="15" customHeight="true" x14ac:dyDescent="0.2">
      <c r="BA1121" s="392"/>
      <c r="BB1121" s="238"/>
      <c r="BC1121" s="392"/>
      <c r="BD1121" s="392"/>
      <c r="BE1121" s="392"/>
      <c r="BF1121" s="392"/>
      <c r="BG1121" s="392"/>
      <c r="BH1121" s="392"/>
      <c r="BI1121" s="392"/>
      <c r="BJ1121" s="392"/>
      <c r="BK1121" s="392"/>
      <c r="BL1121" s="392"/>
      <c r="BM1121" s="392"/>
      <c r="BN1121" s="392"/>
      <c r="BO1121" s="392"/>
      <c r="BP1121" s="392"/>
      <c r="BQ1121" s="392"/>
      <c r="BR1121" s="392"/>
      <c r="BS1121" s="392"/>
      <c r="BT1121" s="392"/>
      <c r="BU1121" s="392"/>
      <c r="BV1121" s="392"/>
      <c r="BW1121" s="392"/>
      <c r="BX1121" s="392"/>
      <c r="BY1121" s="392"/>
    </row>
    <row r="1122" s="211" customFormat="true" ht="15" customHeight="true" x14ac:dyDescent="0.2">
      <c r="BA1122" s="392"/>
      <c r="BB1122" s="238"/>
      <c r="BC1122" s="392"/>
      <c r="BD1122" s="392"/>
      <c r="BE1122" s="392"/>
      <c r="BF1122" s="392"/>
      <c r="BG1122" s="392"/>
      <c r="BH1122" s="392"/>
      <c r="BI1122" s="392"/>
      <c r="BJ1122" s="392"/>
      <c r="BK1122" s="392"/>
      <c r="BL1122" s="392"/>
      <c r="BM1122" s="392"/>
      <c r="BN1122" s="392"/>
      <c r="BO1122" s="392"/>
      <c r="BP1122" s="392"/>
      <c r="BQ1122" s="392"/>
      <c r="BR1122" s="392"/>
      <c r="BS1122" s="392"/>
      <c r="BT1122" s="392"/>
      <c r="BU1122" s="392"/>
      <c r="BV1122" s="392"/>
      <c r="BW1122" s="392"/>
      <c r="BX1122" s="392"/>
      <c r="BY1122" s="392"/>
    </row>
    <row r="1123" s="211" customFormat="true" ht="15" customHeight="true" x14ac:dyDescent="0.2">
      <c r="BA1123" s="392"/>
      <c r="BB1123" s="238"/>
      <c r="BC1123" s="392"/>
      <c r="BD1123" s="392"/>
      <c r="BE1123" s="392"/>
      <c r="BF1123" s="392"/>
      <c r="BG1123" s="392"/>
      <c r="BH1123" s="392"/>
      <c r="BI1123" s="392"/>
      <c r="BJ1123" s="392"/>
      <c r="BK1123" s="392"/>
      <c r="BL1123" s="392"/>
      <c r="BM1123" s="392"/>
      <c r="BN1123" s="392"/>
      <c r="BO1123" s="392"/>
      <c r="BP1123" s="392"/>
      <c r="BQ1123" s="392"/>
      <c r="BR1123" s="392"/>
      <c r="BS1123" s="392"/>
      <c r="BT1123" s="392"/>
      <c r="BU1123" s="392"/>
      <c r="BV1123" s="392"/>
      <c r="BW1123" s="392"/>
      <c r="BX1123" s="392"/>
      <c r="BY1123" s="392"/>
    </row>
    <row r="1124" s="211" customFormat="true" ht="15" customHeight="true" x14ac:dyDescent="0.2">
      <c r="BA1124" s="392"/>
      <c r="BB1124" s="238"/>
      <c r="BC1124" s="392"/>
      <c r="BD1124" s="392"/>
      <c r="BE1124" s="392"/>
      <c r="BF1124" s="392"/>
      <c r="BG1124" s="392"/>
      <c r="BH1124" s="392"/>
      <c r="BI1124" s="392"/>
      <c r="BJ1124" s="392"/>
      <c r="BK1124" s="392"/>
      <c r="BL1124" s="392"/>
      <c r="BM1124" s="392"/>
      <c r="BN1124" s="392"/>
      <c r="BO1124" s="392"/>
      <c r="BP1124" s="392"/>
      <c r="BQ1124" s="392"/>
      <c r="BR1124" s="392"/>
      <c r="BS1124" s="392"/>
      <c r="BT1124" s="392"/>
      <c r="BU1124" s="392"/>
      <c r="BV1124" s="392"/>
      <c r="BW1124" s="392"/>
      <c r="BX1124" s="392"/>
      <c r="BY1124" s="392"/>
    </row>
    <row r="1125" s="211" customFormat="true" ht="15" customHeight="true" x14ac:dyDescent="0.2">
      <c r="BA1125" s="392"/>
      <c r="BB1125" s="238"/>
      <c r="BC1125" s="392"/>
      <c r="BD1125" s="392"/>
      <c r="BE1125" s="392"/>
      <c r="BF1125" s="392"/>
      <c r="BG1125" s="392"/>
      <c r="BH1125" s="392"/>
      <c r="BI1125" s="392"/>
      <c r="BJ1125" s="392"/>
      <c r="BK1125" s="392"/>
      <c r="BL1125" s="392"/>
      <c r="BM1125" s="392"/>
      <c r="BN1125" s="392"/>
      <c r="BO1125" s="392"/>
      <c r="BP1125" s="392"/>
      <c r="BQ1125" s="392"/>
      <c r="BR1125" s="392"/>
      <c r="BS1125" s="392"/>
      <c r="BT1125" s="392"/>
      <c r="BU1125" s="392"/>
      <c r="BV1125" s="392"/>
      <c r="BW1125" s="392"/>
      <c r="BX1125" s="392"/>
      <c r="BY1125" s="392"/>
    </row>
    <row r="1126" s="211" customFormat="true" ht="15" customHeight="true" x14ac:dyDescent="0.2">
      <c r="BA1126" s="392"/>
      <c r="BB1126" s="238"/>
      <c r="BC1126" s="392"/>
      <c r="BD1126" s="392"/>
      <c r="BE1126" s="392"/>
      <c r="BF1126" s="392"/>
      <c r="BG1126" s="392"/>
      <c r="BH1126" s="392"/>
      <c r="BI1126" s="392"/>
      <c r="BJ1126" s="392"/>
      <c r="BK1126" s="392"/>
      <c r="BL1126" s="392"/>
      <c r="BM1126" s="392"/>
      <c r="BN1126" s="392"/>
      <c r="BO1126" s="392"/>
      <c r="BP1126" s="392"/>
      <c r="BQ1126" s="392"/>
      <c r="BR1126" s="392"/>
      <c r="BS1126" s="392"/>
      <c r="BT1126" s="392"/>
      <c r="BU1126" s="392"/>
      <c r="BV1126" s="392"/>
      <c r="BW1126" s="392"/>
      <c r="BX1126" s="392"/>
      <c r="BY1126" s="392"/>
    </row>
    <row r="1127" s="211" customFormat="true" ht="15" customHeight="true" x14ac:dyDescent="0.2">
      <c r="BA1127" s="392"/>
      <c r="BB1127" s="238"/>
      <c r="BC1127" s="392"/>
      <c r="BD1127" s="392"/>
      <c r="BE1127" s="392"/>
      <c r="BF1127" s="392"/>
      <c r="BG1127" s="392"/>
      <c r="BH1127" s="392"/>
      <c r="BI1127" s="392"/>
      <c r="BJ1127" s="392"/>
      <c r="BK1127" s="392"/>
      <c r="BL1127" s="392"/>
      <c r="BM1127" s="392"/>
      <c r="BN1127" s="392"/>
      <c r="BO1127" s="392"/>
      <c r="BP1127" s="392"/>
      <c r="BQ1127" s="392"/>
      <c r="BR1127" s="392"/>
      <c r="BS1127" s="392"/>
      <c r="BT1127" s="392"/>
      <c r="BU1127" s="392"/>
      <c r="BV1127" s="392"/>
      <c r="BW1127" s="392"/>
      <c r="BX1127" s="392"/>
      <c r="BY1127" s="392"/>
    </row>
    <row r="1128" s="211" customFormat="true" ht="15" customHeight="true" x14ac:dyDescent="0.2">
      <c r="BA1128" s="392"/>
      <c r="BB1128" s="238"/>
      <c r="BC1128" s="392"/>
      <c r="BD1128" s="392"/>
      <c r="BE1128" s="392"/>
      <c r="BF1128" s="392"/>
      <c r="BG1128" s="392"/>
      <c r="BH1128" s="392"/>
      <c r="BI1128" s="392"/>
      <c r="BJ1128" s="392"/>
      <c r="BK1128" s="392"/>
      <c r="BL1128" s="392"/>
      <c r="BM1128" s="392"/>
      <c r="BN1128" s="392"/>
      <c r="BO1128" s="392"/>
      <c r="BP1128" s="392"/>
      <c r="BQ1128" s="392"/>
      <c r="BR1128" s="392"/>
      <c r="BS1128" s="392"/>
      <c r="BT1128" s="392"/>
      <c r="BU1128" s="392"/>
      <c r="BV1128" s="392"/>
      <c r="BW1128" s="392"/>
      <c r="BX1128" s="392"/>
      <c r="BY1128" s="392"/>
    </row>
    <row r="1129" s="211" customFormat="true" ht="15" customHeight="true" x14ac:dyDescent="0.2">
      <c r="BA1129" s="392"/>
      <c r="BB1129" s="238"/>
      <c r="BC1129" s="392"/>
      <c r="BD1129" s="392"/>
      <c r="BE1129" s="392"/>
      <c r="BF1129" s="392"/>
      <c r="BG1129" s="392"/>
      <c r="BH1129" s="392"/>
      <c r="BI1129" s="392"/>
      <c r="BJ1129" s="392"/>
      <c r="BK1129" s="392"/>
      <c r="BL1129" s="392"/>
      <c r="BM1129" s="392"/>
      <c r="BN1129" s="392"/>
      <c r="BO1129" s="392"/>
      <c r="BP1129" s="392"/>
      <c r="BQ1129" s="392"/>
      <c r="BR1129" s="392"/>
      <c r="BS1129" s="392"/>
      <c r="BT1129" s="392"/>
      <c r="BU1129" s="392"/>
      <c r="BV1129" s="392"/>
      <c r="BW1129" s="392"/>
      <c r="BX1129" s="392"/>
      <c r="BY1129" s="392"/>
    </row>
    <row r="1130" s="211" customFormat="true" ht="15" customHeight="true" x14ac:dyDescent="0.2">
      <c r="BA1130" s="392"/>
      <c r="BB1130" s="238"/>
      <c r="BC1130" s="392"/>
      <c r="BD1130" s="392"/>
      <c r="BE1130" s="392"/>
      <c r="BF1130" s="392"/>
      <c r="BG1130" s="392"/>
      <c r="BH1130" s="392"/>
      <c r="BI1130" s="392"/>
      <c r="BJ1130" s="392"/>
      <c r="BK1130" s="392"/>
      <c r="BL1130" s="392"/>
      <c r="BM1130" s="392"/>
      <c r="BN1130" s="392"/>
      <c r="BO1130" s="392"/>
      <c r="BP1130" s="392"/>
      <c r="BQ1130" s="392"/>
      <c r="BR1130" s="392"/>
      <c r="BS1130" s="392"/>
      <c r="BT1130" s="392"/>
      <c r="BU1130" s="392"/>
      <c r="BV1130" s="392"/>
      <c r="BW1130" s="392"/>
      <c r="BX1130" s="392"/>
      <c r="BY1130" s="392"/>
    </row>
    <row r="1131" s="211" customFormat="true" ht="15" customHeight="true" x14ac:dyDescent="0.2">
      <c r="BA1131" s="392"/>
      <c r="BB1131" s="238"/>
      <c r="BC1131" s="392"/>
      <c r="BD1131" s="392"/>
      <c r="BE1131" s="392"/>
      <c r="BF1131" s="392"/>
      <c r="BG1131" s="392"/>
      <c r="BH1131" s="392"/>
      <c r="BI1131" s="392"/>
      <c r="BJ1131" s="392"/>
      <c r="BK1131" s="392"/>
      <c r="BL1131" s="392"/>
      <c r="BM1131" s="392"/>
      <c r="BN1131" s="392"/>
      <c r="BO1131" s="392"/>
      <c r="BP1131" s="392"/>
      <c r="BQ1131" s="392"/>
      <c r="BR1131" s="392"/>
      <c r="BS1131" s="392"/>
      <c r="BT1131" s="392"/>
      <c r="BU1131" s="392"/>
      <c r="BV1131" s="392"/>
      <c r="BW1131" s="392"/>
      <c r="BX1131" s="392"/>
      <c r="BY1131" s="392"/>
    </row>
    <row r="1132" s="211" customFormat="true" ht="15" customHeight="true" x14ac:dyDescent="0.2">
      <c r="BA1132" s="392"/>
      <c r="BB1132" s="238"/>
      <c r="BC1132" s="392"/>
      <c r="BD1132" s="392"/>
      <c r="BE1132" s="392"/>
      <c r="BF1132" s="392"/>
      <c r="BG1132" s="392"/>
      <c r="BH1132" s="392"/>
      <c r="BI1132" s="392"/>
      <c r="BJ1132" s="392"/>
      <c r="BK1132" s="392"/>
      <c r="BL1132" s="392"/>
      <c r="BM1132" s="392"/>
      <c r="BN1132" s="392"/>
      <c r="BO1132" s="392"/>
      <c r="BP1132" s="392"/>
      <c r="BQ1132" s="392"/>
      <c r="BR1132" s="392"/>
      <c r="BS1132" s="392"/>
      <c r="BT1132" s="392"/>
      <c r="BU1132" s="392"/>
      <c r="BV1132" s="392"/>
      <c r="BW1132" s="392"/>
      <c r="BX1132" s="392"/>
      <c r="BY1132" s="392"/>
    </row>
    <row r="1133" s="211" customFormat="true" ht="15" customHeight="true" x14ac:dyDescent="0.2">
      <c r="BA1133" s="392"/>
      <c r="BB1133" s="238"/>
      <c r="BC1133" s="392"/>
      <c r="BD1133" s="392"/>
      <c r="BE1133" s="392"/>
      <c r="BF1133" s="392"/>
      <c r="BG1133" s="392"/>
      <c r="BH1133" s="392"/>
      <c r="BI1133" s="392"/>
      <c r="BJ1133" s="392"/>
      <c r="BK1133" s="392"/>
      <c r="BL1133" s="392"/>
      <c r="BM1133" s="392"/>
      <c r="BN1133" s="392"/>
      <c r="BO1133" s="392"/>
      <c r="BP1133" s="392"/>
      <c r="BQ1133" s="392"/>
      <c r="BR1133" s="392"/>
      <c r="BS1133" s="392"/>
      <c r="BT1133" s="392"/>
      <c r="BU1133" s="392"/>
      <c r="BV1133" s="392"/>
      <c r="BW1133" s="392"/>
      <c r="BX1133" s="392"/>
      <c r="BY1133" s="392"/>
    </row>
    <row r="1134" s="211" customFormat="true" ht="15" customHeight="true" x14ac:dyDescent="0.2">
      <c r="BA1134" s="392"/>
      <c r="BB1134" s="238"/>
      <c r="BC1134" s="392"/>
      <c r="BD1134" s="392"/>
      <c r="BE1134" s="392"/>
      <c r="BF1134" s="392"/>
      <c r="BG1134" s="392"/>
      <c r="BH1134" s="392"/>
      <c r="BI1134" s="392"/>
      <c r="BJ1134" s="392"/>
      <c r="BK1134" s="392"/>
      <c r="BL1134" s="392"/>
      <c r="BM1134" s="392"/>
      <c r="BN1134" s="392"/>
      <c r="BO1134" s="392"/>
      <c r="BP1134" s="392"/>
      <c r="BQ1134" s="392"/>
      <c r="BR1134" s="392"/>
      <c r="BS1134" s="392"/>
      <c r="BT1134" s="392"/>
      <c r="BU1134" s="392"/>
      <c r="BV1134" s="392"/>
      <c r="BW1134" s="392"/>
      <c r="BX1134" s="392"/>
      <c r="BY1134" s="392"/>
    </row>
    <row r="1135" s="211" customFormat="true" ht="15" customHeight="true" x14ac:dyDescent="0.2">
      <c r="BA1135" s="392"/>
      <c r="BB1135" s="238"/>
      <c r="BC1135" s="392"/>
      <c r="BD1135" s="392"/>
      <c r="BE1135" s="392"/>
      <c r="BF1135" s="392"/>
      <c r="BG1135" s="392"/>
      <c r="BH1135" s="392"/>
      <c r="BI1135" s="392"/>
      <c r="BJ1135" s="392"/>
      <c r="BK1135" s="392"/>
      <c r="BL1135" s="392"/>
      <c r="BM1135" s="392"/>
      <c r="BN1135" s="392"/>
      <c r="BO1135" s="392"/>
      <c r="BP1135" s="392"/>
      <c r="BQ1135" s="392"/>
      <c r="BR1135" s="392"/>
      <c r="BS1135" s="392"/>
      <c r="BT1135" s="392"/>
      <c r="BU1135" s="392"/>
      <c r="BV1135" s="392"/>
      <c r="BW1135" s="392"/>
      <c r="BX1135" s="392"/>
      <c r="BY1135" s="392"/>
    </row>
    <row r="1136" s="211" customFormat="true" ht="15" customHeight="true" x14ac:dyDescent="0.2">
      <c r="BA1136" s="392"/>
      <c r="BB1136" s="238"/>
      <c r="BC1136" s="392"/>
      <c r="BD1136" s="392"/>
      <c r="BE1136" s="392"/>
      <c r="BF1136" s="392"/>
      <c r="BG1136" s="392"/>
      <c r="BH1136" s="392"/>
      <c r="BI1136" s="392"/>
      <c r="BJ1136" s="392"/>
      <c r="BK1136" s="392"/>
      <c r="BL1136" s="392"/>
      <c r="BM1136" s="392"/>
      <c r="BN1136" s="392"/>
      <c r="BO1136" s="392"/>
      <c r="BP1136" s="392"/>
      <c r="BQ1136" s="392"/>
      <c r="BR1136" s="392"/>
      <c r="BS1136" s="392"/>
      <c r="BT1136" s="392"/>
      <c r="BU1136" s="392"/>
      <c r="BV1136" s="392"/>
      <c r="BW1136" s="392"/>
      <c r="BX1136" s="392"/>
      <c r="BY1136" s="392"/>
    </row>
    <row r="1137" s="211" customFormat="true" ht="15" customHeight="true" x14ac:dyDescent="0.2">
      <c r="BA1137" s="392"/>
      <c r="BB1137" s="238"/>
      <c r="BC1137" s="392"/>
      <c r="BD1137" s="392"/>
      <c r="BE1137" s="392"/>
      <c r="BF1137" s="392"/>
      <c r="BG1137" s="392"/>
      <c r="BH1137" s="392"/>
      <c r="BI1137" s="392"/>
      <c r="BJ1137" s="392"/>
      <c r="BK1137" s="392"/>
      <c r="BL1137" s="392"/>
      <c r="BM1137" s="392"/>
      <c r="BN1137" s="392"/>
      <c r="BO1137" s="392"/>
      <c r="BP1137" s="392"/>
      <c r="BQ1137" s="392"/>
      <c r="BR1137" s="392"/>
      <c r="BS1137" s="392"/>
      <c r="BT1137" s="392"/>
      <c r="BU1137" s="392"/>
      <c r="BV1137" s="392"/>
      <c r="BW1137" s="392"/>
      <c r="BX1137" s="392"/>
      <c r="BY1137" s="392"/>
    </row>
    <row r="1138" s="211" customFormat="true" ht="15" customHeight="true" x14ac:dyDescent="0.2">
      <c r="BA1138" s="392"/>
      <c r="BB1138" s="238"/>
      <c r="BC1138" s="392"/>
      <c r="BD1138" s="392"/>
      <c r="BE1138" s="392"/>
      <c r="BF1138" s="392"/>
      <c r="BG1138" s="392"/>
      <c r="BH1138" s="392"/>
      <c r="BI1138" s="392"/>
      <c r="BJ1138" s="392"/>
      <c r="BK1138" s="392"/>
      <c r="BL1138" s="392"/>
      <c r="BM1138" s="392"/>
      <c r="BN1138" s="392"/>
      <c r="BO1138" s="392"/>
      <c r="BP1138" s="392"/>
      <c r="BQ1138" s="392"/>
      <c r="BR1138" s="392"/>
      <c r="BS1138" s="392"/>
      <c r="BT1138" s="392"/>
      <c r="BU1138" s="392"/>
      <c r="BV1138" s="392"/>
      <c r="BW1138" s="392"/>
      <c r="BX1138" s="392"/>
      <c r="BY1138" s="392"/>
    </row>
    <row r="1139" s="211" customFormat="true" ht="15" customHeight="true" x14ac:dyDescent="0.2">
      <c r="BA1139" s="392"/>
      <c r="BB1139" s="238"/>
      <c r="BC1139" s="392"/>
      <c r="BD1139" s="392"/>
      <c r="BE1139" s="392"/>
      <c r="BF1139" s="392"/>
      <c r="BG1139" s="392"/>
      <c r="BH1139" s="392"/>
      <c r="BI1139" s="392"/>
      <c r="BJ1139" s="392"/>
      <c r="BK1139" s="392"/>
      <c r="BL1139" s="392"/>
      <c r="BM1139" s="392"/>
      <c r="BN1139" s="392"/>
      <c r="BO1139" s="392"/>
      <c r="BP1139" s="392"/>
      <c r="BQ1139" s="392"/>
      <c r="BR1139" s="392"/>
      <c r="BS1139" s="392"/>
      <c r="BT1139" s="392"/>
      <c r="BU1139" s="392"/>
      <c r="BV1139" s="392"/>
      <c r="BW1139" s="392"/>
      <c r="BX1139" s="392"/>
      <c r="BY1139" s="392"/>
    </row>
    <row r="1140" s="211" customFormat="true" ht="15" customHeight="true" x14ac:dyDescent="0.2">
      <c r="BA1140" s="392"/>
      <c r="BB1140" s="238"/>
      <c r="BC1140" s="392"/>
      <c r="BD1140" s="392"/>
      <c r="BE1140" s="392"/>
      <c r="BF1140" s="392"/>
      <c r="BG1140" s="392"/>
      <c r="BH1140" s="392"/>
      <c r="BI1140" s="392"/>
      <c r="BJ1140" s="392"/>
      <c r="BK1140" s="392"/>
      <c r="BL1140" s="392"/>
      <c r="BM1140" s="392"/>
      <c r="BN1140" s="392"/>
      <c r="BO1140" s="392"/>
      <c r="BP1140" s="392"/>
      <c r="BQ1140" s="392"/>
      <c r="BR1140" s="392"/>
      <c r="BS1140" s="392"/>
      <c r="BT1140" s="392"/>
      <c r="BU1140" s="392"/>
      <c r="BV1140" s="392"/>
      <c r="BW1140" s="392"/>
      <c r="BX1140" s="392"/>
      <c r="BY1140" s="392"/>
    </row>
    <row r="1141" s="211" customFormat="true" ht="15" customHeight="true" x14ac:dyDescent="0.2">
      <c r="BA1141" s="392"/>
      <c r="BB1141" s="238"/>
      <c r="BC1141" s="392"/>
      <c r="BD1141" s="392"/>
      <c r="BE1141" s="392"/>
      <c r="BF1141" s="392"/>
      <c r="BG1141" s="392"/>
      <c r="BH1141" s="392"/>
      <c r="BI1141" s="392"/>
      <c r="BJ1141" s="392"/>
      <c r="BK1141" s="392"/>
      <c r="BL1141" s="392"/>
      <c r="BM1141" s="392"/>
      <c r="BN1141" s="392"/>
      <c r="BO1141" s="392"/>
      <c r="BP1141" s="392"/>
      <c r="BQ1141" s="392"/>
      <c r="BR1141" s="392"/>
      <c r="BS1141" s="392"/>
      <c r="BT1141" s="392"/>
      <c r="BU1141" s="392"/>
      <c r="BV1141" s="392"/>
      <c r="BW1141" s="392"/>
      <c r="BX1141" s="392"/>
      <c r="BY1141" s="392"/>
    </row>
    <row r="1142" s="211" customFormat="true" ht="15" customHeight="true" x14ac:dyDescent="0.2">
      <c r="BA1142" s="392"/>
      <c r="BB1142" s="238"/>
      <c r="BC1142" s="392"/>
      <c r="BD1142" s="392"/>
      <c r="BE1142" s="392"/>
      <c r="BF1142" s="392"/>
      <c r="BG1142" s="392"/>
      <c r="BH1142" s="392"/>
      <c r="BI1142" s="392"/>
      <c r="BJ1142" s="392"/>
      <c r="BK1142" s="392"/>
      <c r="BL1142" s="392"/>
      <c r="BM1142" s="392"/>
      <c r="BN1142" s="392"/>
      <c r="BO1142" s="392"/>
      <c r="BP1142" s="392"/>
      <c r="BQ1142" s="392"/>
      <c r="BR1142" s="392"/>
      <c r="BS1142" s="392"/>
      <c r="BT1142" s="392"/>
      <c r="BU1142" s="392"/>
      <c r="BV1142" s="392"/>
      <c r="BW1142" s="392"/>
      <c r="BX1142" s="392"/>
      <c r="BY1142" s="392"/>
    </row>
    <row r="1143" s="211" customFormat="true" ht="15" customHeight="true" x14ac:dyDescent="0.2">
      <c r="BA1143" s="392"/>
      <c r="BB1143" s="238"/>
      <c r="BC1143" s="392"/>
      <c r="BD1143" s="392"/>
      <c r="BE1143" s="392"/>
      <c r="BF1143" s="392"/>
      <c r="BG1143" s="392"/>
      <c r="BH1143" s="392"/>
      <c r="BI1143" s="392"/>
      <c r="BJ1143" s="392"/>
      <c r="BK1143" s="392"/>
      <c r="BL1143" s="392"/>
      <c r="BM1143" s="392"/>
      <c r="BN1143" s="392"/>
      <c r="BO1143" s="392"/>
      <c r="BP1143" s="392"/>
      <c r="BQ1143" s="392"/>
      <c r="BR1143" s="392"/>
      <c r="BS1143" s="392"/>
      <c r="BT1143" s="392"/>
      <c r="BU1143" s="392"/>
      <c r="BV1143" s="392"/>
      <c r="BW1143" s="392"/>
      <c r="BX1143" s="392"/>
      <c r="BY1143" s="392"/>
    </row>
    <row r="1144" s="211" customFormat="true" ht="15" customHeight="true" x14ac:dyDescent="0.2">
      <c r="BA1144" s="392"/>
      <c r="BB1144" s="238"/>
      <c r="BC1144" s="392"/>
      <c r="BD1144" s="392"/>
      <c r="BE1144" s="392"/>
      <c r="BF1144" s="392"/>
      <c r="BG1144" s="392"/>
      <c r="BH1144" s="392"/>
      <c r="BI1144" s="392"/>
      <c r="BJ1144" s="392"/>
      <c r="BK1144" s="392"/>
      <c r="BL1144" s="392"/>
      <c r="BM1144" s="392"/>
      <c r="BN1144" s="392"/>
      <c r="BO1144" s="392"/>
      <c r="BP1144" s="392"/>
      <c r="BQ1144" s="392"/>
      <c r="BR1144" s="392"/>
      <c r="BS1144" s="392"/>
      <c r="BT1144" s="392"/>
      <c r="BU1144" s="392"/>
      <c r="BV1144" s="392"/>
      <c r="BW1144" s="392"/>
      <c r="BX1144" s="392"/>
      <c r="BY1144" s="392"/>
    </row>
    <row r="1145" s="211" customFormat="true" ht="15" customHeight="true" x14ac:dyDescent="0.2">
      <c r="BA1145" s="392"/>
      <c r="BB1145" s="238"/>
      <c r="BC1145" s="392"/>
      <c r="BD1145" s="392"/>
      <c r="BE1145" s="392"/>
      <c r="BF1145" s="392"/>
      <c r="BG1145" s="392"/>
      <c r="BH1145" s="392"/>
      <c r="BI1145" s="392"/>
      <c r="BJ1145" s="392"/>
      <c r="BK1145" s="392"/>
      <c r="BL1145" s="392"/>
      <c r="BM1145" s="392"/>
      <c r="BN1145" s="392"/>
      <c r="BO1145" s="392"/>
      <c r="BP1145" s="392"/>
      <c r="BQ1145" s="392"/>
      <c r="BR1145" s="392"/>
      <c r="BS1145" s="392"/>
      <c r="BT1145" s="392"/>
      <c r="BU1145" s="392"/>
      <c r="BV1145" s="392"/>
      <c r="BW1145" s="392"/>
      <c r="BX1145" s="392"/>
      <c r="BY1145" s="392"/>
    </row>
    <row r="1146" s="211" customFormat="true" ht="15" customHeight="true" x14ac:dyDescent="0.2">
      <c r="BA1146" s="392"/>
      <c r="BB1146" s="238"/>
      <c r="BC1146" s="392"/>
      <c r="BD1146" s="392"/>
      <c r="BE1146" s="392"/>
      <c r="BF1146" s="392"/>
      <c r="BG1146" s="392"/>
      <c r="BH1146" s="392"/>
      <c r="BI1146" s="392"/>
      <c r="BJ1146" s="392"/>
      <c r="BK1146" s="392"/>
      <c r="BL1146" s="392"/>
      <c r="BM1146" s="392"/>
      <c r="BN1146" s="392"/>
      <c r="BO1146" s="392"/>
      <c r="BP1146" s="392"/>
      <c r="BQ1146" s="392"/>
      <c r="BR1146" s="392"/>
      <c r="BS1146" s="392"/>
      <c r="BT1146" s="392"/>
      <c r="BU1146" s="392"/>
      <c r="BV1146" s="392"/>
      <c r="BW1146" s="392"/>
      <c r="BX1146" s="392"/>
      <c r="BY1146" s="392"/>
    </row>
    <row r="1147" s="211" customFormat="true" ht="15" customHeight="true" x14ac:dyDescent="0.2">
      <c r="BA1147" s="392"/>
      <c r="BB1147" s="238"/>
      <c r="BC1147" s="392"/>
      <c r="BD1147" s="392"/>
      <c r="BE1147" s="392"/>
      <c r="BF1147" s="392"/>
      <c r="BG1147" s="392"/>
      <c r="BH1147" s="392"/>
      <c r="BI1147" s="392"/>
      <c r="BJ1147" s="392"/>
      <c r="BK1147" s="392"/>
      <c r="BL1147" s="392"/>
      <c r="BM1147" s="392"/>
      <c r="BN1147" s="392"/>
      <c r="BO1147" s="392"/>
      <c r="BP1147" s="392"/>
      <c r="BQ1147" s="392"/>
      <c r="BR1147" s="392"/>
      <c r="BS1147" s="392"/>
      <c r="BT1147" s="392"/>
      <c r="BU1147" s="392"/>
      <c r="BV1147" s="392"/>
      <c r="BW1147" s="392"/>
      <c r="BX1147" s="392"/>
      <c r="BY1147" s="392"/>
    </row>
    <row r="1148" s="211" customFormat="true" ht="15" customHeight="true" x14ac:dyDescent="0.2">
      <c r="BA1148" s="392"/>
      <c r="BB1148" s="238"/>
      <c r="BC1148" s="392"/>
      <c r="BD1148" s="392"/>
      <c r="BE1148" s="392"/>
      <c r="BF1148" s="392"/>
      <c r="BG1148" s="392"/>
      <c r="BH1148" s="392"/>
      <c r="BI1148" s="392"/>
      <c r="BJ1148" s="392"/>
      <c r="BK1148" s="392"/>
      <c r="BL1148" s="392"/>
      <c r="BM1148" s="392"/>
      <c r="BN1148" s="392"/>
      <c r="BO1148" s="392"/>
      <c r="BP1148" s="392"/>
      <c r="BQ1148" s="392"/>
      <c r="BR1148" s="392"/>
      <c r="BS1148" s="392"/>
      <c r="BT1148" s="392"/>
      <c r="BU1148" s="392"/>
      <c r="BV1148" s="392"/>
      <c r="BW1148" s="392"/>
      <c r="BX1148" s="392"/>
      <c r="BY1148" s="392"/>
    </row>
    <row r="1149" s="211" customFormat="true" ht="15" customHeight="true" x14ac:dyDescent="0.2">
      <c r="BA1149" s="392"/>
      <c r="BB1149" s="238"/>
      <c r="BC1149" s="392"/>
      <c r="BD1149" s="392"/>
      <c r="BE1149" s="392"/>
      <c r="BF1149" s="392"/>
      <c r="BG1149" s="392"/>
      <c r="BH1149" s="392"/>
      <c r="BI1149" s="392"/>
      <c r="BJ1149" s="392"/>
      <c r="BK1149" s="392"/>
      <c r="BL1149" s="392"/>
      <c r="BM1149" s="392"/>
      <c r="BN1149" s="392"/>
      <c r="BO1149" s="392"/>
      <c r="BP1149" s="392"/>
      <c r="BQ1149" s="392"/>
      <c r="BR1149" s="392"/>
      <c r="BS1149" s="392"/>
      <c r="BT1149" s="392"/>
      <c r="BU1149" s="392"/>
      <c r="BV1149" s="392"/>
      <c r="BW1149" s="392"/>
      <c r="BX1149" s="392"/>
      <c r="BY1149" s="392"/>
    </row>
    <row r="1150" s="211" customFormat="true" ht="15" customHeight="true" x14ac:dyDescent="0.2">
      <c r="BA1150" s="392"/>
      <c r="BB1150" s="238"/>
      <c r="BC1150" s="392"/>
      <c r="BD1150" s="392"/>
      <c r="BE1150" s="392"/>
      <c r="BF1150" s="392"/>
      <c r="BG1150" s="392"/>
      <c r="BH1150" s="392"/>
      <c r="BI1150" s="392"/>
      <c r="BJ1150" s="392"/>
      <c r="BK1150" s="392"/>
      <c r="BL1150" s="392"/>
      <c r="BM1150" s="392"/>
      <c r="BN1150" s="392"/>
      <c r="BO1150" s="392"/>
      <c r="BP1150" s="392"/>
      <c r="BQ1150" s="392"/>
      <c r="BR1150" s="392"/>
      <c r="BS1150" s="392"/>
      <c r="BT1150" s="392"/>
      <c r="BU1150" s="392"/>
      <c r="BV1150" s="392"/>
      <c r="BW1150" s="392"/>
      <c r="BX1150" s="392"/>
      <c r="BY1150" s="392"/>
    </row>
    <row r="1151" s="211" customFormat="true" ht="15" customHeight="true" x14ac:dyDescent="0.2">
      <c r="BA1151" s="392"/>
      <c r="BB1151" s="238"/>
      <c r="BC1151" s="392"/>
      <c r="BD1151" s="392"/>
      <c r="BE1151" s="392"/>
      <c r="BF1151" s="392"/>
      <c r="BG1151" s="392"/>
      <c r="BH1151" s="392"/>
      <c r="BI1151" s="392"/>
      <c r="BJ1151" s="392"/>
      <c r="BK1151" s="392"/>
      <c r="BL1151" s="392"/>
      <c r="BM1151" s="392"/>
      <c r="BN1151" s="392"/>
      <c r="BO1151" s="392"/>
      <c r="BP1151" s="392"/>
      <c r="BQ1151" s="392"/>
      <c r="BR1151" s="392"/>
      <c r="BS1151" s="392"/>
      <c r="BT1151" s="392"/>
      <c r="BU1151" s="392"/>
      <c r="BV1151" s="392"/>
      <c r="BW1151" s="392"/>
      <c r="BX1151" s="392"/>
      <c r="BY1151" s="392"/>
    </row>
    <row r="1152" s="211" customFormat="true" ht="15" customHeight="true" x14ac:dyDescent="0.2">
      <c r="BA1152" s="392"/>
      <c r="BB1152" s="238"/>
      <c r="BC1152" s="392"/>
      <c r="BD1152" s="392"/>
      <c r="BE1152" s="392"/>
      <c r="BF1152" s="392"/>
      <c r="BG1152" s="392"/>
      <c r="BH1152" s="392"/>
      <c r="BI1152" s="392"/>
      <c r="BJ1152" s="392"/>
      <c r="BK1152" s="392"/>
      <c r="BL1152" s="392"/>
      <c r="BM1152" s="392"/>
      <c r="BN1152" s="392"/>
      <c r="BO1152" s="392"/>
      <c r="BP1152" s="392"/>
      <c r="BQ1152" s="392"/>
      <c r="BR1152" s="392"/>
      <c r="BS1152" s="392"/>
      <c r="BT1152" s="392"/>
      <c r="BU1152" s="392"/>
      <c r="BV1152" s="392"/>
      <c r="BW1152" s="392"/>
      <c r="BX1152" s="392"/>
      <c r="BY1152" s="392"/>
    </row>
    <row r="1153" s="211" customFormat="true" ht="15" customHeight="true" x14ac:dyDescent="0.2">
      <c r="BA1153" s="392"/>
      <c r="BB1153" s="238"/>
      <c r="BC1153" s="392"/>
      <c r="BD1153" s="392"/>
      <c r="BE1153" s="392"/>
      <c r="BF1153" s="392"/>
      <c r="BG1153" s="392"/>
      <c r="BH1153" s="392"/>
      <c r="BI1153" s="392"/>
      <c r="BJ1153" s="392"/>
      <c r="BK1153" s="392"/>
      <c r="BL1153" s="392"/>
      <c r="BM1153" s="392"/>
      <c r="BN1153" s="392"/>
      <c r="BO1153" s="392"/>
      <c r="BP1153" s="392"/>
      <c r="BQ1153" s="392"/>
      <c r="BR1153" s="392"/>
      <c r="BS1153" s="392"/>
      <c r="BT1153" s="392"/>
      <c r="BU1153" s="392"/>
      <c r="BV1153" s="392"/>
      <c r="BW1153" s="392"/>
      <c r="BX1153" s="392"/>
      <c r="BY1153" s="392"/>
    </row>
    <row r="1154" s="211" customFormat="true" ht="15" customHeight="true" x14ac:dyDescent="0.2">
      <c r="BA1154" s="392"/>
      <c r="BB1154" s="238"/>
      <c r="BC1154" s="392"/>
      <c r="BD1154" s="392"/>
      <c r="BE1154" s="392"/>
      <c r="BF1154" s="392"/>
      <c r="BG1154" s="392"/>
      <c r="BH1154" s="392"/>
      <c r="BI1154" s="392"/>
      <c r="BJ1154" s="392"/>
      <c r="BK1154" s="392"/>
      <c r="BL1154" s="392"/>
      <c r="BM1154" s="392"/>
      <c r="BN1154" s="392"/>
      <c r="BO1154" s="392"/>
      <c r="BP1154" s="392"/>
      <c r="BQ1154" s="392"/>
      <c r="BR1154" s="392"/>
      <c r="BS1154" s="392"/>
      <c r="BT1154" s="392"/>
      <c r="BU1154" s="392"/>
      <c r="BV1154" s="392"/>
      <c r="BW1154" s="392"/>
      <c r="BX1154" s="392"/>
      <c r="BY1154" s="392"/>
    </row>
    <row r="1155" s="211" customFormat="true" ht="15" customHeight="true" x14ac:dyDescent="0.2">
      <c r="BA1155" s="392"/>
      <c r="BB1155" s="238"/>
      <c r="BC1155" s="392"/>
      <c r="BD1155" s="392"/>
      <c r="BE1155" s="392"/>
      <c r="BF1155" s="392"/>
      <c r="BG1155" s="392"/>
      <c r="BH1155" s="392"/>
      <c r="BI1155" s="392"/>
      <c r="BJ1155" s="392"/>
      <c r="BK1155" s="392"/>
      <c r="BL1155" s="392"/>
      <c r="BM1155" s="392"/>
      <c r="BN1155" s="392"/>
      <c r="BO1155" s="392"/>
      <c r="BP1155" s="392"/>
      <c r="BQ1155" s="392"/>
      <c r="BR1155" s="392"/>
      <c r="BS1155" s="392"/>
      <c r="BT1155" s="392"/>
      <c r="BU1155" s="392"/>
      <c r="BV1155" s="392"/>
      <c r="BW1155" s="392"/>
      <c r="BX1155" s="392"/>
      <c r="BY1155" s="392"/>
    </row>
    <row r="1156" s="211" customFormat="true" ht="15" customHeight="true" x14ac:dyDescent="0.2">
      <c r="BA1156" s="392"/>
      <c r="BB1156" s="238"/>
      <c r="BC1156" s="392"/>
      <c r="BD1156" s="392"/>
      <c r="BE1156" s="392"/>
      <c r="BF1156" s="392"/>
      <c r="BG1156" s="392"/>
      <c r="BH1156" s="392"/>
      <c r="BI1156" s="392"/>
      <c r="BJ1156" s="392"/>
      <c r="BK1156" s="392"/>
      <c r="BL1156" s="392"/>
      <c r="BM1156" s="392"/>
      <c r="BN1156" s="392"/>
      <c r="BO1156" s="392"/>
      <c r="BP1156" s="392"/>
      <c r="BQ1156" s="392"/>
      <c r="BR1156" s="392"/>
      <c r="BS1156" s="392"/>
      <c r="BT1156" s="392"/>
      <c r="BU1156" s="392"/>
      <c r="BV1156" s="392"/>
      <c r="BW1156" s="392"/>
      <c r="BX1156" s="392"/>
      <c r="BY1156" s="392"/>
    </row>
    <row r="1157" s="211" customFormat="true" ht="15" customHeight="true" x14ac:dyDescent="0.2">
      <c r="BA1157" s="392"/>
      <c r="BB1157" s="238"/>
      <c r="BC1157" s="392"/>
      <c r="BD1157" s="392"/>
      <c r="BE1157" s="392"/>
      <c r="BF1157" s="392"/>
      <c r="BG1157" s="392"/>
      <c r="BH1157" s="392"/>
      <c r="BI1157" s="392"/>
      <c r="BJ1157" s="392"/>
      <c r="BK1157" s="392"/>
      <c r="BL1157" s="392"/>
      <c r="BM1157" s="392"/>
      <c r="BN1157" s="392"/>
      <c r="BO1157" s="392"/>
      <c r="BP1157" s="392"/>
      <c r="BQ1157" s="392"/>
      <c r="BR1157" s="392"/>
      <c r="BS1157" s="392"/>
      <c r="BT1157" s="392"/>
      <c r="BU1157" s="392"/>
      <c r="BV1157" s="392"/>
      <c r="BW1157" s="392"/>
      <c r="BX1157" s="392"/>
      <c r="BY1157" s="392"/>
    </row>
    <row r="1158" s="211" customFormat="true" ht="15" customHeight="true" x14ac:dyDescent="0.2">
      <c r="BA1158" s="392"/>
      <c r="BB1158" s="238"/>
      <c r="BC1158" s="392"/>
      <c r="BD1158" s="392"/>
      <c r="BE1158" s="392"/>
      <c r="BF1158" s="392"/>
      <c r="BG1158" s="392"/>
      <c r="BH1158" s="392"/>
      <c r="BI1158" s="392"/>
      <c r="BJ1158" s="392"/>
      <c r="BK1158" s="392"/>
      <c r="BL1158" s="392"/>
      <c r="BM1158" s="392"/>
      <c r="BN1158" s="392"/>
      <c r="BO1158" s="392"/>
      <c r="BP1158" s="392"/>
      <c r="BQ1158" s="392"/>
      <c r="BR1158" s="392"/>
      <c r="BS1158" s="392"/>
      <c r="BT1158" s="392"/>
      <c r="BU1158" s="392"/>
      <c r="BV1158" s="392"/>
      <c r="BW1158" s="392"/>
      <c r="BX1158" s="392"/>
      <c r="BY1158" s="392"/>
    </row>
    <row r="1159" s="211" customFormat="true" ht="15" customHeight="true" x14ac:dyDescent="0.2">
      <c r="BA1159" s="392"/>
      <c r="BB1159" s="238"/>
      <c r="BC1159" s="392"/>
      <c r="BD1159" s="392"/>
      <c r="BE1159" s="392"/>
      <c r="BF1159" s="392"/>
      <c r="BG1159" s="392"/>
      <c r="BH1159" s="392"/>
      <c r="BI1159" s="392"/>
      <c r="BJ1159" s="392"/>
      <c r="BK1159" s="392"/>
      <c r="BL1159" s="392"/>
      <c r="BM1159" s="392"/>
      <c r="BN1159" s="392"/>
      <c r="BO1159" s="392"/>
      <c r="BP1159" s="392"/>
      <c r="BQ1159" s="392"/>
      <c r="BR1159" s="392"/>
      <c r="BS1159" s="392"/>
      <c r="BT1159" s="392"/>
      <c r="BU1159" s="392"/>
      <c r="BV1159" s="392"/>
      <c r="BW1159" s="392"/>
      <c r="BX1159" s="392"/>
      <c r="BY1159" s="392"/>
    </row>
    <row r="1160" s="211" customFormat="true" ht="15" customHeight="true" x14ac:dyDescent="0.2">
      <c r="BA1160" s="392"/>
      <c r="BB1160" s="238"/>
      <c r="BC1160" s="392"/>
      <c r="BD1160" s="392"/>
      <c r="BE1160" s="392"/>
      <c r="BF1160" s="392"/>
      <c r="BG1160" s="392"/>
      <c r="BH1160" s="392"/>
      <c r="BI1160" s="392"/>
      <c r="BJ1160" s="392"/>
      <c r="BK1160" s="392"/>
      <c r="BL1160" s="392"/>
      <c r="BM1160" s="392"/>
      <c r="BN1160" s="392"/>
      <c r="BO1160" s="392"/>
      <c r="BP1160" s="392"/>
      <c r="BQ1160" s="392"/>
      <c r="BR1160" s="392"/>
      <c r="BS1160" s="392"/>
      <c r="BT1160" s="392"/>
      <c r="BU1160" s="392"/>
      <c r="BV1160" s="392"/>
      <c r="BW1160" s="392"/>
      <c r="BX1160" s="392"/>
      <c r="BY1160" s="392"/>
    </row>
    <row r="1161" s="211" customFormat="true" ht="15" customHeight="true" x14ac:dyDescent="0.2">
      <c r="BA1161" s="392"/>
      <c r="BB1161" s="238"/>
      <c r="BC1161" s="392"/>
      <c r="BD1161" s="392"/>
      <c r="BE1161" s="392"/>
      <c r="BF1161" s="392"/>
      <c r="BG1161" s="392"/>
      <c r="BH1161" s="392"/>
      <c r="BI1161" s="392"/>
      <c r="BJ1161" s="392"/>
      <c r="BK1161" s="392"/>
      <c r="BL1161" s="392"/>
      <c r="BM1161" s="392"/>
      <c r="BN1161" s="392"/>
      <c r="BO1161" s="392"/>
      <c r="BP1161" s="392"/>
      <c r="BQ1161" s="392"/>
      <c r="BR1161" s="392"/>
      <c r="BS1161" s="392"/>
      <c r="BT1161" s="392"/>
      <c r="BU1161" s="392"/>
      <c r="BV1161" s="392"/>
      <c r="BW1161" s="392"/>
      <c r="BX1161" s="392"/>
      <c r="BY1161" s="392"/>
    </row>
    <row r="1162" s="211" customFormat="true" ht="15" customHeight="true" x14ac:dyDescent="0.2">
      <c r="BA1162" s="392"/>
      <c r="BB1162" s="238"/>
      <c r="BC1162" s="392"/>
      <c r="BD1162" s="392"/>
      <c r="BE1162" s="392"/>
      <c r="BF1162" s="392"/>
      <c r="BG1162" s="392"/>
      <c r="BH1162" s="392"/>
      <c r="BI1162" s="392"/>
      <c r="BJ1162" s="392"/>
      <c r="BK1162" s="392"/>
      <c r="BL1162" s="392"/>
      <c r="BM1162" s="392"/>
      <c r="BN1162" s="392"/>
      <c r="BO1162" s="392"/>
      <c r="BP1162" s="392"/>
      <c r="BQ1162" s="392"/>
      <c r="BR1162" s="392"/>
      <c r="BS1162" s="392"/>
      <c r="BT1162" s="392"/>
      <c r="BU1162" s="392"/>
      <c r="BV1162" s="392"/>
      <c r="BW1162" s="392"/>
      <c r="BX1162" s="392"/>
      <c r="BY1162" s="392"/>
    </row>
    <row r="1163" s="211" customFormat="true" ht="15" customHeight="true" x14ac:dyDescent="0.2">
      <c r="BA1163" s="392"/>
      <c r="BB1163" s="238"/>
      <c r="BC1163" s="392"/>
      <c r="BD1163" s="392"/>
      <c r="BE1163" s="392"/>
      <c r="BF1163" s="392"/>
      <c r="BG1163" s="392"/>
      <c r="BH1163" s="392"/>
      <c r="BI1163" s="392"/>
      <c r="BJ1163" s="392"/>
      <c r="BK1163" s="392"/>
      <c r="BL1163" s="392"/>
      <c r="BM1163" s="392"/>
      <c r="BN1163" s="392"/>
      <c r="BO1163" s="392"/>
      <c r="BP1163" s="392"/>
      <c r="BQ1163" s="392"/>
      <c r="BR1163" s="392"/>
      <c r="BS1163" s="392"/>
      <c r="BT1163" s="392"/>
      <c r="BU1163" s="392"/>
      <c r="BV1163" s="392"/>
      <c r="BW1163" s="392"/>
      <c r="BX1163" s="392"/>
      <c r="BY1163" s="392"/>
    </row>
    <row r="1164" s="211" customFormat="true" ht="15" customHeight="true" x14ac:dyDescent="0.2">
      <c r="BA1164" s="392"/>
      <c r="BB1164" s="238"/>
      <c r="BC1164" s="392"/>
      <c r="BD1164" s="392"/>
      <c r="BE1164" s="392"/>
      <c r="BF1164" s="392"/>
      <c r="BG1164" s="392"/>
      <c r="BH1164" s="392"/>
      <c r="BI1164" s="392"/>
      <c r="BJ1164" s="392"/>
      <c r="BK1164" s="392"/>
      <c r="BL1164" s="392"/>
      <c r="BM1164" s="392"/>
      <c r="BN1164" s="392"/>
      <c r="BO1164" s="392"/>
      <c r="BP1164" s="392"/>
      <c r="BQ1164" s="392"/>
      <c r="BR1164" s="392"/>
      <c r="BS1164" s="392"/>
      <c r="BT1164" s="392"/>
      <c r="BU1164" s="392"/>
      <c r="BV1164" s="392"/>
      <c r="BW1164" s="392"/>
      <c r="BX1164" s="392"/>
      <c r="BY1164" s="392"/>
    </row>
    <row r="1165" s="211" customFormat="true" ht="15" customHeight="true" x14ac:dyDescent="0.2">
      <c r="BA1165" s="392"/>
      <c r="BB1165" s="238"/>
      <c r="BC1165" s="392"/>
      <c r="BD1165" s="392"/>
      <c r="BE1165" s="392"/>
      <c r="BF1165" s="392"/>
      <c r="BG1165" s="392"/>
      <c r="BH1165" s="392"/>
      <c r="BI1165" s="392"/>
      <c r="BJ1165" s="392"/>
      <c r="BK1165" s="392"/>
      <c r="BL1165" s="392"/>
      <c r="BM1165" s="392"/>
      <c r="BN1165" s="392"/>
      <c r="BO1165" s="392"/>
      <c r="BP1165" s="392"/>
      <c r="BQ1165" s="392"/>
      <c r="BR1165" s="392"/>
      <c r="BS1165" s="392"/>
      <c r="BT1165" s="392"/>
      <c r="BU1165" s="392"/>
      <c r="BV1165" s="392"/>
      <c r="BW1165" s="392"/>
      <c r="BX1165" s="392"/>
      <c r="BY1165" s="392"/>
    </row>
    <row r="1166" s="211" customFormat="true" ht="15" customHeight="true" x14ac:dyDescent="0.2">
      <c r="BA1166" s="392"/>
      <c r="BB1166" s="238"/>
      <c r="BC1166" s="392"/>
      <c r="BD1166" s="392"/>
      <c r="BE1166" s="392"/>
      <c r="BF1166" s="392"/>
      <c r="BG1166" s="392"/>
      <c r="BH1166" s="392"/>
      <c r="BI1166" s="392"/>
      <c r="BJ1166" s="392"/>
      <c r="BK1166" s="392"/>
      <c r="BL1166" s="392"/>
      <c r="BM1166" s="392"/>
      <c r="BN1166" s="392"/>
      <c r="BO1166" s="392"/>
      <c r="BP1166" s="392"/>
      <c r="BQ1166" s="392"/>
      <c r="BR1166" s="392"/>
      <c r="BS1166" s="392"/>
      <c r="BT1166" s="392"/>
      <c r="BU1166" s="392"/>
      <c r="BV1166" s="392"/>
      <c r="BW1166" s="392"/>
      <c r="BX1166" s="392"/>
      <c r="BY1166" s="392"/>
    </row>
    <row r="1167" s="211" customFormat="true" ht="15" customHeight="true" x14ac:dyDescent="0.2">
      <c r="BA1167" s="392"/>
      <c r="BB1167" s="238"/>
      <c r="BC1167" s="392"/>
      <c r="BD1167" s="392"/>
      <c r="BE1167" s="392"/>
      <c r="BF1167" s="392"/>
      <c r="BG1167" s="392"/>
      <c r="BH1167" s="392"/>
      <c r="BI1167" s="392"/>
      <c r="BJ1167" s="392"/>
      <c r="BK1167" s="392"/>
      <c r="BL1167" s="392"/>
      <c r="BM1167" s="392"/>
      <c r="BN1167" s="392"/>
      <c r="BO1167" s="392"/>
      <c r="BP1167" s="392"/>
      <c r="BQ1167" s="392"/>
      <c r="BR1167" s="392"/>
      <c r="BS1167" s="392"/>
      <c r="BT1167" s="392"/>
      <c r="BU1167" s="392"/>
      <c r="BV1167" s="392"/>
      <c r="BW1167" s="392"/>
      <c r="BX1167" s="392"/>
      <c r="BY1167" s="392"/>
    </row>
    <row r="1168" s="211" customFormat="true" ht="15" customHeight="true" x14ac:dyDescent="0.2">
      <c r="BA1168" s="392"/>
      <c r="BB1168" s="238"/>
      <c r="BC1168" s="392"/>
      <c r="BD1168" s="392"/>
      <c r="BE1168" s="392"/>
      <c r="BF1168" s="392"/>
      <c r="BG1168" s="392"/>
      <c r="BH1168" s="392"/>
      <c r="BI1168" s="392"/>
      <c r="BJ1168" s="392"/>
      <c r="BK1168" s="392"/>
      <c r="BL1168" s="392"/>
      <c r="BM1168" s="392"/>
      <c r="BN1168" s="392"/>
      <c r="BO1168" s="392"/>
      <c r="BP1168" s="392"/>
      <c r="BQ1168" s="392"/>
      <c r="BR1168" s="392"/>
      <c r="BS1168" s="392"/>
      <c r="BT1168" s="392"/>
      <c r="BU1168" s="392"/>
      <c r="BV1168" s="392"/>
      <c r="BW1168" s="392"/>
      <c r="BX1168" s="392"/>
      <c r="BY1168" s="392"/>
    </row>
    <row r="1169" s="211" customFormat="true" ht="15" customHeight="true" x14ac:dyDescent="0.2">
      <c r="BA1169" s="392"/>
      <c r="BB1169" s="238"/>
      <c r="BC1169" s="392"/>
      <c r="BD1169" s="392"/>
      <c r="BE1169" s="392"/>
      <c r="BF1169" s="392"/>
      <c r="BG1169" s="392"/>
      <c r="BH1169" s="392"/>
      <c r="BI1169" s="392"/>
      <c r="BJ1169" s="392"/>
      <c r="BK1169" s="392"/>
      <c r="BL1169" s="392"/>
      <c r="BM1169" s="392"/>
      <c r="BN1169" s="392"/>
      <c r="BO1169" s="392"/>
      <c r="BP1169" s="392"/>
      <c r="BQ1169" s="392"/>
      <c r="BR1169" s="392"/>
      <c r="BS1169" s="392"/>
      <c r="BT1169" s="392"/>
      <c r="BU1169" s="392"/>
      <c r="BV1169" s="392"/>
      <c r="BW1169" s="392"/>
      <c r="BX1169" s="392"/>
      <c r="BY1169" s="392"/>
    </row>
    <row r="1170" s="211" customFormat="true" ht="15" customHeight="true" x14ac:dyDescent="0.2">
      <c r="A1170" s="312"/>
      <c r="B1170" s="663"/>
      <c r="C1170" s="664"/>
      <c r="D1170" s="664"/>
      <c r="E1170" s="664"/>
      <c r="F1170" s="664"/>
      <c r="G1170" s="664"/>
      <c r="H1170" s="664"/>
      <c r="I1170" s="664"/>
      <c r="J1170" s="664"/>
      <c r="K1170" s="664"/>
      <c r="L1170" s="664"/>
      <c r="M1170" s="664"/>
      <c r="N1170" s="664"/>
      <c r="O1170" s="664"/>
      <c r="P1170" s="664"/>
      <c r="Q1170" s="664"/>
      <c r="R1170" s="664"/>
      <c r="S1170" s="664"/>
      <c r="T1170" s="664"/>
      <c r="U1170" s="664"/>
      <c r="V1170" s="664"/>
      <c r="W1170" s="664"/>
      <c r="X1170" s="664"/>
      <c r="Y1170" s="664"/>
      <c r="Z1170" s="664"/>
      <c r="AA1170" s="664"/>
      <c r="AB1170" s="664"/>
      <c r="BA1170" s="392"/>
      <c r="BB1170" s="238"/>
      <c r="BC1170" s="392"/>
      <c r="BD1170" s="392"/>
      <c r="BE1170" s="392"/>
      <c r="BF1170" s="392"/>
      <c r="BG1170" s="392"/>
      <c r="BH1170" s="392"/>
      <c r="BI1170" s="392"/>
      <c r="BJ1170" s="392"/>
      <c r="BK1170" s="392"/>
      <c r="BL1170" s="392"/>
      <c r="BM1170" s="392"/>
      <c r="BN1170" s="392"/>
      <c r="BO1170" s="392"/>
      <c r="BP1170" s="392"/>
      <c r="BQ1170" s="392"/>
      <c r="BR1170" s="392"/>
      <c r="BS1170" s="392"/>
      <c r="BT1170" s="392"/>
      <c r="BU1170" s="392"/>
      <c r="BV1170" s="392"/>
      <c r="BW1170" s="392"/>
      <c r="BX1170" s="392"/>
      <c r="BY1170" s="392"/>
    </row>
    <row r="1171" s="211" customFormat="true" ht="15" customHeight="true" x14ac:dyDescent="0.2">
      <c r="A1171" s="312"/>
      <c r="B1171" s="663"/>
      <c r="C1171" s="664"/>
      <c r="D1171" s="664"/>
      <c r="E1171" s="664"/>
      <c r="F1171" s="664"/>
      <c r="G1171" s="664"/>
      <c r="H1171" s="664"/>
      <c r="I1171" s="664"/>
      <c r="J1171" s="664"/>
      <c r="K1171" s="664"/>
      <c r="L1171" s="664"/>
      <c r="M1171" s="664"/>
      <c r="N1171" s="664"/>
      <c r="O1171" s="664"/>
      <c r="P1171" s="664"/>
      <c r="Q1171" s="664"/>
      <c r="R1171" s="664"/>
      <c r="S1171" s="664"/>
      <c r="T1171" s="664"/>
      <c r="U1171" s="664"/>
      <c r="V1171" s="664"/>
      <c r="W1171" s="664"/>
      <c r="X1171" s="664"/>
      <c r="Y1171" s="664"/>
      <c r="Z1171" s="664"/>
      <c r="AA1171" s="664"/>
      <c r="AB1171" s="664"/>
      <c r="BA1171" s="392"/>
      <c r="BB1171" s="238"/>
      <c r="BC1171" s="392"/>
      <c r="BD1171" s="392"/>
      <c r="BE1171" s="392"/>
      <c r="BF1171" s="392"/>
      <c r="BG1171" s="392"/>
      <c r="BH1171" s="392"/>
      <c r="BI1171" s="392"/>
      <c r="BJ1171" s="392"/>
      <c r="BK1171" s="392"/>
      <c r="BL1171" s="392"/>
      <c r="BM1171" s="392"/>
      <c r="BN1171" s="392"/>
      <c r="BO1171" s="392"/>
      <c r="BP1171" s="392"/>
      <c r="BQ1171" s="392"/>
      <c r="BR1171" s="392"/>
      <c r="BS1171" s="392"/>
      <c r="BT1171" s="392"/>
      <c r="BU1171" s="392"/>
      <c r="BV1171" s="392"/>
      <c r="BW1171" s="392"/>
      <c r="BX1171" s="392"/>
      <c r="BY1171" s="392"/>
    </row>
    <row r="1172" s="211" customFormat="true" ht="15" customHeight="true" x14ac:dyDescent="0.2">
      <c r="A1172" s="312"/>
      <c r="B1172" s="663"/>
      <c r="C1172" s="664"/>
      <c r="D1172" s="664"/>
      <c r="E1172" s="664"/>
      <c r="F1172" s="664"/>
      <c r="G1172" s="664"/>
      <c r="H1172" s="664"/>
      <c r="I1172" s="664"/>
      <c r="J1172" s="664"/>
      <c r="K1172" s="664"/>
      <c r="L1172" s="664"/>
      <c r="M1172" s="664"/>
      <c r="N1172" s="664"/>
      <c r="O1172" s="664"/>
      <c r="P1172" s="664"/>
      <c r="Q1172" s="664"/>
      <c r="R1172" s="664"/>
      <c r="S1172" s="664"/>
      <c r="T1172" s="664"/>
      <c r="U1172" s="664"/>
      <c r="V1172" s="664"/>
      <c r="W1172" s="664"/>
      <c r="X1172" s="664"/>
      <c r="Y1172" s="664"/>
      <c r="Z1172" s="664"/>
      <c r="AA1172" s="664"/>
      <c r="AB1172" s="664"/>
      <c r="BA1172" s="392"/>
      <c r="BB1172" s="238"/>
      <c r="BC1172" s="392"/>
      <c r="BD1172" s="392"/>
      <c r="BE1172" s="392"/>
      <c r="BF1172" s="392"/>
      <c r="BG1172" s="392"/>
      <c r="BH1172" s="392"/>
      <c r="BI1172" s="392"/>
      <c r="BJ1172" s="392"/>
      <c r="BK1172" s="392"/>
      <c r="BL1172" s="392"/>
      <c r="BM1172" s="392"/>
      <c r="BN1172" s="392"/>
      <c r="BO1172" s="392"/>
      <c r="BP1172" s="392"/>
      <c r="BQ1172" s="392"/>
      <c r="BR1172" s="392"/>
      <c r="BS1172" s="392"/>
      <c r="BT1172" s="392"/>
      <c r="BU1172" s="392"/>
      <c r="BV1172" s="392"/>
      <c r="BW1172" s="392"/>
      <c r="BX1172" s="392"/>
      <c r="BY1172" s="392"/>
    </row>
    <row r="1173" s="211" customFormat="true" ht="15" customHeight="true" x14ac:dyDescent="0.2">
      <c r="A1173" s="312"/>
      <c r="B1173" s="663"/>
      <c r="C1173" s="664"/>
      <c r="D1173" s="664"/>
      <c r="E1173" s="664"/>
      <c r="F1173" s="664"/>
      <c r="G1173" s="664"/>
      <c r="H1173" s="664"/>
      <c r="I1173" s="664"/>
      <c r="J1173" s="664"/>
      <c r="K1173" s="664"/>
      <c r="L1173" s="664"/>
      <c r="M1173" s="664"/>
      <c r="N1173" s="664"/>
      <c r="O1173" s="664"/>
      <c r="P1173" s="664"/>
      <c r="Q1173" s="664"/>
      <c r="R1173" s="664"/>
      <c r="S1173" s="664"/>
      <c r="T1173" s="664"/>
      <c r="U1173" s="664"/>
      <c r="V1173" s="664"/>
      <c r="W1173" s="664"/>
      <c r="X1173" s="664"/>
      <c r="Y1173" s="664"/>
      <c r="Z1173" s="664"/>
      <c r="AA1173" s="664"/>
      <c r="AB1173" s="664"/>
      <c r="BA1173" s="392"/>
      <c r="BB1173" s="238"/>
      <c r="BC1173" s="392"/>
      <c r="BD1173" s="392"/>
      <c r="BE1173" s="392"/>
      <c r="BF1173" s="392"/>
      <c r="BG1173" s="392"/>
      <c r="BH1173" s="392"/>
      <c r="BI1173" s="392"/>
      <c r="BJ1173" s="392"/>
      <c r="BK1173" s="392"/>
      <c r="BL1173" s="392"/>
      <c r="BM1173" s="392"/>
      <c r="BN1173" s="392"/>
      <c r="BO1173" s="392"/>
      <c r="BP1173" s="392"/>
      <c r="BQ1173" s="392"/>
      <c r="BR1173" s="392"/>
      <c r="BS1173" s="392"/>
      <c r="BT1173" s="392"/>
      <c r="BU1173" s="392"/>
      <c r="BV1173" s="392"/>
      <c r="BW1173" s="392"/>
      <c r="BX1173" s="392"/>
      <c r="BY1173" s="392"/>
    </row>
    <row r="1174" s="211" customFormat="true" ht="15" customHeight="true" x14ac:dyDescent="0.2">
      <c r="A1174" s="312"/>
      <c r="B1174" s="663"/>
      <c r="C1174" s="664"/>
      <c r="D1174" s="664"/>
      <c r="E1174" s="664"/>
      <c r="F1174" s="664"/>
      <c r="G1174" s="664"/>
      <c r="H1174" s="664"/>
      <c r="I1174" s="664"/>
      <c r="J1174" s="664"/>
      <c r="K1174" s="664"/>
      <c r="L1174" s="664"/>
      <c r="M1174" s="664"/>
      <c r="N1174" s="664"/>
      <c r="O1174" s="664"/>
      <c r="P1174" s="664"/>
      <c r="Q1174" s="664"/>
      <c r="R1174" s="664"/>
      <c r="S1174" s="664"/>
      <c r="T1174" s="664"/>
      <c r="U1174" s="664"/>
      <c r="V1174" s="664"/>
      <c r="W1174" s="664"/>
      <c r="X1174" s="664"/>
      <c r="Y1174" s="664"/>
      <c r="Z1174" s="664"/>
      <c r="AA1174" s="664"/>
      <c r="AB1174" s="664"/>
      <c r="BA1174" s="392"/>
      <c r="BB1174" s="238"/>
      <c r="BC1174" s="392"/>
      <c r="BD1174" s="392"/>
      <c r="BE1174" s="392"/>
      <c r="BF1174" s="392"/>
      <c r="BG1174" s="392"/>
      <c r="BH1174" s="392"/>
      <c r="BI1174" s="392"/>
      <c r="BJ1174" s="392"/>
      <c r="BK1174" s="392"/>
      <c r="BL1174" s="392"/>
      <c r="BM1174" s="392"/>
      <c r="BN1174" s="392"/>
      <c r="BO1174" s="392"/>
      <c r="BP1174" s="392"/>
      <c r="BQ1174" s="392"/>
      <c r="BR1174" s="392"/>
      <c r="BS1174" s="392"/>
      <c r="BT1174" s="392"/>
      <c r="BU1174" s="392"/>
      <c r="BV1174" s="392"/>
      <c r="BW1174" s="392"/>
      <c r="BX1174" s="392"/>
      <c r="BY1174" s="392"/>
    </row>
    <row r="1175" s="211" customFormat="true" ht="15" customHeight="true" x14ac:dyDescent="0.2">
      <c r="A1175" s="312"/>
      <c r="B1175" s="663"/>
      <c r="C1175" s="664"/>
      <c r="D1175" s="664"/>
      <c r="E1175" s="664"/>
      <c r="F1175" s="664"/>
      <c r="G1175" s="664"/>
      <c r="H1175" s="664"/>
      <c r="I1175" s="664"/>
      <c r="J1175" s="664"/>
      <c r="K1175" s="664"/>
      <c r="L1175" s="664"/>
      <c r="M1175" s="664"/>
      <c r="N1175" s="664"/>
      <c r="O1175" s="664"/>
      <c r="P1175" s="664"/>
      <c r="Q1175" s="664"/>
      <c r="R1175" s="664"/>
      <c r="S1175" s="664"/>
      <c r="T1175" s="664"/>
      <c r="U1175" s="664"/>
      <c r="V1175" s="664"/>
      <c r="W1175" s="664"/>
      <c r="X1175" s="664"/>
      <c r="Y1175" s="664"/>
      <c r="Z1175" s="664"/>
      <c r="AA1175" s="664"/>
      <c r="AB1175" s="664"/>
      <c r="BA1175" s="392"/>
      <c r="BB1175" s="238"/>
      <c r="BC1175" s="392"/>
      <c r="BD1175" s="392"/>
      <c r="BE1175" s="392"/>
      <c r="BF1175" s="392"/>
      <c r="BG1175" s="392"/>
      <c r="BH1175" s="392"/>
      <c r="BI1175" s="392"/>
      <c r="BJ1175" s="392"/>
      <c r="BK1175" s="392"/>
      <c r="BL1175" s="392"/>
      <c r="BM1175" s="392"/>
      <c r="BN1175" s="392"/>
      <c r="BO1175" s="392"/>
      <c r="BP1175" s="392"/>
      <c r="BQ1175" s="392"/>
      <c r="BR1175" s="392"/>
      <c r="BS1175" s="392"/>
      <c r="BT1175" s="392"/>
      <c r="BU1175" s="392"/>
      <c r="BV1175" s="392"/>
      <c r="BW1175" s="392"/>
      <c r="BX1175" s="392"/>
      <c r="BY1175" s="392"/>
    </row>
    <row r="1176" s="211" customFormat="true" ht="15" customHeight="true" x14ac:dyDescent="0.2">
      <c r="A1176" s="665"/>
      <c r="B1176" s="312"/>
      <c r="C1176" s="666"/>
      <c r="D1176" s="667"/>
      <c r="E1176" s="667"/>
      <c r="F1176" s="667"/>
      <c r="G1176" s="667"/>
      <c r="H1176" s="666"/>
      <c r="I1176" s="667"/>
      <c r="J1176" s="667"/>
      <c r="K1176" s="667"/>
      <c r="L1176" s="667"/>
      <c r="M1176" s="666"/>
      <c r="N1176" s="667"/>
      <c r="O1176" s="667"/>
      <c r="P1176" s="667"/>
      <c r="Q1176" s="667"/>
      <c r="R1176" s="666"/>
      <c r="S1176" s="667"/>
      <c r="T1176" s="667"/>
      <c r="U1176" s="667"/>
      <c r="BA1176" s="392"/>
      <c r="BB1176" s="238"/>
      <c r="BC1176" s="392"/>
      <c r="BD1176" s="392"/>
      <c r="BE1176" s="392"/>
      <c r="BF1176" s="392"/>
      <c r="BG1176" s="392"/>
      <c r="BH1176" s="392"/>
      <c r="BI1176" s="392"/>
      <c r="BJ1176" s="392"/>
      <c r="BK1176" s="392"/>
      <c r="BL1176" s="392"/>
      <c r="BM1176" s="392"/>
      <c r="BN1176" s="392"/>
      <c r="BO1176" s="392"/>
      <c r="BP1176" s="392"/>
      <c r="BQ1176" s="392"/>
      <c r="BR1176" s="392"/>
      <c r="BS1176" s="392"/>
      <c r="BT1176" s="392"/>
      <c r="BU1176" s="392"/>
      <c r="BV1176" s="392"/>
      <c r="BW1176" s="392"/>
      <c r="BX1176" s="392"/>
      <c r="BY1176" s="392"/>
    </row>
    <row r="1177" s="211" customFormat="true" ht="15" customHeight="true" x14ac:dyDescent="0.2">
      <c r="A1177" s="667"/>
      <c r="B1177" s="667"/>
      <c r="C1177" s="666"/>
      <c r="D1177" s="666"/>
      <c r="E1177" s="666"/>
      <c r="F1177" s="666"/>
      <c r="G1177" s="666"/>
      <c r="H1177" s="666"/>
      <c r="I1177" s="666"/>
      <c r="J1177" s="666"/>
      <c r="K1177" s="666"/>
      <c r="L1177" s="666"/>
      <c r="M1177" s="666"/>
      <c r="N1177" s="666"/>
      <c r="O1177" s="666"/>
      <c r="P1177" s="666"/>
      <c r="Q1177" s="666"/>
      <c r="R1177" s="666"/>
      <c r="S1177" s="666"/>
      <c r="T1177" s="666"/>
      <c r="U1177" s="666"/>
      <c r="BA1177" s="392"/>
      <c r="BB1177" s="238"/>
      <c r="BC1177" s="392"/>
      <c r="BD1177" s="392"/>
      <c r="BE1177" s="392"/>
      <c r="BF1177" s="392"/>
      <c r="BG1177" s="392"/>
      <c r="BH1177" s="392"/>
      <c r="BI1177" s="392"/>
      <c r="BJ1177" s="392"/>
      <c r="BK1177" s="392"/>
      <c r="BL1177" s="392"/>
      <c r="BM1177" s="392"/>
      <c r="BN1177" s="392"/>
      <c r="BO1177" s="392"/>
      <c r="BP1177" s="392"/>
      <c r="BQ1177" s="392"/>
      <c r="BR1177" s="392"/>
      <c r="BS1177" s="392"/>
      <c r="BT1177" s="392"/>
      <c r="BU1177" s="392"/>
      <c r="BV1177" s="392"/>
      <c r="BW1177" s="392"/>
      <c r="BX1177" s="392"/>
      <c r="BY1177" s="392"/>
    </row>
    <row r="1178" s="211" customFormat="true" ht="15" customHeight="true" x14ac:dyDescent="0.2">
      <c r="BA1178" s="392"/>
      <c r="BB1178" s="238"/>
      <c r="BC1178" s="392"/>
      <c r="BD1178" s="392"/>
      <c r="BE1178" s="392"/>
      <c r="BF1178" s="392"/>
      <c r="BG1178" s="392"/>
      <c r="BH1178" s="392"/>
      <c r="BI1178" s="392"/>
      <c r="BJ1178" s="392"/>
      <c r="BK1178" s="392"/>
      <c r="BL1178" s="392"/>
      <c r="BM1178" s="392"/>
      <c r="BN1178" s="392"/>
      <c r="BO1178" s="392"/>
      <c r="BP1178" s="392"/>
      <c r="BQ1178" s="392"/>
      <c r="BR1178" s="392"/>
      <c r="BS1178" s="392"/>
      <c r="BT1178" s="392"/>
      <c r="BU1178" s="392"/>
      <c r="BV1178" s="392"/>
      <c r="BW1178" s="392"/>
      <c r="BX1178" s="392"/>
      <c r="BY1178" s="392"/>
    </row>
    <row r="1179" s="211" customFormat="true" ht="15" customHeight="true" x14ac:dyDescent="0.2">
      <c r="BA1179" s="392"/>
      <c r="BB1179" s="238"/>
      <c r="BC1179" s="392"/>
      <c r="BD1179" s="392"/>
      <c r="BE1179" s="392"/>
      <c r="BF1179" s="392"/>
      <c r="BG1179" s="392"/>
      <c r="BH1179" s="392"/>
      <c r="BI1179" s="392"/>
      <c r="BJ1179" s="392"/>
      <c r="BK1179" s="392"/>
      <c r="BL1179" s="392"/>
      <c r="BM1179" s="392"/>
      <c r="BN1179" s="392"/>
      <c r="BO1179" s="392"/>
      <c r="BP1179" s="392"/>
      <c r="BQ1179" s="392"/>
      <c r="BR1179" s="392"/>
      <c r="BS1179" s="392"/>
      <c r="BT1179" s="392"/>
      <c r="BU1179" s="392"/>
      <c r="BV1179" s="392"/>
      <c r="BW1179" s="392"/>
      <c r="BX1179" s="392"/>
      <c r="BY1179" s="392"/>
    </row>
    <row r="1180" s="211" customFormat="true" ht="15" customHeight="true" x14ac:dyDescent="0.2">
      <c r="BA1180" s="392"/>
      <c r="BB1180" s="238"/>
      <c r="BC1180" s="392"/>
      <c r="BD1180" s="392"/>
      <c r="BE1180" s="392"/>
      <c r="BF1180" s="392"/>
      <c r="BG1180" s="392"/>
      <c r="BH1180" s="392"/>
      <c r="BI1180" s="392"/>
      <c r="BJ1180" s="392"/>
      <c r="BK1180" s="392"/>
      <c r="BL1180" s="392"/>
      <c r="BM1180" s="392"/>
      <c r="BN1180" s="392"/>
      <c r="BO1180" s="392"/>
      <c r="BP1180" s="392"/>
      <c r="BQ1180" s="392"/>
      <c r="BR1180" s="392"/>
      <c r="BS1180" s="392"/>
      <c r="BT1180" s="392"/>
      <c r="BU1180" s="392"/>
      <c r="BV1180" s="392"/>
      <c r="BW1180" s="392"/>
      <c r="BX1180" s="392"/>
      <c r="BY1180" s="392"/>
    </row>
    <row r="1181" s="211" customFormat="true" ht="15" customHeight="true" x14ac:dyDescent="0.2">
      <c r="BA1181" s="392"/>
      <c r="BB1181" s="238"/>
      <c r="BC1181" s="392"/>
      <c r="BD1181" s="392"/>
      <c r="BE1181" s="392"/>
      <c r="BF1181" s="392"/>
      <c r="BG1181" s="392"/>
      <c r="BH1181" s="392"/>
      <c r="BI1181" s="392"/>
      <c r="BJ1181" s="392"/>
      <c r="BK1181" s="392"/>
      <c r="BL1181" s="392"/>
      <c r="BM1181" s="392"/>
      <c r="BN1181" s="392"/>
      <c r="BO1181" s="392"/>
      <c r="BP1181" s="392"/>
      <c r="BQ1181" s="392"/>
      <c r="BR1181" s="392"/>
      <c r="BS1181" s="392"/>
      <c r="BT1181" s="392"/>
      <c r="BU1181" s="392"/>
      <c r="BV1181" s="392"/>
      <c r="BW1181" s="392"/>
      <c r="BX1181" s="392"/>
      <c r="BY1181" s="392"/>
    </row>
    <row r="1182" s="211" customFormat="true" ht="15" customHeight="true" x14ac:dyDescent="0.2">
      <c r="BA1182" s="392"/>
      <c r="BB1182" s="238"/>
      <c r="BC1182" s="392"/>
      <c r="BD1182" s="392"/>
      <c r="BE1182" s="392"/>
      <c r="BF1182" s="392"/>
      <c r="BG1182" s="392"/>
      <c r="BH1182" s="392"/>
      <c r="BI1182" s="392"/>
      <c r="BJ1182" s="392"/>
      <c r="BK1182" s="392"/>
      <c r="BL1182" s="392"/>
      <c r="BM1182" s="392"/>
      <c r="BN1182" s="392"/>
      <c r="BO1182" s="392"/>
      <c r="BP1182" s="392"/>
      <c r="BQ1182" s="392"/>
      <c r="BR1182" s="392"/>
      <c r="BS1182" s="392"/>
      <c r="BT1182" s="392"/>
      <c r="BU1182" s="392"/>
      <c r="BV1182" s="392"/>
      <c r="BW1182" s="392"/>
      <c r="BX1182" s="392"/>
      <c r="BY1182" s="392"/>
    </row>
    <row r="1183" s="211" customFormat="true" ht="15" customHeight="true" x14ac:dyDescent="0.2">
      <c r="BA1183" s="392"/>
      <c r="BB1183" s="238"/>
      <c r="BC1183" s="392"/>
      <c r="BD1183" s="392"/>
      <c r="BE1183" s="392"/>
      <c r="BF1183" s="392"/>
      <c r="BG1183" s="392"/>
      <c r="BH1183" s="392"/>
      <c r="BI1183" s="392"/>
      <c r="BJ1183" s="392"/>
      <c r="BK1183" s="392"/>
      <c r="BL1183" s="392"/>
      <c r="BM1183" s="392"/>
      <c r="BN1183" s="392"/>
      <c r="BO1183" s="392"/>
      <c r="BP1183" s="392"/>
      <c r="BQ1183" s="392"/>
      <c r="BR1183" s="392"/>
      <c r="BS1183" s="392"/>
      <c r="BT1183" s="392"/>
      <c r="BU1183" s="392"/>
      <c r="BV1183" s="392"/>
      <c r="BW1183" s="392"/>
      <c r="BX1183" s="392"/>
      <c r="BY1183" s="392"/>
    </row>
    <row r="1184" s="211" customFormat="true" ht="15" customHeight="true" x14ac:dyDescent="0.2">
      <c r="BA1184" s="392"/>
      <c r="BB1184" s="238"/>
      <c r="BC1184" s="392"/>
      <c r="BD1184" s="392"/>
      <c r="BE1184" s="392"/>
      <c r="BF1184" s="392"/>
      <c r="BG1184" s="392"/>
      <c r="BH1184" s="392"/>
      <c r="BI1184" s="392"/>
      <c r="BJ1184" s="392"/>
      <c r="BK1184" s="392"/>
      <c r="BL1184" s="392"/>
      <c r="BM1184" s="392"/>
      <c r="BN1184" s="392"/>
      <c r="BO1184" s="392"/>
      <c r="BP1184" s="392"/>
      <c r="BQ1184" s="392"/>
      <c r="BR1184" s="392"/>
      <c r="BS1184" s="392"/>
      <c r="BT1184" s="392"/>
      <c r="BU1184" s="392"/>
      <c r="BV1184" s="392"/>
      <c r="BW1184" s="392"/>
      <c r="BX1184" s="392"/>
      <c r="BY1184" s="392"/>
    </row>
    <row r="1185" s="211" customFormat="true" ht="15" customHeight="true" x14ac:dyDescent="0.2">
      <c r="BA1185" s="392"/>
      <c r="BB1185" s="238"/>
      <c r="BC1185" s="392"/>
      <c r="BD1185" s="392"/>
      <c r="BE1185" s="392"/>
      <c r="BF1185" s="392"/>
      <c r="BG1185" s="392"/>
      <c r="BH1185" s="392"/>
      <c r="BI1185" s="392"/>
      <c r="BJ1185" s="392"/>
      <c r="BK1185" s="392"/>
      <c r="BL1185" s="392"/>
      <c r="BM1185" s="392"/>
      <c r="BN1185" s="392"/>
      <c r="BO1185" s="392"/>
      <c r="BP1185" s="392"/>
      <c r="BQ1185" s="392"/>
      <c r="BR1185" s="392"/>
      <c r="BS1185" s="392"/>
      <c r="BT1185" s="392"/>
      <c r="BU1185" s="392"/>
      <c r="BV1185" s="392"/>
      <c r="BW1185" s="392"/>
      <c r="BX1185" s="392"/>
      <c r="BY1185" s="392"/>
    </row>
    <row r="1186" s="211" customFormat="true" ht="15" customHeight="true" x14ac:dyDescent="0.2">
      <c r="BA1186" s="392"/>
      <c r="BB1186" s="238"/>
      <c r="BC1186" s="392"/>
      <c r="BD1186" s="392"/>
      <c r="BE1186" s="392"/>
      <c r="BF1186" s="392"/>
      <c r="BG1186" s="392"/>
      <c r="BH1186" s="392"/>
      <c r="BI1186" s="392"/>
      <c r="BJ1186" s="392"/>
      <c r="BK1186" s="392"/>
      <c r="BL1186" s="392"/>
      <c r="BM1186" s="392"/>
      <c r="BN1186" s="392"/>
      <c r="BO1186" s="392"/>
      <c r="BP1186" s="392"/>
      <c r="BQ1186" s="392"/>
      <c r="BR1186" s="392"/>
      <c r="BS1186" s="392"/>
      <c r="BT1186" s="392"/>
      <c r="BU1186" s="392"/>
      <c r="BV1186" s="392"/>
      <c r="BW1186" s="392"/>
      <c r="BX1186" s="392"/>
      <c r="BY1186" s="392"/>
    </row>
    <row r="1187" s="211" customFormat="true" ht="15" customHeight="true" x14ac:dyDescent="0.2">
      <c r="BA1187" s="392"/>
      <c r="BB1187" s="238"/>
      <c r="BC1187" s="392"/>
      <c r="BD1187" s="392"/>
      <c r="BE1187" s="392"/>
      <c r="BF1187" s="392"/>
      <c r="BG1187" s="392"/>
      <c r="BH1187" s="392"/>
      <c r="BI1187" s="392"/>
      <c r="BJ1187" s="392"/>
      <c r="BK1187" s="392"/>
      <c r="BL1187" s="392"/>
      <c r="BM1187" s="392"/>
      <c r="BN1187" s="392"/>
      <c r="BO1187" s="392"/>
      <c r="BP1187" s="392"/>
      <c r="BQ1187" s="392"/>
      <c r="BR1187" s="392"/>
      <c r="BS1187" s="392"/>
      <c r="BT1187" s="392"/>
      <c r="BU1187" s="392"/>
      <c r="BV1187" s="392"/>
      <c r="BW1187" s="392"/>
      <c r="BX1187" s="392"/>
      <c r="BY1187" s="392"/>
    </row>
    <row r="1188" s="211" customFormat="true" ht="15" customHeight="true" x14ac:dyDescent="0.2">
      <c r="BA1188" s="392"/>
      <c r="BB1188" s="238"/>
      <c r="BC1188" s="392"/>
      <c r="BD1188" s="392"/>
      <c r="BE1188" s="392"/>
      <c r="BF1188" s="392"/>
      <c r="BG1188" s="392"/>
      <c r="BH1188" s="392"/>
      <c r="BI1188" s="392"/>
      <c r="BJ1188" s="392"/>
      <c r="BK1188" s="392"/>
      <c r="BL1188" s="392"/>
      <c r="BM1188" s="392"/>
      <c r="BN1188" s="392"/>
      <c r="BO1188" s="392"/>
      <c r="BP1188" s="392"/>
      <c r="BQ1188" s="392"/>
      <c r="BR1188" s="392"/>
      <c r="BS1188" s="392"/>
      <c r="BT1188" s="392"/>
      <c r="BU1188" s="392"/>
      <c r="BV1188" s="392"/>
      <c r="BW1188" s="392"/>
      <c r="BX1188" s="392"/>
      <c r="BY1188" s="392"/>
    </row>
    <row r="1189" s="211" customFormat="true" ht="15" customHeight="true" x14ac:dyDescent="0.2">
      <c r="BA1189" s="392"/>
      <c r="BB1189" s="238"/>
      <c r="BC1189" s="392"/>
      <c r="BD1189" s="392"/>
      <c r="BE1189" s="392"/>
      <c r="BF1189" s="392"/>
      <c r="BG1189" s="392"/>
      <c r="BH1189" s="392"/>
      <c r="BI1189" s="392"/>
      <c r="BJ1189" s="392"/>
      <c r="BK1189" s="392"/>
      <c r="BL1189" s="392"/>
      <c r="BM1189" s="392"/>
      <c r="BN1189" s="392"/>
      <c r="BO1189" s="392"/>
      <c r="BP1189" s="392"/>
      <c r="BQ1189" s="392"/>
      <c r="BR1189" s="392"/>
      <c r="BS1189" s="392"/>
      <c r="BT1189" s="392"/>
      <c r="BU1189" s="392"/>
      <c r="BV1189" s="392"/>
      <c r="BW1189" s="392"/>
      <c r="BX1189" s="392"/>
      <c r="BY1189" s="392"/>
    </row>
    <row r="1190" s="211" customFormat="true" ht="15" customHeight="true" x14ac:dyDescent="0.2">
      <c r="BA1190" s="392"/>
      <c r="BB1190" s="238"/>
      <c r="BC1190" s="392"/>
      <c r="BD1190" s="392"/>
      <c r="BE1190" s="392"/>
      <c r="BF1190" s="392"/>
      <c r="BG1190" s="392"/>
      <c r="BH1190" s="392"/>
      <c r="BI1190" s="392"/>
      <c r="BJ1190" s="392"/>
      <c r="BK1190" s="392"/>
      <c r="BL1190" s="392"/>
      <c r="BM1190" s="392"/>
      <c r="BN1190" s="392"/>
      <c r="BO1190" s="392"/>
      <c r="BP1190" s="392"/>
      <c r="BQ1190" s="392"/>
      <c r="BR1190" s="392"/>
      <c r="BS1190" s="392"/>
      <c r="BT1190" s="392"/>
      <c r="BU1190" s="392"/>
      <c r="BV1190" s="392"/>
      <c r="BW1190" s="392"/>
      <c r="BX1190" s="392"/>
      <c r="BY1190" s="392"/>
    </row>
    <row r="1191" s="211" customFormat="true" ht="15" customHeight="true" x14ac:dyDescent="0.2">
      <c r="BA1191" s="392"/>
      <c r="BB1191" s="238"/>
      <c r="BC1191" s="392"/>
      <c r="BD1191" s="392"/>
      <c r="BE1191" s="392"/>
      <c r="BF1191" s="392"/>
      <c r="BG1191" s="392"/>
      <c r="BH1191" s="392"/>
      <c r="BI1191" s="392"/>
      <c r="BJ1191" s="392"/>
      <c r="BK1191" s="392"/>
      <c r="BL1191" s="392"/>
      <c r="BM1191" s="392"/>
      <c r="BN1191" s="392"/>
      <c r="BO1191" s="392"/>
      <c r="BP1191" s="392"/>
      <c r="BQ1191" s="392"/>
      <c r="BR1191" s="392"/>
      <c r="BS1191" s="392"/>
      <c r="BT1191" s="392"/>
      <c r="BU1191" s="392"/>
      <c r="BV1191" s="392"/>
      <c r="BW1191" s="392"/>
      <c r="BX1191" s="392"/>
      <c r="BY1191" s="392"/>
    </row>
    <row r="1192" s="211" customFormat="true" ht="15" customHeight="true" x14ac:dyDescent="0.2">
      <c r="BA1192" s="392"/>
      <c r="BB1192" s="238"/>
      <c r="BC1192" s="392"/>
      <c r="BD1192" s="392"/>
      <c r="BE1192" s="392"/>
      <c r="BF1192" s="392"/>
      <c r="BG1192" s="392"/>
      <c r="BH1192" s="392"/>
      <c r="BI1192" s="392"/>
      <c r="BJ1192" s="392"/>
      <c r="BK1192" s="392"/>
      <c r="BL1192" s="392"/>
      <c r="BM1192" s="392"/>
      <c r="BN1192" s="392"/>
      <c r="BO1192" s="392"/>
      <c r="BP1192" s="392"/>
      <c r="BQ1192" s="392"/>
      <c r="BR1192" s="392"/>
      <c r="BS1192" s="392"/>
      <c r="BT1192" s="392"/>
      <c r="BU1192" s="392"/>
      <c r="BV1192" s="392"/>
      <c r="BW1192" s="392"/>
      <c r="BX1192" s="392"/>
      <c r="BY1192" s="392"/>
    </row>
    <row r="1193" s="211" customFormat="true" ht="15" customHeight="true" x14ac:dyDescent="0.2">
      <c r="BA1193" s="392"/>
      <c r="BB1193" s="238"/>
      <c r="BC1193" s="392"/>
      <c r="BD1193" s="392"/>
      <c r="BE1193" s="392"/>
      <c r="BF1193" s="392"/>
      <c r="BG1193" s="392"/>
      <c r="BH1193" s="392"/>
      <c r="BI1193" s="392"/>
      <c r="BJ1193" s="392"/>
      <c r="BK1193" s="392"/>
      <c r="BL1193" s="392"/>
      <c r="BM1193" s="392"/>
      <c r="BN1193" s="392"/>
      <c r="BO1193" s="392"/>
      <c r="BP1193" s="392"/>
      <c r="BQ1193" s="392"/>
      <c r="BR1193" s="392"/>
      <c r="BS1193" s="392"/>
      <c r="BT1193" s="392"/>
      <c r="BU1193" s="392"/>
      <c r="BV1193" s="392"/>
      <c r="BW1193" s="392"/>
      <c r="BX1193" s="392"/>
      <c r="BY1193" s="392"/>
    </row>
    <row r="1194" s="211" customFormat="true" ht="15" customHeight="true" x14ac:dyDescent="0.2">
      <c r="BA1194" s="392"/>
      <c r="BB1194" s="238"/>
      <c r="BC1194" s="392"/>
      <c r="BD1194" s="392"/>
      <c r="BE1194" s="392"/>
      <c r="BF1194" s="392"/>
      <c r="BG1194" s="392"/>
      <c r="BH1194" s="392"/>
      <c r="BI1194" s="392"/>
      <c r="BJ1194" s="392"/>
      <c r="BK1194" s="392"/>
      <c r="BL1194" s="392"/>
      <c r="BM1194" s="392"/>
      <c r="BN1194" s="392"/>
      <c r="BO1194" s="392"/>
      <c r="BP1194" s="392"/>
      <c r="BQ1194" s="392"/>
      <c r="BR1194" s="392"/>
      <c r="BS1194" s="392"/>
      <c r="BT1194" s="392"/>
      <c r="BU1194" s="392"/>
      <c r="BV1194" s="392"/>
      <c r="BW1194" s="392"/>
      <c r="BX1194" s="392"/>
      <c r="BY1194" s="392"/>
    </row>
    <row r="1195" s="211" customFormat="true" ht="15" customHeight="true" x14ac:dyDescent="0.2">
      <c r="BA1195" s="392"/>
      <c r="BB1195" s="238"/>
      <c r="BC1195" s="392"/>
      <c r="BD1195" s="392"/>
      <c r="BE1195" s="392"/>
      <c r="BF1195" s="392"/>
      <c r="BG1195" s="392"/>
      <c r="BH1195" s="392"/>
      <c r="BI1195" s="392"/>
      <c r="BJ1195" s="392"/>
      <c r="BK1195" s="392"/>
      <c r="BL1195" s="392"/>
      <c r="BM1195" s="392"/>
      <c r="BN1195" s="392"/>
      <c r="BO1195" s="392"/>
      <c r="BP1195" s="392"/>
      <c r="BQ1195" s="392"/>
      <c r="BR1195" s="392"/>
      <c r="BS1195" s="392"/>
      <c r="BT1195" s="392"/>
      <c r="BU1195" s="392"/>
      <c r="BV1195" s="392"/>
      <c r="BW1195" s="392"/>
      <c r="BX1195" s="392"/>
      <c r="BY1195" s="392"/>
    </row>
    <row r="1196" s="211" customFormat="true" ht="15" customHeight="true" x14ac:dyDescent="0.2">
      <c r="BA1196" s="392"/>
      <c r="BB1196" s="238"/>
      <c r="BC1196" s="392"/>
      <c r="BD1196" s="392"/>
      <c r="BE1196" s="392"/>
      <c r="BF1196" s="392"/>
      <c r="BG1196" s="392"/>
      <c r="BH1196" s="392"/>
      <c r="BI1196" s="392"/>
      <c r="BJ1196" s="392"/>
      <c r="BK1196" s="392"/>
      <c r="BL1196" s="392"/>
      <c r="BM1196" s="392"/>
      <c r="BN1196" s="392"/>
      <c r="BO1196" s="392"/>
      <c r="BP1196" s="392"/>
      <c r="BQ1196" s="392"/>
      <c r="BR1196" s="392"/>
      <c r="BS1196" s="392"/>
      <c r="BT1196" s="392"/>
      <c r="BU1196" s="392"/>
      <c r="BV1196" s="392"/>
      <c r="BW1196" s="392"/>
      <c r="BX1196" s="392"/>
      <c r="BY1196" s="392"/>
    </row>
    <row r="1197" s="211" customFormat="true" ht="15" customHeight="true" x14ac:dyDescent="0.2">
      <c r="BA1197" s="392"/>
      <c r="BB1197" s="238"/>
      <c r="BC1197" s="392"/>
      <c r="BD1197" s="392"/>
      <c r="BE1197" s="392"/>
      <c r="BF1197" s="392"/>
      <c r="BG1197" s="392"/>
      <c r="BH1197" s="392"/>
      <c r="BI1197" s="392"/>
      <c r="BJ1197" s="392"/>
      <c r="BK1197" s="392"/>
      <c r="BL1197" s="392"/>
      <c r="BM1197" s="392"/>
      <c r="BN1197" s="392"/>
      <c r="BO1197" s="392"/>
      <c r="BP1197" s="392"/>
      <c r="BQ1197" s="392"/>
      <c r="BR1197" s="392"/>
      <c r="BS1197" s="392"/>
      <c r="BT1197" s="392"/>
      <c r="BU1197" s="392"/>
      <c r="BV1197" s="392"/>
      <c r="BW1197" s="392"/>
      <c r="BX1197" s="392"/>
      <c r="BY1197" s="392"/>
    </row>
    <row r="1198" s="211" customFormat="true" ht="15" customHeight="true" x14ac:dyDescent="0.2">
      <c r="BA1198" s="392"/>
      <c r="BB1198" s="238"/>
      <c r="BC1198" s="392"/>
      <c r="BD1198" s="392"/>
      <c r="BE1198" s="392"/>
      <c r="BF1198" s="392"/>
      <c r="BG1198" s="392"/>
      <c r="BH1198" s="392"/>
      <c r="BI1198" s="392"/>
      <c r="BJ1198" s="392"/>
      <c r="BK1198" s="392"/>
      <c r="BL1198" s="392"/>
      <c r="BM1198" s="392"/>
      <c r="BN1198" s="392"/>
      <c r="BO1198" s="392"/>
      <c r="BP1198" s="392"/>
      <c r="BQ1198" s="392"/>
      <c r="BR1198" s="392"/>
      <c r="BS1198" s="392"/>
      <c r="BT1198" s="392"/>
      <c r="BU1198" s="392"/>
      <c r="BV1198" s="392"/>
      <c r="BW1198" s="392"/>
      <c r="BX1198" s="392"/>
      <c r="BY1198" s="392"/>
    </row>
    <row r="1199" s="211" customFormat="true" ht="15" customHeight="true" x14ac:dyDescent="0.2">
      <c r="BA1199" s="392"/>
      <c r="BB1199" s="238"/>
      <c r="BC1199" s="392"/>
      <c r="BD1199" s="392"/>
      <c r="BE1199" s="392"/>
      <c r="BF1199" s="392"/>
      <c r="BG1199" s="392"/>
      <c r="BH1199" s="392"/>
      <c r="BI1199" s="392"/>
      <c r="BJ1199" s="392"/>
      <c r="BK1199" s="392"/>
      <c r="BL1199" s="392"/>
      <c r="BM1199" s="392"/>
      <c r="BN1199" s="392"/>
      <c r="BO1199" s="392"/>
      <c r="BP1199" s="392"/>
      <c r="BQ1199" s="392"/>
      <c r="BR1199" s="392"/>
      <c r="BS1199" s="392"/>
      <c r="BT1199" s="392"/>
      <c r="BU1199" s="392"/>
      <c r="BV1199" s="392"/>
      <c r="BW1199" s="392"/>
      <c r="BX1199" s="392"/>
      <c r="BY1199" s="392"/>
    </row>
    <row r="1200" s="211" customFormat="true" ht="15" customHeight="true" x14ac:dyDescent="0.2">
      <c r="BA1200" s="392"/>
      <c r="BB1200" s="238"/>
      <c r="BC1200" s="392"/>
      <c r="BD1200" s="392"/>
      <c r="BE1200" s="392"/>
      <c r="BF1200" s="392"/>
      <c r="BG1200" s="392"/>
      <c r="BH1200" s="392"/>
      <c r="BI1200" s="392"/>
      <c r="BJ1200" s="392"/>
      <c r="BK1200" s="392"/>
      <c r="BL1200" s="392"/>
      <c r="BM1200" s="392"/>
      <c r="BN1200" s="392"/>
      <c r="BO1200" s="392"/>
      <c r="BP1200" s="392"/>
      <c r="BQ1200" s="392"/>
      <c r="BR1200" s="392"/>
      <c r="BS1200" s="392"/>
      <c r="BT1200" s="392"/>
      <c r="BU1200" s="392"/>
      <c r="BV1200" s="392"/>
      <c r="BW1200" s="392"/>
      <c r="BX1200" s="392"/>
      <c r="BY1200" s="392"/>
    </row>
  </sheetData>
  <mergeCells count="998">
    <mergeCell ref="BA347:BA348"/>
    <mergeCell ref="BA349:BA350"/>
    <mergeCell ref="BA351:BA352"/>
    <mergeCell ref="BA353:BA354"/>
    <mergeCell ref="BA153:BA163"/>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69"/>
    <mergeCell ref="M133:Q133"/>
    <mergeCell ref="A135:A139"/>
    <mergeCell ref="M120:Q120"/>
    <mergeCell ref="A122:A123"/>
    <mergeCell ref="A124:A127"/>
    <mergeCell ref="A128:A129"/>
    <mergeCell ref="A130:A132"/>
    <mergeCell ref="A153:A162"/>
    <mergeCell ref="C133:G133"/>
    <mergeCell ref="H133:L133"/>
    <mergeCell ref="C220:G220"/>
    <mergeCell ref="H220:L220"/>
    <mergeCell ref="M220:Q220"/>
    <mergeCell ref="A208:B208"/>
    <mergeCell ref="A1025:C1025"/>
    <mergeCell ref="A1026:B1026"/>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A1031:A1033"/>
    <mergeCell ref="A1034:C1034"/>
    <mergeCell ref="A222:A224"/>
    <mergeCell ref="A225:A229"/>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O463"/>
    <mergeCell ref="C464:D464"/>
    <mergeCell ref="H464:I464"/>
    <mergeCell ref="M464:N464"/>
    <mergeCell ref="C469:D469"/>
    <mergeCell ref="H469:J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E471"/>
    <mergeCell ref="H471:I471"/>
    <mergeCell ref="M471:N471"/>
    <mergeCell ref="C472:D472"/>
    <mergeCell ref="H472:I472"/>
    <mergeCell ref="M472:N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5:D525"/>
    <mergeCell ref="H525:I525"/>
    <mergeCell ref="M525:N526"/>
    <mergeCell ref="O525:Q525"/>
    <mergeCell ref="C526:D526"/>
    <mergeCell ref="H526:I526"/>
    <mergeCell ref="C523:D523"/>
    <mergeCell ref="H523:I523"/>
    <mergeCell ref="M523:N523"/>
    <mergeCell ref="C524:D524"/>
    <mergeCell ref="H524:I524"/>
    <mergeCell ref="M524:Q524"/>
    <mergeCell ref="C529:D529"/>
    <mergeCell ref="H529:I529"/>
    <mergeCell ref="M529:N529"/>
    <mergeCell ref="C530:D530"/>
    <mergeCell ref="H530:I530"/>
    <mergeCell ref="M530:O530"/>
    <mergeCell ref="C527:D527"/>
    <mergeCell ref="H527:I527"/>
    <mergeCell ref="M527:N527"/>
    <mergeCell ref="C528:D528"/>
    <mergeCell ref="H528:I528"/>
    <mergeCell ref="M528:N528"/>
    <mergeCell ref="C534:D534"/>
    <mergeCell ref="H534:I534"/>
    <mergeCell ref="M534:N534"/>
    <mergeCell ref="C535:D535"/>
    <mergeCell ref="H535:I535"/>
    <mergeCell ref="M535:N535"/>
    <mergeCell ref="C531:D531"/>
    <mergeCell ref="H531:I531"/>
    <mergeCell ref="M531:N532"/>
    <mergeCell ref="C532:D532"/>
    <mergeCell ref="H532:I532"/>
    <mergeCell ref="C533:D533"/>
    <mergeCell ref="H533:I533"/>
    <mergeCell ref="M533:N533"/>
    <mergeCell ref="C539:D539"/>
    <mergeCell ref="H539:I539"/>
    <mergeCell ref="M539:N539"/>
    <mergeCell ref="C540:G540"/>
    <mergeCell ref="H540:I540"/>
    <mergeCell ref="M540:N540"/>
    <mergeCell ref="C536:D536"/>
    <mergeCell ref="H536:L536"/>
    <mergeCell ref="M536:N536"/>
    <mergeCell ref="C537:D537"/>
    <mergeCell ref="H537:I538"/>
    <mergeCell ref="J537:L537"/>
    <mergeCell ref="M537:N537"/>
    <mergeCell ref="C538:D538"/>
    <mergeCell ref="M538:N538"/>
    <mergeCell ref="C543:D543"/>
    <mergeCell ref="H543:I544"/>
    <mergeCell ref="M543:N543"/>
    <mergeCell ref="C544:D544"/>
    <mergeCell ref="M544:N544"/>
    <mergeCell ref="C545:D545"/>
    <mergeCell ref="H545:I545"/>
    <mergeCell ref="M545:N545"/>
    <mergeCell ref="C541:D542"/>
    <mergeCell ref="E541:G541"/>
    <mergeCell ref="H541:I541"/>
    <mergeCell ref="M541:N541"/>
    <mergeCell ref="H542:J542"/>
    <mergeCell ref="M542:N542"/>
    <mergeCell ref="C549:D549"/>
    <mergeCell ref="H549:I549"/>
    <mergeCell ref="M549:N549"/>
    <mergeCell ref="C550:D550"/>
    <mergeCell ref="H550:I550"/>
    <mergeCell ref="M550:N550"/>
    <mergeCell ref="C546:E546"/>
    <mergeCell ref="H546:I546"/>
    <mergeCell ref="M546:N546"/>
    <mergeCell ref="C547:D548"/>
    <mergeCell ref="H547:I547"/>
    <mergeCell ref="M547:N547"/>
    <mergeCell ref="H548:I548"/>
    <mergeCell ref="M548:N548"/>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O592"/>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J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E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93:D693"/>
    <mergeCell ref="H693:I693"/>
    <mergeCell ref="M693:N693"/>
    <mergeCell ref="C691:D691"/>
    <mergeCell ref="H691:I691"/>
    <mergeCell ref="M691:N691"/>
    <mergeCell ref="C692:D692"/>
    <mergeCell ref="H692:I692"/>
    <mergeCell ref="M692:N692"/>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104775</xdr:rowOff>
                  </from>
                  <to>
                    <xdr:col>1</xdr:col>
                    <xdr:colOff>1704975</xdr:colOff>
                    <xdr:row>399</xdr:row>
                    <xdr:rowOff>295275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7EC12-6D36-4691-916D-184A603C99DE}">
  <sheetPr codeName="Feuil9"/>
  <dimension ref="A1:CZ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28" width="12.5703125" style="391" customWidth="true"/>
    <col min="29" max="52" width="12.5703125" style="211" customWidth="true"/>
    <col min="53" max="53" width="31.5703125" style="392" customWidth="true"/>
    <col min="54" max="54" width="41.5703125" style="238" customWidth="true"/>
    <col min="55" max="69" width="9.140625" style="392"/>
    <col min="70" max="77" width="12.5703125" style="392" customWidth="true"/>
    <col min="78" max="104" width="12.5703125" style="211" customWidth="true"/>
    <col min="105" max="16384" width="9.140625" style="391"/>
  </cols>
  <sheetData>
    <row r="1" s="111" customFormat="true" ht="18" customHeight="true" x14ac:dyDescent="0.2">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Armenia</v>
      </c>
      <c r="B2" s="226"/>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2016</v>
      </c>
      <c r="B3" s="228"/>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DHS16</v>
      </c>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703" t="str">
        <f>B1028</f>
        <v/>
      </c>
      <c r="B10" s="704"/>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703" t="str">
        <f>B1027</f>
        <v/>
      </c>
      <c r="B11" s="705"/>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706"/>
      <c r="B12" s="704"/>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07"/>
      <c r="B13" s="708"/>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398" customFormat="true" ht="15" customHeight="true" x14ac:dyDescent="0.2">
      <c r="A14" s="115" t="s">
        <v>95</v>
      </c>
      <c r="B14" s="208"/>
      <c r="C14" s="2572" t="s">
        <v>114</v>
      </c>
      <c r="D14" s="2573"/>
      <c r="E14" s="2573"/>
      <c r="F14" s="2573"/>
      <c r="G14" s="2574"/>
      <c r="H14" s="2897" t="s">
        <v>38</v>
      </c>
      <c r="I14" s="2898"/>
      <c r="J14" s="2898"/>
      <c r="K14" s="2898"/>
      <c r="L14" s="2899"/>
      <c r="M14" s="2869" t="s">
        <v>37</v>
      </c>
      <c r="N14" s="2870"/>
      <c r="O14" s="2870"/>
      <c r="P14" s="2870"/>
      <c r="Q14" s="2871"/>
      <c r="R14" s="2306" t="s">
        <v>137</v>
      </c>
      <c r="S14" s="2312"/>
      <c r="T14" s="2312"/>
      <c r="U14" s="2312"/>
      <c r="V14" s="2312"/>
      <c r="W14" s="2312"/>
      <c r="X14" s="2312"/>
      <c r="Y14" s="2312"/>
      <c r="Z14" s="2312"/>
      <c r="AA14" s="2312"/>
      <c r="AB14" s="2313"/>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702"/>
      <c r="BA14" s="217" t="s">
        <v>128</v>
      </c>
      <c r="BB14" s="115" t="s">
        <v>95</v>
      </c>
      <c r="BC14" s="2562" t="s">
        <v>114</v>
      </c>
      <c r="BD14" s="2563"/>
      <c r="BE14" s="2563"/>
      <c r="BF14" s="2563"/>
      <c r="BG14" s="2564"/>
      <c r="BH14" s="2565" t="s">
        <v>38</v>
      </c>
      <c r="BI14" s="2563"/>
      <c r="BJ14" s="2563"/>
      <c r="BK14" s="2563"/>
      <c r="BL14" s="2564"/>
      <c r="BM14" s="2565" t="s">
        <v>37</v>
      </c>
      <c r="BN14" s="2563"/>
      <c r="BO14" s="2563"/>
      <c r="BP14" s="2563"/>
      <c r="BQ14" s="2575"/>
      <c r="BR14" s="2103" t="s">
        <v>137</v>
      </c>
      <c r="BS14" s="2104"/>
      <c r="BT14" s="2104"/>
      <c r="BU14" s="2104"/>
      <c r="BV14" s="2104"/>
      <c r="BW14" s="2104"/>
      <c r="BX14" s="2104"/>
      <c r="BY14" s="2105"/>
      <c r="BZ14" s="313"/>
      <c r="CA14" s="313"/>
      <c r="CB14" s="313"/>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398" customFormat="true" ht="12.75" x14ac:dyDescent="0.2">
      <c r="A15" s="182" t="s">
        <v>87</v>
      </c>
      <c r="B15" s="242"/>
      <c r="C15" s="269" t="s">
        <v>0</v>
      </c>
      <c r="D15" s="270" t="s">
        <v>1</v>
      </c>
      <c r="E15" s="270" t="s">
        <v>2</v>
      </c>
      <c r="F15" s="270" t="s">
        <v>3</v>
      </c>
      <c r="G15" s="271" t="s">
        <v>4</v>
      </c>
      <c r="H15" s="1876" t="s">
        <v>0</v>
      </c>
      <c r="I15" s="1836" t="s">
        <v>1</v>
      </c>
      <c r="J15" s="1836" t="s">
        <v>2</v>
      </c>
      <c r="K15" s="1836" t="s">
        <v>3</v>
      </c>
      <c r="L15" s="1837" t="s">
        <v>4</v>
      </c>
      <c r="M15" s="1866" t="s">
        <v>0</v>
      </c>
      <c r="N15" s="1836" t="s">
        <v>1</v>
      </c>
      <c r="O15" s="1836" t="s">
        <v>2</v>
      </c>
      <c r="P15" s="1836" t="s">
        <v>3</v>
      </c>
      <c r="Q15" s="1886" t="s">
        <v>4</v>
      </c>
      <c r="R15" s="1876" t="s">
        <v>150</v>
      </c>
      <c r="S15" s="1836" t="s">
        <v>151</v>
      </c>
      <c r="T15" s="1836" t="s">
        <v>152</v>
      </c>
      <c r="U15" s="1836" t="s">
        <v>153</v>
      </c>
      <c r="V15" s="1836" t="s">
        <v>154</v>
      </c>
      <c r="W15" s="1836" t="s">
        <v>155</v>
      </c>
      <c r="X15" s="1836" t="s">
        <v>156</v>
      </c>
      <c r="Y15" s="1836" t="s">
        <v>157</v>
      </c>
      <c r="Z15" s="1836" t="s">
        <v>158</v>
      </c>
      <c r="AA15" s="1836" t="s">
        <v>159</v>
      </c>
      <c r="AB15" s="1838" t="s">
        <v>160</v>
      </c>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702"/>
      <c r="BA15" s="192" t="s">
        <v>119</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150</v>
      </c>
      <c r="BS15" s="166" t="s">
        <v>151</v>
      </c>
      <c r="BT15" s="166" t="s">
        <v>152</v>
      </c>
      <c r="BU15" s="166" t="s">
        <v>153</v>
      </c>
      <c r="BV15" s="166" t="s">
        <v>154</v>
      </c>
      <c r="BW15" s="166" t="s">
        <v>155</v>
      </c>
      <c r="BX15" s="166" t="s">
        <v>156</v>
      </c>
      <c r="BY15" s="167" t="s">
        <v>157</v>
      </c>
      <c r="BZ15" s="167" t="s">
        <v>158</v>
      </c>
      <c r="CA15" s="167" t="s">
        <v>159</v>
      </c>
      <c r="CB15" s="167" t="s">
        <v>160</v>
      </c>
      <c r="CC15" s="2181"/>
      <c r="CD15" s="2181"/>
      <c r="CE15" s="2181"/>
      <c r="CF15" s="2181"/>
      <c r="CG15" s="2181"/>
      <c r="CH15" s="2181"/>
      <c r="CI15" s="2181"/>
      <c r="CJ15" s="2181"/>
      <c r="CK15" s="2181"/>
      <c r="CL15" s="2181"/>
      <c r="CM15" s="2181"/>
      <c r="CN15" s="2181"/>
      <c r="CO15" s="2181"/>
      <c r="CP15" s="2181"/>
      <c r="CQ15" s="2181"/>
      <c r="CR15" s="2181"/>
      <c r="CS15" s="2181"/>
      <c r="CT15" s="2181"/>
      <c r="CU15" s="2181"/>
      <c r="CV15" s="2181"/>
      <c r="CW15" s="2181"/>
      <c r="CX15" s="2181"/>
      <c r="CY15" s="2181"/>
      <c r="CZ15" s="2181"/>
    </row>
    <row r="16" s="398" customFormat="true" ht="15" customHeight="true" x14ac:dyDescent="0.2">
      <c r="A16" s="2872" t="s">
        <v>13</v>
      </c>
      <c r="B16" s="2057" t="s">
        <v>14</v>
      </c>
      <c r="C16" s="1910">
        <v>99.717453182798522</v>
      </c>
      <c r="D16" s="1911">
        <v>99.754709895585364</v>
      </c>
      <c r="E16" s="1911">
        <v>99.948875715956632</v>
      </c>
      <c r="F16" s="1911">
        <v>100</v>
      </c>
      <c r="G16" s="1912">
        <v>99.98590526116871</v>
      </c>
      <c r="H16" s="1913">
        <v>99.976082235544865</v>
      </c>
      <c r="I16" s="1911">
        <v>100</v>
      </c>
      <c r="J16" s="1911">
        <v>100</v>
      </c>
      <c r="K16" s="1911">
        <v>99.975984695401351</v>
      </c>
      <c r="L16" s="1914">
        <v>100</v>
      </c>
      <c r="M16" s="1915">
        <v>99.410130379358947</v>
      </c>
      <c r="N16" s="1911">
        <v>99.780500799221599</v>
      </c>
      <c r="O16" s="1911">
        <v>99.557507800624663</v>
      </c>
      <c r="P16" s="1911">
        <v>99.875305727343715</v>
      </c>
      <c r="Q16" s="1912">
        <v>100</v>
      </c>
      <c r="R16" s="1913">
        <v>100</v>
      </c>
      <c r="S16" s="1911">
        <v>100</v>
      </c>
      <c r="T16" s="1911">
        <v>99.405002465729751</v>
      </c>
      <c r="U16" s="1911">
        <v>100</v>
      </c>
      <c r="V16" s="1911">
        <v>99.924244837750237</v>
      </c>
      <c r="W16" s="1911">
        <v>99.658005776560955</v>
      </c>
      <c r="X16" s="1911">
        <v>100</v>
      </c>
      <c r="Y16" s="1911">
        <v>100</v>
      </c>
      <c r="Z16" s="1911">
        <v>99.331498615824387</v>
      </c>
      <c r="AA16" s="1911">
        <v>100</v>
      </c>
      <c r="AB16" s="2324">
        <v>100</v>
      </c>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702"/>
      <c r="BA16" s="2576" t="s">
        <v>13</v>
      </c>
      <c r="BB16" s="147" t="s">
        <v>14</v>
      </c>
      <c r="BC16" s="1209" t="s">
        <v>35</v>
      </c>
      <c r="BD16" s="1229" t="s">
        <v>35</v>
      </c>
      <c r="BE16" s="1229" t="s">
        <v>35</v>
      </c>
      <c r="BF16" s="1229" t="s">
        <v>35</v>
      </c>
      <c r="BG16" s="1250" t="s">
        <v>35</v>
      </c>
      <c r="BH16" s="1271" t="s">
        <v>35</v>
      </c>
      <c r="BI16" s="1229" t="s">
        <v>35</v>
      </c>
      <c r="BJ16" s="1229" t="s">
        <v>35</v>
      </c>
      <c r="BK16" s="1229" t="s">
        <v>35</v>
      </c>
      <c r="BL16" s="1250" t="s">
        <v>35</v>
      </c>
      <c r="BM16" s="1271" t="s">
        <v>35</v>
      </c>
      <c r="BN16" s="1229" t="s">
        <v>35</v>
      </c>
      <c r="BO16" s="1229" t="s">
        <v>35</v>
      </c>
      <c r="BP16" s="1229" t="s">
        <v>35</v>
      </c>
      <c r="BQ16" s="1250" t="s">
        <v>35</v>
      </c>
      <c r="BR16" s="1271" t="s">
        <v>35</v>
      </c>
      <c r="BS16" s="1229" t="s">
        <v>35</v>
      </c>
      <c r="BT16" s="1229" t="s">
        <v>35</v>
      </c>
      <c r="BU16" s="1229" t="s">
        <v>35</v>
      </c>
      <c r="BV16" s="1229" t="s">
        <v>35</v>
      </c>
      <c r="BW16" s="1229" t="s">
        <v>35</v>
      </c>
      <c r="BX16" s="1229" t="s">
        <v>35</v>
      </c>
      <c r="BY16" s="1291" t="s">
        <v>35</v>
      </c>
      <c r="BZ16" s="1291" t="s">
        <v>35</v>
      </c>
      <c r="CA16" s="1291" t="s">
        <v>35</v>
      </c>
      <c r="CB16" s="1291" t="s">
        <v>35</v>
      </c>
      <c r="CC16" s="2182"/>
      <c r="CD16" s="2182"/>
      <c r="CE16" s="2182"/>
      <c r="CF16" s="2182"/>
      <c r="CG16" s="2182"/>
      <c r="CH16" s="2182"/>
      <c r="CI16" s="2182"/>
      <c r="CJ16" s="2182"/>
      <c r="CK16" s="2182"/>
      <c r="CL16" s="2182"/>
      <c r="CM16" s="2182"/>
      <c r="CN16" s="2182"/>
      <c r="CO16" s="2182"/>
      <c r="CP16" s="2182"/>
      <c r="CQ16" s="2182"/>
      <c r="CR16" s="2182"/>
      <c r="CS16" s="2182"/>
      <c r="CT16" s="2182"/>
      <c r="CU16" s="2182"/>
      <c r="CV16" s="2182"/>
      <c r="CW16" s="2182"/>
      <c r="CX16" s="2182"/>
      <c r="CY16" s="2182"/>
      <c r="CZ16" s="2182"/>
    </row>
    <row r="17" s="398" customFormat="true" ht="15" customHeight="true" x14ac:dyDescent="0.2">
      <c r="A17" s="2873"/>
      <c r="B17" s="2058" t="s">
        <v>51</v>
      </c>
      <c r="C17" s="1916">
        <v>0.28254681720148073</v>
      </c>
      <c r="D17" s="1917">
        <v>0.24529010441463753</v>
      </c>
      <c r="E17" s="1917">
        <v>5.1124284043365581E-2</v>
      </c>
      <c r="F17" s="1917">
        <v>0</v>
      </c>
      <c r="G17" s="1918">
        <v>1.409473883129741E-2</v>
      </c>
      <c r="H17" s="1919">
        <v>2.3917764455141294E-2</v>
      </c>
      <c r="I17" s="1917">
        <v>0</v>
      </c>
      <c r="J17" s="1917">
        <v>0</v>
      </c>
      <c r="K17" s="1917">
        <v>2.401530459864893E-2</v>
      </c>
      <c r="L17" s="1920">
        <v>0</v>
      </c>
      <c r="M17" s="1921">
        <v>0.58986962064106097</v>
      </c>
      <c r="N17" s="1917">
        <v>0.21949920077835638</v>
      </c>
      <c r="O17" s="1917">
        <v>0.44249219937533624</v>
      </c>
      <c r="P17" s="1917">
        <v>0.12469427265629585</v>
      </c>
      <c r="Q17" s="1918">
        <v>0</v>
      </c>
      <c r="R17" s="1919">
        <v>0</v>
      </c>
      <c r="S17" s="1917">
        <v>0</v>
      </c>
      <c r="T17" s="1917">
        <v>0.59499753427026059</v>
      </c>
      <c r="U17" s="1917">
        <v>0</v>
      </c>
      <c r="V17" s="1917">
        <v>7.5755162249760602E-2</v>
      </c>
      <c r="W17" s="1917">
        <v>0.34199422343905217</v>
      </c>
      <c r="X17" s="1917">
        <v>0</v>
      </c>
      <c r="Y17" s="1917">
        <v>0</v>
      </c>
      <c r="Z17" s="1917">
        <v>0.66850138417559513</v>
      </c>
      <c r="AA17" s="1917">
        <v>0</v>
      </c>
      <c r="AB17" s="2325">
        <v>0</v>
      </c>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702"/>
      <c r="BA17" s="2577"/>
      <c r="BB17" s="148" t="s">
        <v>51</v>
      </c>
      <c r="BC17" s="1210" t="s">
        <v>35</v>
      </c>
      <c r="BD17" s="1230" t="s">
        <v>35</v>
      </c>
      <c r="BE17" s="1230" t="s">
        <v>35</v>
      </c>
      <c r="BF17" s="1230" t="s">
        <v>35</v>
      </c>
      <c r="BG17" s="1251" t="s">
        <v>35</v>
      </c>
      <c r="BH17" s="1272" t="s">
        <v>35</v>
      </c>
      <c r="BI17" s="1230" t="s">
        <v>35</v>
      </c>
      <c r="BJ17" s="1230" t="s">
        <v>35</v>
      </c>
      <c r="BK17" s="1230" t="s">
        <v>35</v>
      </c>
      <c r="BL17" s="1251" t="s">
        <v>35</v>
      </c>
      <c r="BM17" s="1272" t="s">
        <v>35</v>
      </c>
      <c r="BN17" s="1230" t="s">
        <v>35</v>
      </c>
      <c r="BO17" s="1230" t="s">
        <v>35</v>
      </c>
      <c r="BP17" s="1230" t="s">
        <v>35</v>
      </c>
      <c r="BQ17" s="1251" t="s">
        <v>35</v>
      </c>
      <c r="BR17" s="1272" t="s">
        <v>35</v>
      </c>
      <c r="BS17" s="1230" t="s">
        <v>35</v>
      </c>
      <c r="BT17" s="1230" t="s">
        <v>35</v>
      </c>
      <c r="BU17" s="1230" t="s">
        <v>35</v>
      </c>
      <c r="BV17" s="1230" t="s">
        <v>35</v>
      </c>
      <c r="BW17" s="1230" t="s">
        <v>35</v>
      </c>
      <c r="BX17" s="1230" t="s">
        <v>35</v>
      </c>
      <c r="BY17" s="1292" t="s">
        <v>35</v>
      </c>
      <c r="BZ17" s="1292" t="s">
        <v>35</v>
      </c>
      <c r="CA17" s="1292" t="s">
        <v>35</v>
      </c>
      <c r="CB17" s="1292" t="s">
        <v>35</v>
      </c>
      <c r="CC17" s="2183"/>
      <c r="CD17" s="2183"/>
      <c r="CE17" s="2183"/>
      <c r="CF17" s="2183"/>
      <c r="CG17" s="2183"/>
      <c r="CH17" s="2183"/>
      <c r="CI17" s="2183"/>
      <c r="CJ17" s="2183"/>
      <c r="CK17" s="2183"/>
      <c r="CL17" s="2183"/>
      <c r="CM17" s="2183"/>
      <c r="CN17" s="2183"/>
      <c r="CO17" s="2183"/>
      <c r="CP17" s="2183"/>
      <c r="CQ17" s="2183"/>
      <c r="CR17" s="2183"/>
      <c r="CS17" s="2183"/>
      <c r="CT17" s="2183"/>
      <c r="CU17" s="2183"/>
      <c r="CV17" s="2183"/>
      <c r="CW17" s="2183"/>
      <c r="CX17" s="2183"/>
      <c r="CY17" s="2183"/>
      <c r="CZ17" s="2183"/>
    </row>
    <row r="18" s="398" customFormat="true" ht="15" customHeight="true" x14ac:dyDescent="0.2">
      <c r="A18" s="2873" t="s">
        <v>60</v>
      </c>
      <c r="B18" s="2058" t="s">
        <v>15</v>
      </c>
      <c r="C18" s="1403">
        <f>C16*C23/100</f>
        <v>99.498987171119083</v>
      </c>
      <c r="D18" s="1404">
        <f>D16*D23/100</f>
        <v>99.657220875522412</v>
      </c>
      <c r="E18" s="1404">
        <f t="shared" ref="E18:AB18" si="0">E16*E23/100</f>
        <v>99.948875715956632</v>
      </c>
      <c r="F18" s="1404">
        <f t="shared" si="0"/>
        <v>99.89052319779222</v>
      </c>
      <c r="G18" s="1405">
        <f t="shared" si="0"/>
        <v>99.712224371949233</v>
      </c>
      <c r="H18" s="1406">
        <f t="shared" si="0"/>
        <v>99.976082235544879</v>
      </c>
      <c r="I18" s="1404">
        <f t="shared" si="0"/>
        <v>99.976003649166984</v>
      </c>
      <c r="J18" s="1404">
        <f t="shared" si="0"/>
        <v>100</v>
      </c>
      <c r="K18" s="1404">
        <f t="shared" si="0"/>
        <v>99.975984695401351</v>
      </c>
      <c r="L18" s="1407">
        <f t="shared" si="0"/>
        <v>100</v>
      </c>
      <c r="M18" s="1403">
        <f t="shared" si="0"/>
        <v>98.874341643499193</v>
      </c>
      <c r="N18" s="1404">
        <f t="shared" si="0"/>
        <v>99.576331153285224</v>
      </c>
      <c r="O18" s="1404">
        <f t="shared" si="0"/>
        <v>99.557507800624663</v>
      </c>
      <c r="P18" s="1404">
        <f t="shared" si="0"/>
        <v>99.875305727343715</v>
      </c>
      <c r="Q18" s="1405">
        <f t="shared" si="0"/>
        <v>99.065383189312726</v>
      </c>
      <c r="R18" s="1406">
        <f t="shared" si="0"/>
        <v>100</v>
      </c>
      <c r="S18" s="1404">
        <f t="shared" si="0"/>
        <v>100</v>
      </c>
      <c r="T18" s="1404">
        <f t="shared" si="0"/>
        <v>99.405002465729751</v>
      </c>
      <c r="U18" s="1404">
        <f t="shared" si="0"/>
        <v>100</v>
      </c>
      <c r="V18" s="1404">
        <f t="shared" si="0"/>
        <v>99.657714582977803</v>
      </c>
      <c r="W18" s="1404">
        <f t="shared" si="0"/>
        <v>99.435204460889011</v>
      </c>
      <c r="X18" s="1404">
        <f t="shared" si="0"/>
        <v>99.096601241379545</v>
      </c>
      <c r="Y18" s="1404">
        <f t="shared" si="0"/>
        <v>100</v>
      </c>
      <c r="Z18" s="1404">
        <f t="shared" si="0"/>
        <v>98.958249628784557</v>
      </c>
      <c r="AA18" s="1404">
        <f t="shared" si="0"/>
        <v>100</v>
      </c>
      <c r="AB18" s="1407">
        <f t="shared" si="0"/>
        <v>100</v>
      </c>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702"/>
      <c r="BA18" s="2577" t="s">
        <v>60</v>
      </c>
      <c r="BB18" s="148" t="s">
        <v>15</v>
      </c>
      <c r="BC18" s="1210" t="s">
        <v>35</v>
      </c>
      <c r="BD18" s="1230" t="s">
        <v>35</v>
      </c>
      <c r="BE18" s="1230" t="s">
        <v>35</v>
      </c>
      <c r="BF18" s="1230" t="s">
        <v>35</v>
      </c>
      <c r="BG18" s="1251" t="s">
        <v>35</v>
      </c>
      <c r="BH18" s="1272" t="s">
        <v>35</v>
      </c>
      <c r="BI18" s="1230" t="s">
        <v>35</v>
      </c>
      <c r="BJ18" s="1230" t="s">
        <v>35</v>
      </c>
      <c r="BK18" s="1230" t="s">
        <v>35</v>
      </c>
      <c r="BL18" s="1251" t="s">
        <v>35</v>
      </c>
      <c r="BM18" s="1272" t="s">
        <v>35</v>
      </c>
      <c r="BN18" s="1230" t="s">
        <v>35</v>
      </c>
      <c r="BO18" s="1230" t="s">
        <v>35</v>
      </c>
      <c r="BP18" s="1230" t="s">
        <v>35</v>
      </c>
      <c r="BQ18" s="1251" t="s">
        <v>35</v>
      </c>
      <c r="BR18" s="1272" t="s">
        <v>35</v>
      </c>
      <c r="BS18" s="1230" t="s">
        <v>35</v>
      </c>
      <c r="BT18" s="1230" t="s">
        <v>35</v>
      </c>
      <c r="BU18" s="1230" t="s">
        <v>35</v>
      </c>
      <c r="BV18" s="1230" t="s">
        <v>35</v>
      </c>
      <c r="BW18" s="1230" t="s">
        <v>35</v>
      </c>
      <c r="BX18" s="1230" t="s">
        <v>35</v>
      </c>
      <c r="BY18" s="1292" t="s">
        <v>35</v>
      </c>
      <c r="BZ18" s="1292" t="s">
        <v>35</v>
      </c>
      <c r="CA18" s="1292" t="s">
        <v>35</v>
      </c>
      <c r="CB18" s="1292" t="s">
        <v>35</v>
      </c>
      <c r="CC18" s="2183"/>
      <c r="CD18" s="2183"/>
      <c r="CE18" s="2183"/>
      <c r="CF18" s="2183"/>
      <c r="CG18" s="2183"/>
      <c r="CH18" s="2183"/>
      <c r="CI18" s="2183"/>
      <c r="CJ18" s="2183"/>
      <c r="CK18" s="2183"/>
      <c r="CL18" s="2183"/>
      <c r="CM18" s="2183"/>
      <c r="CN18" s="2183"/>
      <c r="CO18" s="2183"/>
      <c r="CP18" s="2183"/>
      <c r="CQ18" s="2183"/>
      <c r="CR18" s="2183"/>
      <c r="CS18" s="2183"/>
      <c r="CT18" s="2183"/>
      <c r="CU18" s="2183"/>
      <c r="CV18" s="2183"/>
      <c r="CW18" s="2183"/>
      <c r="CX18" s="2183"/>
      <c r="CY18" s="2183"/>
      <c r="CZ18" s="2183"/>
    </row>
    <row r="19" s="398" customFormat="true" ht="15" customHeight="true" x14ac:dyDescent="0.2">
      <c r="A19" s="2873"/>
      <c r="B19" s="2058" t="s">
        <v>16</v>
      </c>
      <c r="C19" s="1403">
        <f>C16*C22/100</f>
        <v>0.21846601167943425</v>
      </c>
      <c r="D19" s="1404">
        <f>D16*D22/100</f>
        <v>9.748902006291317E-2</v>
      </c>
      <c r="E19" s="1404">
        <f t="shared" ref="E19:AB19" si="1">E16*E22/100</f>
        <v>0</v>
      </c>
      <c r="F19" s="1404">
        <f t="shared" si="1"/>
        <v>0.10947680220776247</v>
      </c>
      <c r="G19" s="1405">
        <f t="shared" si="1"/>
        <v>0.27368088921949485</v>
      </c>
      <c r="H19" s="1406">
        <f t="shared" si="1"/>
        <v>0</v>
      </c>
      <c r="I19" s="1404">
        <f t="shared" si="1"/>
        <v>2.3996350833014414E-2</v>
      </c>
      <c r="J19" s="1404">
        <f t="shared" si="1"/>
        <v>0</v>
      </c>
      <c r="K19" s="1404">
        <f t="shared" si="1"/>
        <v>0</v>
      </c>
      <c r="L19" s="1407">
        <f t="shared" si="1"/>
        <v>0</v>
      </c>
      <c r="M19" s="1403">
        <f t="shared" si="1"/>
        <v>0.53578873585971754</v>
      </c>
      <c r="N19" s="1404">
        <f t="shared" si="1"/>
        <v>0.20416964593636919</v>
      </c>
      <c r="O19" s="1404">
        <f t="shared" si="1"/>
        <v>0</v>
      </c>
      <c r="P19" s="1404">
        <f t="shared" si="1"/>
        <v>0</v>
      </c>
      <c r="Q19" s="1405">
        <f t="shared" si="1"/>
        <v>0.93461681068727642</v>
      </c>
      <c r="R19" s="1406">
        <f t="shared" si="1"/>
        <v>0</v>
      </c>
      <c r="S19" s="1404">
        <f t="shared" si="1"/>
        <v>0</v>
      </c>
      <c r="T19" s="1404">
        <f t="shared" si="1"/>
        <v>0</v>
      </c>
      <c r="U19" s="1404">
        <f t="shared" si="1"/>
        <v>0</v>
      </c>
      <c r="V19" s="1404">
        <f t="shared" si="1"/>
        <v>0.26653025477242626</v>
      </c>
      <c r="W19" s="1404">
        <f t="shared" si="1"/>
        <v>0.22280131567195005</v>
      </c>
      <c r="X19" s="1404">
        <f t="shared" si="1"/>
        <v>0.90339875862043817</v>
      </c>
      <c r="Y19" s="1404">
        <f t="shared" si="1"/>
        <v>0</v>
      </c>
      <c r="Z19" s="1404">
        <f t="shared" si="1"/>
        <v>0.37324898703982934</v>
      </c>
      <c r="AA19" s="1404">
        <f t="shared" si="1"/>
        <v>0</v>
      </c>
      <c r="AB19" s="1407">
        <f t="shared" si="1"/>
        <v>0</v>
      </c>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702"/>
      <c r="BA19" s="2577"/>
      <c r="BB19" s="148" t="s">
        <v>16</v>
      </c>
      <c r="BC19" s="1210" t="s">
        <v>35</v>
      </c>
      <c r="BD19" s="1230" t="s">
        <v>35</v>
      </c>
      <c r="BE19" s="1230" t="s">
        <v>35</v>
      </c>
      <c r="BF19" s="1230" t="s">
        <v>35</v>
      </c>
      <c r="BG19" s="1251" t="s">
        <v>35</v>
      </c>
      <c r="BH19" s="1272" t="s">
        <v>35</v>
      </c>
      <c r="BI19" s="1230" t="s">
        <v>35</v>
      </c>
      <c r="BJ19" s="1230" t="s">
        <v>35</v>
      </c>
      <c r="BK19" s="1230" t="s">
        <v>35</v>
      </c>
      <c r="BL19" s="1251" t="s">
        <v>35</v>
      </c>
      <c r="BM19" s="1272" t="s">
        <v>35</v>
      </c>
      <c r="BN19" s="1230" t="s">
        <v>35</v>
      </c>
      <c r="BO19" s="1230" t="s">
        <v>35</v>
      </c>
      <c r="BP19" s="1230" t="s">
        <v>35</v>
      </c>
      <c r="BQ19" s="1251" t="s">
        <v>35</v>
      </c>
      <c r="BR19" s="1272" t="s">
        <v>35</v>
      </c>
      <c r="BS19" s="1230" t="s">
        <v>35</v>
      </c>
      <c r="BT19" s="1230" t="s">
        <v>35</v>
      </c>
      <c r="BU19" s="1230" t="s">
        <v>35</v>
      </c>
      <c r="BV19" s="1230" t="s">
        <v>35</v>
      </c>
      <c r="BW19" s="1230" t="s">
        <v>35</v>
      </c>
      <c r="BX19" s="1230" t="s">
        <v>35</v>
      </c>
      <c r="BY19" s="1292" t="s">
        <v>35</v>
      </c>
      <c r="BZ19" s="1292" t="s">
        <v>35</v>
      </c>
      <c r="CA19" s="1292" t="s">
        <v>35</v>
      </c>
      <c r="CB19" s="1292" t="s">
        <v>35</v>
      </c>
      <c r="CC19" s="2183"/>
      <c r="CD19" s="2183"/>
      <c r="CE19" s="2183"/>
      <c r="CF19" s="2183"/>
      <c r="CG19" s="2183"/>
      <c r="CH19" s="2183"/>
      <c r="CI19" s="2183"/>
      <c r="CJ19" s="2183"/>
      <c r="CK19" s="2183"/>
      <c r="CL19" s="2183"/>
      <c r="CM19" s="2183"/>
      <c r="CN19" s="2183"/>
      <c r="CO19" s="2183"/>
      <c r="CP19" s="2183"/>
      <c r="CQ19" s="2183"/>
      <c r="CR19" s="2183"/>
      <c r="CS19" s="2183"/>
      <c r="CT19" s="2183"/>
      <c r="CU19" s="2183"/>
      <c r="CV19" s="2183"/>
      <c r="CW19" s="2183"/>
      <c r="CX19" s="2183"/>
      <c r="CY19" s="2183"/>
      <c r="CZ19" s="2183"/>
    </row>
    <row r="20" s="398" customFormat="true" ht="15" customHeight="true" x14ac:dyDescent="0.2">
      <c r="A20" s="2873"/>
      <c r="B20" s="2058" t="s">
        <v>22</v>
      </c>
      <c r="C20" s="1403">
        <f>100-C18-C19-C21</f>
        <v>0.28254681720148278</v>
      </c>
      <c r="D20" s="1404">
        <f>100-D18-D19-D21</f>
        <v>0.24529010441467436</v>
      </c>
      <c r="E20" s="1404">
        <f t="shared" ref="E20:AB20" si="2">100-E18-E19-E21</f>
        <v>5.1124284043368107E-2</v>
      </c>
      <c r="F20" s="1404">
        <f t="shared" si="2"/>
        <v>1.7638668303732175E-14</v>
      </c>
      <c r="G20" s="1405">
        <f t="shared" si="2"/>
        <v>1.4094738831271991E-2</v>
      </c>
      <c r="H20" s="1406">
        <f t="shared" si="2"/>
        <v>2.3917764455120505E-2</v>
      </c>
      <c r="I20" s="1404">
        <f t="shared" si="2"/>
        <v>1.9081958235744878E-15</v>
      </c>
      <c r="J20" s="1404">
        <f t="shared" si="2"/>
        <v>0</v>
      </c>
      <c r="K20" s="1404">
        <f t="shared" si="2"/>
        <v>2.4015304598648868E-2</v>
      </c>
      <c r="L20" s="1407">
        <f t="shared" si="2"/>
        <v>0</v>
      </c>
      <c r="M20" s="1403">
        <f t="shared" si="2"/>
        <v>0.58986962064108961</v>
      </c>
      <c r="N20" s="1404">
        <f t="shared" si="2"/>
        <v>0.21949920077840659</v>
      </c>
      <c r="O20" s="1404">
        <f t="shared" si="2"/>
        <v>0.44249219937533724</v>
      </c>
      <c r="P20" s="1404">
        <f t="shared" si="2"/>
        <v>0.12469427265628497</v>
      </c>
      <c r="Q20" s="1405">
        <f t="shared" si="2"/>
        <v>-2.55351295663786E-15</v>
      </c>
      <c r="R20" s="1406">
        <f t="shared" si="2"/>
        <v>0</v>
      </c>
      <c r="S20" s="1404">
        <f t="shared" si="2"/>
        <v>0</v>
      </c>
      <c r="T20" s="1404">
        <f t="shared" si="2"/>
        <v>0.59499753427024871</v>
      </c>
      <c r="U20" s="1404">
        <f t="shared" si="2"/>
        <v>0</v>
      </c>
      <c r="V20" s="1404">
        <f t="shared" si="2"/>
        <v>7.5755162249770469E-2</v>
      </c>
      <c r="W20" s="1404">
        <f t="shared" si="2"/>
        <v>0.34199422343903885</v>
      </c>
      <c r="X20" s="1404">
        <f t="shared" si="2"/>
        <v>1.6431300764452317E-14</v>
      </c>
      <c r="Y20" s="1404">
        <f t="shared" si="2"/>
        <v>0</v>
      </c>
      <c r="Z20" s="1404">
        <f t="shared" si="2"/>
        <v>0.66850138417561344</v>
      </c>
      <c r="AA20" s="1404">
        <f t="shared" si="2"/>
        <v>0</v>
      </c>
      <c r="AB20" s="1407">
        <f t="shared" si="2"/>
        <v>0</v>
      </c>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702"/>
      <c r="BA20" s="2577"/>
      <c r="BB20" s="148" t="s">
        <v>22</v>
      </c>
      <c r="BC20" s="1210" t="s">
        <v>35</v>
      </c>
      <c r="BD20" s="1230" t="s">
        <v>35</v>
      </c>
      <c r="BE20" s="1230" t="s">
        <v>35</v>
      </c>
      <c r="BF20" s="1230" t="s">
        <v>35</v>
      </c>
      <c r="BG20" s="1251" t="s">
        <v>35</v>
      </c>
      <c r="BH20" s="1272" t="s">
        <v>35</v>
      </c>
      <c r="BI20" s="1230" t="s">
        <v>35</v>
      </c>
      <c r="BJ20" s="1230" t="s">
        <v>35</v>
      </c>
      <c r="BK20" s="1230" t="s">
        <v>35</v>
      </c>
      <c r="BL20" s="1251" t="s">
        <v>35</v>
      </c>
      <c r="BM20" s="1272" t="s">
        <v>35</v>
      </c>
      <c r="BN20" s="1230" t="s">
        <v>35</v>
      </c>
      <c r="BO20" s="1230" t="s">
        <v>35</v>
      </c>
      <c r="BP20" s="1230" t="s">
        <v>35</v>
      </c>
      <c r="BQ20" s="1251" t="s">
        <v>35</v>
      </c>
      <c r="BR20" s="1272" t="s">
        <v>35</v>
      </c>
      <c r="BS20" s="1230" t="s">
        <v>35</v>
      </c>
      <c r="BT20" s="1230" t="s">
        <v>35</v>
      </c>
      <c r="BU20" s="1230" t="s">
        <v>35</v>
      </c>
      <c r="BV20" s="1230" t="s">
        <v>35</v>
      </c>
      <c r="BW20" s="1230" t="s">
        <v>35</v>
      </c>
      <c r="BX20" s="1230" t="s">
        <v>35</v>
      </c>
      <c r="BY20" s="1292" t="s">
        <v>35</v>
      </c>
      <c r="BZ20" s="1292" t="s">
        <v>35</v>
      </c>
      <c r="CA20" s="1292" t="s">
        <v>35</v>
      </c>
      <c r="CB20" s="1292" t="s">
        <v>35</v>
      </c>
      <c r="CC20" s="2183"/>
      <c r="CD20" s="2183"/>
      <c r="CE20" s="2183"/>
      <c r="CF20" s="2183"/>
      <c r="CG20" s="2183"/>
      <c r="CH20" s="2183"/>
      <c r="CI20" s="2183"/>
      <c r="CJ20" s="2183"/>
      <c r="CK20" s="2183"/>
      <c r="CL20" s="2183"/>
      <c r="CM20" s="2183"/>
      <c r="CN20" s="2183"/>
      <c r="CO20" s="2183"/>
      <c r="CP20" s="2183"/>
      <c r="CQ20" s="2183"/>
      <c r="CR20" s="2183"/>
      <c r="CS20" s="2183"/>
      <c r="CT20" s="2183"/>
      <c r="CU20" s="2183"/>
      <c r="CV20" s="2183"/>
      <c r="CW20" s="2183"/>
      <c r="CX20" s="2183"/>
      <c r="CY20" s="2183"/>
      <c r="CZ20" s="2183"/>
    </row>
    <row r="21" s="398" customFormat="true" ht="15" customHeight="true" x14ac:dyDescent="0.2">
      <c r="A21" s="2873"/>
      <c r="B21" s="2058" t="s">
        <v>17</v>
      </c>
      <c r="C21" s="1916">
        <v>0</v>
      </c>
      <c r="D21" s="1917">
        <v>0</v>
      </c>
      <c r="E21" s="1917">
        <v>0</v>
      </c>
      <c r="F21" s="1917">
        <v>0</v>
      </c>
      <c r="G21" s="1918">
        <v>0</v>
      </c>
      <c r="H21" s="1919">
        <v>0</v>
      </c>
      <c r="I21" s="1917">
        <v>0</v>
      </c>
      <c r="J21" s="1917">
        <v>0</v>
      </c>
      <c r="K21" s="1917">
        <v>0</v>
      </c>
      <c r="L21" s="1920">
        <v>0</v>
      </c>
      <c r="M21" s="1921">
        <v>0</v>
      </c>
      <c r="N21" s="1917">
        <v>0</v>
      </c>
      <c r="O21" s="1917">
        <v>0</v>
      </c>
      <c r="P21" s="1917">
        <v>0</v>
      </c>
      <c r="Q21" s="1918">
        <v>0</v>
      </c>
      <c r="R21" s="1919">
        <v>0</v>
      </c>
      <c r="S21" s="1917">
        <v>0</v>
      </c>
      <c r="T21" s="1917">
        <v>0</v>
      </c>
      <c r="U21" s="1917">
        <v>0</v>
      </c>
      <c r="V21" s="1917">
        <v>0</v>
      </c>
      <c r="W21" s="1917">
        <v>0</v>
      </c>
      <c r="X21" s="1917">
        <v>0</v>
      </c>
      <c r="Y21" s="1917">
        <v>0</v>
      </c>
      <c r="Z21" s="1917">
        <v>0</v>
      </c>
      <c r="AA21" s="1917">
        <v>0</v>
      </c>
      <c r="AB21" s="2325">
        <v>0</v>
      </c>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702"/>
      <c r="BA21" s="2577"/>
      <c r="BB21" s="148" t="s">
        <v>17</v>
      </c>
      <c r="BC21" s="1210" t="s">
        <v>35</v>
      </c>
      <c r="BD21" s="1230" t="s">
        <v>35</v>
      </c>
      <c r="BE21" s="1230" t="s">
        <v>35</v>
      </c>
      <c r="BF21" s="1230" t="s">
        <v>35</v>
      </c>
      <c r="BG21" s="1251" t="s">
        <v>35</v>
      </c>
      <c r="BH21" s="1272" t="s">
        <v>35</v>
      </c>
      <c r="BI21" s="1230" t="s">
        <v>35</v>
      </c>
      <c r="BJ21" s="1230" t="s">
        <v>35</v>
      </c>
      <c r="BK21" s="1230" t="s">
        <v>35</v>
      </c>
      <c r="BL21" s="1251" t="s">
        <v>35</v>
      </c>
      <c r="BM21" s="1272" t="s">
        <v>35</v>
      </c>
      <c r="BN21" s="1230" t="s">
        <v>35</v>
      </c>
      <c r="BO21" s="1230" t="s">
        <v>35</v>
      </c>
      <c r="BP21" s="1230" t="s">
        <v>35</v>
      </c>
      <c r="BQ21" s="1251" t="s">
        <v>35</v>
      </c>
      <c r="BR21" s="1272" t="s">
        <v>35</v>
      </c>
      <c r="BS21" s="1230" t="s">
        <v>35</v>
      </c>
      <c r="BT21" s="1230" t="s">
        <v>35</v>
      </c>
      <c r="BU21" s="1230" t="s">
        <v>35</v>
      </c>
      <c r="BV21" s="1230" t="s">
        <v>35</v>
      </c>
      <c r="BW21" s="1230" t="s">
        <v>35</v>
      </c>
      <c r="BX21" s="1230" t="s">
        <v>35</v>
      </c>
      <c r="BY21" s="1292" t="s">
        <v>35</v>
      </c>
      <c r="BZ21" s="1292" t="s">
        <v>35</v>
      </c>
      <c r="CA21" s="1292" t="s">
        <v>35</v>
      </c>
      <c r="CB21" s="1292" t="s">
        <v>35</v>
      </c>
      <c r="CC21" s="2183"/>
      <c r="CD21" s="2183"/>
      <c r="CE21" s="2183"/>
      <c r="CF21" s="2183"/>
      <c r="CG21" s="2183"/>
      <c r="CH21" s="2183"/>
      <c r="CI21" s="2183"/>
      <c r="CJ21" s="2183"/>
      <c r="CK21" s="2183"/>
      <c r="CL21" s="2183"/>
      <c r="CM21" s="2183"/>
      <c r="CN21" s="2183"/>
      <c r="CO21" s="2183"/>
      <c r="CP21" s="2183"/>
      <c r="CQ21" s="2183"/>
      <c r="CR21" s="2183"/>
      <c r="CS21" s="2183"/>
      <c r="CT21" s="2183"/>
      <c r="CU21" s="2183"/>
      <c r="CV21" s="2183"/>
      <c r="CW21" s="2183"/>
      <c r="CX21" s="2183"/>
      <c r="CY21" s="2183"/>
      <c r="CZ21" s="2183"/>
    </row>
    <row r="22" s="398" customFormat="true" ht="15" customHeight="true" x14ac:dyDescent="0.2">
      <c r="A22" s="2873" t="s">
        <v>54</v>
      </c>
      <c r="B22" s="2058" t="s">
        <v>49</v>
      </c>
      <c r="C22" s="1916">
        <v>0.21908502945713029</v>
      </c>
      <c r="D22" s="1917">
        <v>9.772873898882195E-2</v>
      </c>
      <c r="E22" s="1917">
        <v>0</v>
      </c>
      <c r="F22" s="1917">
        <v>0.10947680220776247</v>
      </c>
      <c r="G22" s="1918">
        <v>0.27371946926381796</v>
      </c>
      <c r="H22" s="1919">
        <v>0</v>
      </c>
      <c r="I22" s="1917">
        <v>2.3996350833014411E-2</v>
      </c>
      <c r="J22" s="1917">
        <v>0</v>
      </c>
      <c r="K22" s="1917">
        <v>0</v>
      </c>
      <c r="L22" s="1920">
        <v>0</v>
      </c>
      <c r="M22" s="1921">
        <v>0.5389679440265237</v>
      </c>
      <c r="N22" s="1917">
        <v>0.20461878252866211</v>
      </c>
      <c r="O22" s="1917">
        <v>0</v>
      </c>
      <c r="P22" s="1917">
        <v>0</v>
      </c>
      <c r="Q22" s="1918">
        <v>0.93461681068727642</v>
      </c>
      <c r="R22" s="1919">
        <v>0</v>
      </c>
      <c r="S22" s="1917">
        <v>0</v>
      </c>
      <c r="T22" s="1917">
        <v>0</v>
      </c>
      <c r="U22" s="1917">
        <v>0</v>
      </c>
      <c r="V22" s="1917">
        <v>0.26673231827290644</v>
      </c>
      <c r="W22" s="1917">
        <v>0.2235658981291313</v>
      </c>
      <c r="X22" s="1917">
        <v>0.90339875862043817</v>
      </c>
      <c r="Y22" s="1917">
        <v>0</v>
      </c>
      <c r="Z22" s="1917">
        <v>0.3757609542199814</v>
      </c>
      <c r="AA22" s="1917">
        <v>0</v>
      </c>
      <c r="AB22" s="2325">
        <v>0</v>
      </c>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702"/>
      <c r="BA22" s="2577" t="s">
        <v>54</v>
      </c>
      <c r="BB22" s="148" t="s">
        <v>49</v>
      </c>
      <c r="BC22" s="1210" t="s">
        <v>35</v>
      </c>
      <c r="BD22" s="1230" t="s">
        <v>35</v>
      </c>
      <c r="BE22" s="1230" t="s">
        <v>35</v>
      </c>
      <c r="BF22" s="1230" t="s">
        <v>35</v>
      </c>
      <c r="BG22" s="1251" t="s">
        <v>35</v>
      </c>
      <c r="BH22" s="1272" t="s">
        <v>35</v>
      </c>
      <c r="BI22" s="1230" t="s">
        <v>35</v>
      </c>
      <c r="BJ22" s="1230" t="s">
        <v>35</v>
      </c>
      <c r="BK22" s="1230" t="s">
        <v>35</v>
      </c>
      <c r="BL22" s="1251" t="s">
        <v>35</v>
      </c>
      <c r="BM22" s="1272" t="s">
        <v>35</v>
      </c>
      <c r="BN22" s="1230" t="s">
        <v>35</v>
      </c>
      <c r="BO22" s="1230" t="s">
        <v>35</v>
      </c>
      <c r="BP22" s="1230" t="s">
        <v>35</v>
      </c>
      <c r="BQ22" s="1251" t="s">
        <v>35</v>
      </c>
      <c r="BR22" s="1272" t="s">
        <v>35</v>
      </c>
      <c r="BS22" s="1230" t="s">
        <v>35</v>
      </c>
      <c r="BT22" s="1230" t="s">
        <v>35</v>
      </c>
      <c r="BU22" s="1230" t="s">
        <v>35</v>
      </c>
      <c r="BV22" s="1230" t="s">
        <v>35</v>
      </c>
      <c r="BW22" s="1230" t="s">
        <v>35</v>
      </c>
      <c r="BX22" s="1230" t="s">
        <v>35</v>
      </c>
      <c r="BY22" s="1292" t="s">
        <v>35</v>
      </c>
      <c r="BZ22" s="1292" t="s">
        <v>35</v>
      </c>
      <c r="CA22" s="1292" t="s">
        <v>35</v>
      </c>
      <c r="CB22" s="1292" t="s">
        <v>35</v>
      </c>
      <c r="CC22" s="2183"/>
      <c r="CD22" s="2183"/>
      <c r="CE22" s="2183"/>
      <c r="CF22" s="2183"/>
      <c r="CG22" s="2183"/>
      <c r="CH22" s="2183"/>
      <c r="CI22" s="2183"/>
      <c r="CJ22" s="2183"/>
      <c r="CK22" s="2183"/>
      <c r="CL22" s="2183"/>
      <c r="CM22" s="2183"/>
      <c r="CN22" s="2183"/>
      <c r="CO22" s="2183"/>
      <c r="CP22" s="2183"/>
      <c r="CQ22" s="2183"/>
      <c r="CR22" s="2183"/>
      <c r="CS22" s="2183"/>
      <c r="CT22" s="2183"/>
      <c r="CU22" s="2183"/>
      <c r="CV22" s="2183"/>
      <c r="CW22" s="2183"/>
      <c r="CX22" s="2183"/>
      <c r="CY22" s="2183"/>
      <c r="CZ22" s="2183"/>
    </row>
    <row r="23" s="398" customFormat="true" ht="15" customHeight="true" x14ac:dyDescent="0.2">
      <c r="A23" s="2874"/>
      <c r="B23" s="2059" t="s">
        <v>48</v>
      </c>
      <c r="C23" s="1922">
        <v>99.780914970542867</v>
      </c>
      <c r="D23" s="1923">
        <v>99.902271261011151</v>
      </c>
      <c r="E23" s="1923">
        <v>100</v>
      </c>
      <c r="F23" s="1923">
        <v>99.890523197792234</v>
      </c>
      <c r="G23" s="1924">
        <v>99.72628053073619</v>
      </c>
      <c r="H23" s="1925">
        <v>100</v>
      </c>
      <c r="I23" s="1923">
        <v>99.976003649166984</v>
      </c>
      <c r="J23" s="1923">
        <v>100</v>
      </c>
      <c r="K23" s="1923">
        <v>100</v>
      </c>
      <c r="L23" s="1926">
        <v>100</v>
      </c>
      <c r="M23" s="1927">
        <v>99.461032055973448</v>
      </c>
      <c r="N23" s="1923">
        <v>99.795381217471331</v>
      </c>
      <c r="O23" s="1923">
        <v>100</v>
      </c>
      <c r="P23" s="1923">
        <v>100</v>
      </c>
      <c r="Q23" s="1924">
        <v>99.065383189312726</v>
      </c>
      <c r="R23" s="1925">
        <v>100</v>
      </c>
      <c r="S23" s="1923">
        <v>100</v>
      </c>
      <c r="T23" s="1923">
        <v>100</v>
      </c>
      <c r="U23" s="1923">
        <v>100</v>
      </c>
      <c r="V23" s="1923">
        <v>99.733267681727085</v>
      </c>
      <c r="W23" s="1923">
        <v>99.776434101870876</v>
      </c>
      <c r="X23" s="1923">
        <v>99.096601241379531</v>
      </c>
      <c r="Y23" s="1923">
        <v>100</v>
      </c>
      <c r="Z23" s="1923">
        <v>99.624239045780016</v>
      </c>
      <c r="AA23" s="1923">
        <v>100</v>
      </c>
      <c r="AB23" s="2326">
        <v>100</v>
      </c>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702"/>
      <c r="BA23" s="2578"/>
      <c r="BB23" s="149" t="s">
        <v>48</v>
      </c>
      <c r="BC23" s="1211" t="s">
        <v>35</v>
      </c>
      <c r="BD23" s="1231" t="s">
        <v>35</v>
      </c>
      <c r="BE23" s="1231" t="s">
        <v>35</v>
      </c>
      <c r="BF23" s="1231" t="s">
        <v>35</v>
      </c>
      <c r="BG23" s="1252" t="s">
        <v>35</v>
      </c>
      <c r="BH23" s="1273" t="s">
        <v>35</v>
      </c>
      <c r="BI23" s="1231" t="s">
        <v>35</v>
      </c>
      <c r="BJ23" s="1231" t="s">
        <v>35</v>
      </c>
      <c r="BK23" s="1231" t="s">
        <v>35</v>
      </c>
      <c r="BL23" s="1252" t="s">
        <v>35</v>
      </c>
      <c r="BM23" s="1273" t="s">
        <v>35</v>
      </c>
      <c r="BN23" s="1231" t="s">
        <v>35</v>
      </c>
      <c r="BO23" s="1231" t="s">
        <v>35</v>
      </c>
      <c r="BP23" s="1231" t="s">
        <v>35</v>
      </c>
      <c r="BQ23" s="1252" t="s">
        <v>35</v>
      </c>
      <c r="BR23" s="1273" t="s">
        <v>35</v>
      </c>
      <c r="BS23" s="1231" t="s">
        <v>35</v>
      </c>
      <c r="BT23" s="1231" t="s">
        <v>35</v>
      </c>
      <c r="BU23" s="1231" t="s">
        <v>35</v>
      </c>
      <c r="BV23" s="1231" t="s">
        <v>35</v>
      </c>
      <c r="BW23" s="1231" t="s">
        <v>35</v>
      </c>
      <c r="BX23" s="1231" t="s">
        <v>35</v>
      </c>
      <c r="BY23" s="1293" t="s">
        <v>35</v>
      </c>
      <c r="BZ23" s="1293" t="s">
        <v>35</v>
      </c>
      <c r="CA23" s="1293" t="s">
        <v>35</v>
      </c>
      <c r="CB23" s="1293" t="s">
        <v>35</v>
      </c>
      <c r="CC23" s="2184"/>
      <c r="CD23" s="2184"/>
      <c r="CE23" s="2184"/>
      <c r="CF23" s="2184"/>
      <c r="CG23" s="2184"/>
      <c r="CH23" s="2184"/>
      <c r="CI23" s="2184"/>
      <c r="CJ23" s="2184"/>
      <c r="CK23" s="2184"/>
      <c r="CL23" s="2184"/>
      <c r="CM23" s="2184"/>
      <c r="CN23" s="2184"/>
      <c r="CO23" s="2184"/>
      <c r="CP23" s="2184"/>
      <c r="CQ23" s="2184"/>
      <c r="CR23" s="2184"/>
      <c r="CS23" s="2184"/>
      <c r="CT23" s="2184"/>
      <c r="CU23" s="2184"/>
      <c r="CV23" s="2184"/>
      <c r="CW23" s="2184"/>
      <c r="CX23" s="2184"/>
      <c r="CY23" s="2184"/>
      <c r="CZ23" s="2184"/>
    </row>
    <row r="24" s="131" customFormat="true" ht="15" hidden="true" customHeight="true" x14ac:dyDescent="0.2">
      <c r="A24" s="2517"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5"/>
      <c r="AB24" s="258"/>
      <c r="AC24" s="667"/>
      <c r="AD24" s="667"/>
      <c r="AE24" s="667"/>
      <c r="AF24" s="667"/>
      <c r="AG24" s="667"/>
      <c r="AH24" s="667"/>
      <c r="AI24" s="667"/>
      <c r="AJ24" s="667"/>
      <c r="AK24" s="667"/>
      <c r="AL24" s="667"/>
      <c r="AM24" s="667"/>
      <c r="AN24" s="667"/>
      <c r="AO24" s="667"/>
      <c r="AP24" s="667"/>
      <c r="AQ24" s="667"/>
      <c r="AR24" s="667"/>
      <c r="AS24" s="667"/>
      <c r="AT24" s="667"/>
      <c r="AU24" s="667"/>
      <c r="AV24" s="667"/>
      <c r="AW24" s="667"/>
      <c r="AX24" s="667"/>
      <c r="AY24" s="667"/>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518"/>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667"/>
      <c r="AD25" s="667"/>
      <c r="AE25" s="667"/>
      <c r="AF25" s="667"/>
      <c r="AG25" s="667"/>
      <c r="AH25" s="667"/>
      <c r="AI25" s="667"/>
      <c r="AJ25" s="667"/>
      <c r="AK25" s="667"/>
      <c r="AL25" s="667"/>
      <c r="AM25" s="667"/>
      <c r="AN25" s="667"/>
      <c r="AO25" s="667"/>
      <c r="AP25" s="667"/>
      <c r="AQ25" s="667"/>
      <c r="AR25" s="667"/>
      <c r="AS25" s="667"/>
      <c r="AT25" s="667"/>
      <c r="AU25" s="667"/>
      <c r="AV25" s="667"/>
      <c r="AW25" s="667"/>
      <c r="AX25" s="667"/>
      <c r="AY25" s="667"/>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519"/>
      <c r="B26" s="241" t="s">
        <v>46</v>
      </c>
      <c r="C26" s="264"/>
      <c r="D26" s="265"/>
      <c r="E26" s="265"/>
      <c r="F26" s="265"/>
      <c r="G26" s="266"/>
      <c r="H26" s="267"/>
      <c r="I26" s="265"/>
      <c r="J26" s="265"/>
      <c r="K26" s="265"/>
      <c r="L26" s="268"/>
      <c r="M26" s="264"/>
      <c r="N26" s="265"/>
      <c r="O26" s="265"/>
      <c r="P26" s="265"/>
      <c r="Q26" s="266"/>
      <c r="R26" s="2096"/>
      <c r="S26" s="2097"/>
      <c r="T26" s="2097"/>
      <c r="U26" s="2097"/>
      <c r="V26" s="2097"/>
      <c r="W26" s="2097"/>
      <c r="X26" s="2097"/>
      <c r="Y26" s="2097"/>
      <c r="Z26" s="2097"/>
      <c r="AA26" s="2097"/>
      <c r="AB26" s="2098"/>
      <c r="AC26" s="667"/>
      <c r="AD26" s="667"/>
      <c r="AE26" s="667"/>
      <c r="AF26" s="667"/>
      <c r="AG26" s="667"/>
      <c r="AH26" s="667"/>
      <c r="AI26" s="667"/>
      <c r="AJ26" s="667"/>
      <c r="AK26" s="667"/>
      <c r="AL26" s="667"/>
      <c r="AM26" s="667"/>
      <c r="AN26" s="667"/>
      <c r="AO26" s="667"/>
      <c r="AP26" s="667"/>
      <c r="AQ26" s="667"/>
      <c r="AR26" s="667"/>
      <c r="AS26" s="667"/>
      <c r="AT26" s="667"/>
      <c r="AU26" s="667"/>
      <c r="AV26" s="667"/>
      <c r="AW26" s="667"/>
      <c r="AX26" s="667"/>
      <c r="AY26" s="667"/>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399" customFormat="true" ht="15" customHeight="true" x14ac:dyDescent="0.2">
      <c r="A27" s="130"/>
      <c r="B27" s="183"/>
      <c r="C27" s="2546" t="s">
        <v>114</v>
      </c>
      <c r="D27" s="2547"/>
      <c r="E27" s="2547"/>
      <c r="F27" s="2547"/>
      <c r="G27" s="2548"/>
      <c r="H27" s="2902" t="s">
        <v>38</v>
      </c>
      <c r="I27" s="2903"/>
      <c r="J27" s="2903"/>
      <c r="K27" s="2903"/>
      <c r="L27" s="2904"/>
      <c r="M27" s="2905" t="s">
        <v>37</v>
      </c>
      <c r="N27" s="2903"/>
      <c r="O27" s="2903"/>
      <c r="P27" s="2903"/>
      <c r="Q27" s="2904"/>
      <c r="R27" s="2307" t="s">
        <v>137</v>
      </c>
      <c r="S27" s="2314"/>
      <c r="T27" s="2314"/>
      <c r="U27" s="2314"/>
      <c r="V27" s="2314"/>
      <c r="W27" s="2314"/>
      <c r="X27" s="2314"/>
      <c r="Y27" s="2314"/>
      <c r="Z27" s="2314"/>
      <c r="AA27" s="2314"/>
      <c r="AB27" s="2315"/>
      <c r="AC27" s="667"/>
      <c r="AD27" s="667"/>
      <c r="AE27" s="667"/>
      <c r="AF27" s="667"/>
      <c r="AG27" s="667"/>
      <c r="AH27" s="667"/>
      <c r="AI27" s="667"/>
      <c r="AJ27" s="667"/>
      <c r="AK27" s="667"/>
      <c r="AL27" s="667"/>
      <c r="AM27" s="667"/>
      <c r="AN27" s="667"/>
      <c r="AO27" s="667"/>
      <c r="AP27" s="667"/>
      <c r="AQ27" s="667"/>
      <c r="AR27" s="667"/>
      <c r="AS27" s="667"/>
      <c r="AT27" s="667"/>
      <c r="AU27" s="667"/>
      <c r="AV27" s="667"/>
      <c r="AW27" s="667"/>
      <c r="AX27" s="667"/>
      <c r="AY27" s="667"/>
      <c r="AZ27" s="216"/>
      <c r="BA27" s="217" t="s">
        <v>128</v>
      </c>
      <c r="BB27" s="115" t="s">
        <v>95</v>
      </c>
      <c r="BC27" s="2579" t="s">
        <v>114</v>
      </c>
      <c r="BD27" s="2580"/>
      <c r="BE27" s="2580"/>
      <c r="BF27" s="2580"/>
      <c r="BG27" s="2581"/>
      <c r="BH27" s="2582" t="s">
        <v>38</v>
      </c>
      <c r="BI27" s="2580"/>
      <c r="BJ27" s="2580"/>
      <c r="BK27" s="2580"/>
      <c r="BL27" s="2581"/>
      <c r="BM27" s="2582" t="s">
        <v>37</v>
      </c>
      <c r="BN27" s="2580"/>
      <c r="BO27" s="2580"/>
      <c r="BP27" s="2580"/>
      <c r="BQ27" s="2583"/>
      <c r="BR27" s="2106" t="s">
        <v>137</v>
      </c>
      <c r="BS27" s="2107"/>
      <c r="BT27" s="2107"/>
      <c r="BU27" s="2107"/>
      <c r="BV27" s="2107"/>
      <c r="BW27" s="2107"/>
      <c r="BX27" s="2107"/>
      <c r="BY27" s="2108"/>
      <c r="BZ27" s="313"/>
      <c r="CA27" s="313"/>
      <c r="CB27" s="313"/>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399" customFormat="true" ht="12.75" x14ac:dyDescent="0.2">
      <c r="A28" s="184" t="s">
        <v>69</v>
      </c>
      <c r="B28" s="243"/>
      <c r="C28" s="272" t="s">
        <v>0</v>
      </c>
      <c r="D28" s="273" t="s">
        <v>1</v>
      </c>
      <c r="E28" s="273" t="s">
        <v>2</v>
      </c>
      <c r="F28" s="273" t="s">
        <v>3</v>
      </c>
      <c r="G28" s="274" t="s">
        <v>4</v>
      </c>
      <c r="H28" s="1877" t="s">
        <v>0</v>
      </c>
      <c r="I28" s="1839" t="s">
        <v>1</v>
      </c>
      <c r="J28" s="1839" t="s">
        <v>2</v>
      </c>
      <c r="K28" s="1839" t="s">
        <v>3</v>
      </c>
      <c r="L28" s="1840" t="s">
        <v>4</v>
      </c>
      <c r="M28" s="1867" t="s">
        <v>0</v>
      </c>
      <c r="N28" s="1839" t="s">
        <v>1</v>
      </c>
      <c r="O28" s="1839" t="s">
        <v>2</v>
      </c>
      <c r="P28" s="1839" t="s">
        <v>3</v>
      </c>
      <c r="Q28" s="1887" t="s">
        <v>4</v>
      </c>
      <c r="R28" s="1877" t="s">
        <v>150</v>
      </c>
      <c r="S28" s="1839" t="s">
        <v>151</v>
      </c>
      <c r="T28" s="1839" t="s">
        <v>152</v>
      </c>
      <c r="U28" s="1839" t="s">
        <v>153</v>
      </c>
      <c r="V28" s="1839" t="s">
        <v>154</v>
      </c>
      <c r="W28" s="1839" t="s">
        <v>155</v>
      </c>
      <c r="X28" s="1839" t="s">
        <v>156</v>
      </c>
      <c r="Y28" s="1839" t="s">
        <v>157</v>
      </c>
      <c r="Z28" s="1839" t="s">
        <v>158</v>
      </c>
      <c r="AA28" s="1839" t="s">
        <v>159</v>
      </c>
      <c r="AB28" s="1841" t="s">
        <v>160</v>
      </c>
      <c r="AC28" s="667"/>
      <c r="AD28" s="667"/>
      <c r="AE28" s="667"/>
      <c r="AF28" s="667"/>
      <c r="AG28" s="667"/>
      <c r="AH28" s="667"/>
      <c r="AI28" s="667"/>
      <c r="AJ28" s="667"/>
      <c r="AK28" s="667"/>
      <c r="AL28" s="667"/>
      <c r="AM28" s="667"/>
      <c r="AN28" s="667"/>
      <c r="AO28" s="667"/>
      <c r="AP28" s="667"/>
      <c r="AQ28" s="667"/>
      <c r="AR28" s="667"/>
      <c r="AS28" s="667"/>
      <c r="AT28" s="667"/>
      <c r="AU28" s="667"/>
      <c r="AV28" s="667"/>
      <c r="AW28" s="667"/>
      <c r="AX28" s="667"/>
      <c r="AY28" s="667"/>
      <c r="AZ28" s="216"/>
      <c r="BA28" s="194" t="s">
        <v>119</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150</v>
      </c>
      <c r="BS28" s="168" t="s">
        <v>151</v>
      </c>
      <c r="BT28" s="168" t="s">
        <v>152</v>
      </c>
      <c r="BU28" s="168" t="s">
        <v>153</v>
      </c>
      <c r="BV28" s="168" t="s">
        <v>154</v>
      </c>
      <c r="BW28" s="168" t="s">
        <v>155</v>
      </c>
      <c r="BX28" s="168" t="s">
        <v>156</v>
      </c>
      <c r="BY28" s="169" t="s">
        <v>157</v>
      </c>
      <c r="BZ28" s="169" t="s">
        <v>158</v>
      </c>
      <c r="CA28" s="169" t="s">
        <v>159</v>
      </c>
      <c r="CB28" s="169" t="s">
        <v>160</v>
      </c>
      <c r="CC28" s="2185"/>
      <c r="CD28" s="2185"/>
      <c r="CE28" s="2185"/>
      <c r="CF28" s="2185"/>
      <c r="CG28" s="2185"/>
      <c r="CH28" s="2185"/>
      <c r="CI28" s="2185"/>
      <c r="CJ28" s="2185"/>
      <c r="CK28" s="2185"/>
      <c r="CL28" s="2185"/>
      <c r="CM28" s="2185"/>
      <c r="CN28" s="2185"/>
      <c r="CO28" s="2185"/>
      <c r="CP28" s="2185"/>
      <c r="CQ28" s="2185"/>
      <c r="CR28" s="2185"/>
      <c r="CS28" s="2185"/>
      <c r="CT28" s="2185"/>
      <c r="CU28" s="2185"/>
      <c r="CV28" s="2185"/>
      <c r="CW28" s="2185"/>
      <c r="CX28" s="2185"/>
      <c r="CY28" s="2185"/>
      <c r="CZ28" s="2185"/>
    </row>
    <row r="29" s="399" customFormat="true" ht="15" customHeight="true" x14ac:dyDescent="0.2">
      <c r="A29" s="2900" t="s">
        <v>57</v>
      </c>
      <c r="B29" s="2060" t="s">
        <v>49</v>
      </c>
      <c r="C29" s="1928">
        <v>94.027050887882211</v>
      </c>
      <c r="D29" s="1929">
        <v>95.894837213011513</v>
      </c>
      <c r="E29" s="1929">
        <v>96.17485436376586</v>
      </c>
      <c r="F29" s="1929">
        <v>98.336416782573252</v>
      </c>
      <c r="G29" s="1930">
        <v>98.256291738846144</v>
      </c>
      <c r="H29" s="1931">
        <v>98.693081523538979</v>
      </c>
      <c r="I29" s="1929">
        <v>98.666235315357</v>
      </c>
      <c r="J29" s="1929">
        <v>98.746868750140933</v>
      </c>
      <c r="K29" s="1929">
        <v>99.137503197546778</v>
      </c>
      <c r="L29" s="1932">
        <v>98.677501875784486</v>
      </c>
      <c r="M29" s="1933">
        <v>92.040603902634956</v>
      </c>
      <c r="N29" s="1929">
        <v>91.626471862045349</v>
      </c>
      <c r="O29" s="1929">
        <v>93.514610071079886</v>
      </c>
      <c r="P29" s="1929">
        <v>92.919647208299978</v>
      </c>
      <c r="Q29" s="1930">
        <v>96.444541338132396</v>
      </c>
      <c r="R29" s="1931">
        <v>86.291244258254366</v>
      </c>
      <c r="S29" s="1929">
        <v>99.645590924785054</v>
      </c>
      <c r="T29" s="1929">
        <v>82.447127780176046</v>
      </c>
      <c r="U29" s="1929">
        <v>98.401317054519851</v>
      </c>
      <c r="V29" s="1929">
        <v>96.665991864613645</v>
      </c>
      <c r="W29" s="1929">
        <v>95.57592981904034</v>
      </c>
      <c r="X29" s="1929">
        <v>98.752449333333615</v>
      </c>
      <c r="Y29" s="1929">
        <v>99.061337139350499</v>
      </c>
      <c r="Z29" s="1929">
        <v>96.327204456267978</v>
      </c>
      <c r="AA29" s="1929">
        <v>100</v>
      </c>
      <c r="AB29" s="2327">
        <v>100</v>
      </c>
      <c r="AC29" s="667"/>
      <c r="AD29" s="667"/>
      <c r="AE29" s="667"/>
      <c r="AF29" s="667"/>
      <c r="AG29" s="667"/>
      <c r="AH29" s="667"/>
      <c r="AI29" s="667"/>
      <c r="AJ29" s="667"/>
      <c r="AK29" s="667"/>
      <c r="AL29" s="667"/>
      <c r="AM29" s="667"/>
      <c r="AN29" s="667"/>
      <c r="AO29" s="667"/>
      <c r="AP29" s="667"/>
      <c r="AQ29" s="667"/>
      <c r="AR29" s="667"/>
      <c r="AS29" s="667"/>
      <c r="AT29" s="667"/>
      <c r="AU29" s="667"/>
      <c r="AV29" s="667"/>
      <c r="AW29" s="667"/>
      <c r="AX29" s="667"/>
      <c r="AY29" s="667"/>
      <c r="AZ29" s="216"/>
      <c r="BA29" s="2544" t="s">
        <v>57</v>
      </c>
      <c r="BB29" s="150" t="s">
        <v>49</v>
      </c>
      <c r="BC29" s="1212" t="s">
        <v>35</v>
      </c>
      <c r="BD29" s="1232" t="s">
        <v>35</v>
      </c>
      <c r="BE29" s="1232" t="s">
        <v>35</v>
      </c>
      <c r="BF29" s="1232" t="s">
        <v>35</v>
      </c>
      <c r="BG29" s="1253" t="s">
        <v>35</v>
      </c>
      <c r="BH29" s="1274" t="s">
        <v>35</v>
      </c>
      <c r="BI29" s="1232" t="s">
        <v>35</v>
      </c>
      <c r="BJ29" s="1232" t="s">
        <v>35</v>
      </c>
      <c r="BK29" s="1232" t="s">
        <v>35</v>
      </c>
      <c r="BL29" s="1253" t="s">
        <v>35</v>
      </c>
      <c r="BM29" s="1274" t="s">
        <v>35</v>
      </c>
      <c r="BN29" s="1232" t="s">
        <v>35</v>
      </c>
      <c r="BO29" s="1232" t="s">
        <v>35</v>
      </c>
      <c r="BP29" s="1232" t="s">
        <v>35</v>
      </c>
      <c r="BQ29" s="1253" t="s">
        <v>35</v>
      </c>
      <c r="BR29" s="1274" t="s">
        <v>35</v>
      </c>
      <c r="BS29" s="1232" t="s">
        <v>35</v>
      </c>
      <c r="BT29" s="1232" t="s">
        <v>35</v>
      </c>
      <c r="BU29" s="1232" t="s">
        <v>35</v>
      </c>
      <c r="BV29" s="1232" t="s">
        <v>35</v>
      </c>
      <c r="BW29" s="1232" t="s">
        <v>35</v>
      </c>
      <c r="BX29" s="1232" t="s">
        <v>35</v>
      </c>
      <c r="BY29" s="1294" t="s">
        <v>35</v>
      </c>
      <c r="BZ29" s="1294" t="s">
        <v>35</v>
      </c>
      <c r="CA29" s="1294" t="s">
        <v>35</v>
      </c>
      <c r="CB29" s="1294" t="s">
        <v>35</v>
      </c>
      <c r="CC29" s="2186"/>
      <c r="CD29" s="2186"/>
      <c r="CE29" s="2186"/>
      <c r="CF29" s="2186"/>
      <c r="CG29" s="2186"/>
      <c r="CH29" s="2186"/>
      <c r="CI29" s="2186"/>
      <c r="CJ29" s="2186"/>
      <c r="CK29" s="2186"/>
      <c r="CL29" s="2186"/>
      <c r="CM29" s="2186"/>
      <c r="CN29" s="2186"/>
      <c r="CO29" s="2186"/>
      <c r="CP29" s="2186"/>
      <c r="CQ29" s="2186"/>
      <c r="CR29" s="2186"/>
      <c r="CS29" s="2186"/>
      <c r="CT29" s="2186"/>
      <c r="CU29" s="2186"/>
      <c r="CV29" s="2186"/>
      <c r="CW29" s="2186"/>
      <c r="CX29" s="2186"/>
      <c r="CY29" s="2186"/>
      <c r="CZ29" s="2186"/>
    </row>
    <row r="30" s="399" customFormat="true" ht="15" customHeight="true" x14ac:dyDescent="0.2">
      <c r="A30" s="2901"/>
      <c r="B30" s="2061" t="s">
        <v>48</v>
      </c>
      <c r="C30" s="1934">
        <v>5.9729491121177567</v>
      </c>
      <c r="D30" s="1935">
        <v>4.1051627869885037</v>
      </c>
      <c r="E30" s="1935">
        <v>3.8251456362341592</v>
      </c>
      <c r="F30" s="1935">
        <v>1.6635832174267333</v>
      </c>
      <c r="G30" s="1936">
        <v>1.7437082611538541</v>
      </c>
      <c r="H30" s="1937">
        <v>1.3069184764609743</v>
      </c>
      <c r="I30" s="1935">
        <v>1.3337646846429916</v>
      </c>
      <c r="J30" s="1935">
        <v>1.2531312498590785</v>
      </c>
      <c r="K30" s="1935">
        <v>0.86249680245324789</v>
      </c>
      <c r="L30" s="1938">
        <v>1.3224981242155303</v>
      </c>
      <c r="M30" s="1939">
        <v>7.9593960973649915</v>
      </c>
      <c r="N30" s="1935">
        <v>8.3735281379547981</v>
      </c>
      <c r="O30" s="1935">
        <v>6.4853899289200863</v>
      </c>
      <c r="P30" s="1935">
        <v>7.080352791700081</v>
      </c>
      <c r="Q30" s="1936">
        <v>3.5554586618675712</v>
      </c>
      <c r="R30" s="1937">
        <v>13.708755741745698</v>
      </c>
      <c r="S30" s="1935">
        <v>0.35440907521497189</v>
      </c>
      <c r="T30" s="1935">
        <v>17.552872219823868</v>
      </c>
      <c r="U30" s="1935">
        <v>1.5986829454801363</v>
      </c>
      <c r="V30" s="1935">
        <v>3.3340081353862914</v>
      </c>
      <c r="W30" s="1935">
        <v>4.4240701809596263</v>
      </c>
      <c r="X30" s="1935">
        <v>1.2475506666663194</v>
      </c>
      <c r="Y30" s="1935">
        <v>0.93866286064951265</v>
      </c>
      <c r="Z30" s="1935">
        <v>3.6727955437319966</v>
      </c>
      <c r="AA30" s="1935">
        <v>0</v>
      </c>
      <c r="AB30" s="2328">
        <v>0</v>
      </c>
      <c r="AC30" s="667"/>
      <c r="AD30" s="667"/>
      <c r="AE30" s="667"/>
      <c r="AF30" s="667"/>
      <c r="AG30" s="667"/>
      <c r="AH30" s="667"/>
      <c r="AI30" s="667"/>
      <c r="AJ30" s="667"/>
      <c r="AK30" s="667"/>
      <c r="AL30" s="667"/>
      <c r="AM30" s="667"/>
      <c r="AN30" s="667"/>
      <c r="AO30" s="667"/>
      <c r="AP30" s="667"/>
      <c r="AQ30" s="667"/>
      <c r="AR30" s="667"/>
      <c r="AS30" s="667"/>
      <c r="AT30" s="667"/>
      <c r="AU30" s="667"/>
      <c r="AV30" s="667"/>
      <c r="AW30" s="667"/>
      <c r="AX30" s="667"/>
      <c r="AY30" s="667"/>
      <c r="AZ30" s="216"/>
      <c r="BA30" s="2545"/>
      <c r="BB30" s="151" t="s">
        <v>48</v>
      </c>
      <c r="BC30" s="1213" t="s">
        <v>35</v>
      </c>
      <c r="BD30" s="1233" t="s">
        <v>35</v>
      </c>
      <c r="BE30" s="1233" t="s">
        <v>35</v>
      </c>
      <c r="BF30" s="1233" t="s">
        <v>35</v>
      </c>
      <c r="BG30" s="1254" t="s">
        <v>35</v>
      </c>
      <c r="BH30" s="1275" t="s">
        <v>35</v>
      </c>
      <c r="BI30" s="1233" t="s">
        <v>35</v>
      </c>
      <c r="BJ30" s="1233" t="s">
        <v>35</v>
      </c>
      <c r="BK30" s="1233" t="s">
        <v>35</v>
      </c>
      <c r="BL30" s="1254" t="s">
        <v>35</v>
      </c>
      <c r="BM30" s="1275" t="s">
        <v>35</v>
      </c>
      <c r="BN30" s="1233" t="s">
        <v>35</v>
      </c>
      <c r="BO30" s="1233" t="s">
        <v>35</v>
      </c>
      <c r="BP30" s="1233" t="s">
        <v>35</v>
      </c>
      <c r="BQ30" s="1254" t="s">
        <v>35</v>
      </c>
      <c r="BR30" s="1275" t="s">
        <v>35</v>
      </c>
      <c r="BS30" s="1233" t="s">
        <v>35</v>
      </c>
      <c r="BT30" s="1233" t="s">
        <v>35</v>
      </c>
      <c r="BU30" s="1233" t="s">
        <v>35</v>
      </c>
      <c r="BV30" s="1233" t="s">
        <v>35</v>
      </c>
      <c r="BW30" s="1233" t="s">
        <v>35</v>
      </c>
      <c r="BX30" s="1233" t="s">
        <v>35</v>
      </c>
      <c r="BY30" s="1295" t="s">
        <v>35</v>
      </c>
      <c r="BZ30" s="1295" t="s">
        <v>35</v>
      </c>
      <c r="CA30" s="1295" t="s">
        <v>35</v>
      </c>
      <c r="CB30" s="1295" t="s">
        <v>35</v>
      </c>
      <c r="CC30" s="2187"/>
      <c r="CD30" s="2187"/>
      <c r="CE30" s="2187"/>
      <c r="CF30" s="2187"/>
      <c r="CG30" s="2187"/>
      <c r="CH30" s="2187"/>
      <c r="CI30" s="2187"/>
      <c r="CJ30" s="2187"/>
      <c r="CK30" s="2187"/>
      <c r="CL30" s="2187"/>
      <c r="CM30" s="2187"/>
      <c r="CN30" s="2187"/>
      <c r="CO30" s="2187"/>
      <c r="CP30" s="2187"/>
      <c r="CQ30" s="2187"/>
      <c r="CR30" s="2187"/>
      <c r="CS30" s="2187"/>
      <c r="CT30" s="2187"/>
      <c r="CU30" s="2187"/>
      <c r="CV30" s="2187"/>
      <c r="CW30" s="2187"/>
      <c r="CX30" s="2187"/>
      <c r="CY30" s="2187"/>
      <c r="CZ30" s="2187"/>
    </row>
    <row r="31" s="130" customFormat="true" ht="15" customHeight="true" x14ac:dyDescent="0.2">
      <c r="A31" s="2531" t="s">
        <v>103</v>
      </c>
      <c r="B31" s="249" t="s">
        <v>49</v>
      </c>
      <c r="C31" s="1940">
        <v>92.997343066286163</v>
      </c>
      <c r="D31" s="1941">
        <v>95.646148250420453</v>
      </c>
      <c r="E31" s="1941">
        <v>95.813469978242665</v>
      </c>
      <c r="F31" s="1941">
        <v>97.713239251327124</v>
      </c>
      <c r="G31" s="1942">
        <v>97.869002383457143</v>
      </c>
      <c r="H31" s="1943">
        <v>98.093943341704943</v>
      </c>
      <c r="I31" s="1941">
        <v>98.666235315357</v>
      </c>
      <c r="J31" s="1941">
        <v>98.746868750140933</v>
      </c>
      <c r="K31" s="1941">
        <v>99.137503197546778</v>
      </c>
      <c r="L31" s="1944">
        <v>98.677501875784486</v>
      </c>
      <c r="M31" s="1945">
        <v>91.121750806807768</v>
      </c>
      <c r="N31" s="1941">
        <v>90.668737277332127</v>
      </c>
      <c r="O31" s="1941">
        <v>93.135012908026425</v>
      </c>
      <c r="P31" s="1941">
        <v>91.459427757386479</v>
      </c>
      <c r="Q31" s="1942">
        <v>94.559825606372812</v>
      </c>
      <c r="R31" s="1943">
        <v>85.860043095404208</v>
      </c>
      <c r="S31" s="1941">
        <v>99.580347918636932</v>
      </c>
      <c r="T31" s="1941">
        <v>79.536100701065834</v>
      </c>
      <c r="U31" s="1941">
        <v>98.401317054519851</v>
      </c>
      <c r="V31" s="1941">
        <v>96.665991864613645</v>
      </c>
      <c r="W31" s="1941">
        <v>94.531378533601725</v>
      </c>
      <c r="X31" s="1941">
        <v>97.327278740951911</v>
      </c>
      <c r="Y31" s="1941">
        <v>98.818773907083497</v>
      </c>
      <c r="Z31" s="1941">
        <v>95.941893882602443</v>
      </c>
      <c r="AA31" s="1941">
        <v>99.342777957215034</v>
      </c>
      <c r="AB31" s="2329">
        <v>100</v>
      </c>
      <c r="AC31" s="667"/>
      <c r="AD31" s="667"/>
      <c r="AE31" s="667"/>
      <c r="AF31" s="667"/>
      <c r="AG31" s="667"/>
      <c r="AH31" s="667"/>
      <c r="AI31" s="667"/>
      <c r="AJ31" s="667"/>
      <c r="AK31" s="667"/>
      <c r="AL31" s="667"/>
      <c r="AM31" s="667"/>
      <c r="AN31" s="667"/>
      <c r="AO31" s="667"/>
      <c r="AP31" s="667"/>
      <c r="AQ31" s="667"/>
      <c r="AR31" s="667"/>
      <c r="AS31" s="667"/>
      <c r="AT31" s="667"/>
      <c r="AU31" s="667"/>
      <c r="AV31" s="667"/>
      <c r="AW31" s="667"/>
      <c r="AX31" s="667"/>
      <c r="AY31" s="667"/>
      <c r="AZ31" s="216"/>
      <c r="BA31" s="2545" t="s">
        <v>103</v>
      </c>
      <c r="BB31" s="151" t="s">
        <v>49</v>
      </c>
      <c r="BC31" s="1213" t="s">
        <v>35</v>
      </c>
      <c r="BD31" s="1233" t="s">
        <v>35</v>
      </c>
      <c r="BE31" s="1233" t="s">
        <v>35</v>
      </c>
      <c r="BF31" s="1233" t="s">
        <v>35</v>
      </c>
      <c r="BG31" s="1254" t="s">
        <v>35</v>
      </c>
      <c r="BH31" s="1275" t="s">
        <v>35</v>
      </c>
      <c r="BI31" s="1233" t="s">
        <v>35</v>
      </c>
      <c r="BJ31" s="1233" t="s">
        <v>35</v>
      </c>
      <c r="BK31" s="1233" t="s">
        <v>35</v>
      </c>
      <c r="BL31" s="1254" t="s">
        <v>35</v>
      </c>
      <c r="BM31" s="1275" t="s">
        <v>35</v>
      </c>
      <c r="BN31" s="1233" t="s">
        <v>35</v>
      </c>
      <c r="BO31" s="1233" t="s">
        <v>35</v>
      </c>
      <c r="BP31" s="1233" t="s">
        <v>35</v>
      </c>
      <c r="BQ31" s="1254" t="s">
        <v>35</v>
      </c>
      <c r="BR31" s="1275" t="s">
        <v>35</v>
      </c>
      <c r="BS31" s="1233" t="s">
        <v>35</v>
      </c>
      <c r="BT31" s="1233" t="s">
        <v>35</v>
      </c>
      <c r="BU31" s="1233" t="s">
        <v>35</v>
      </c>
      <c r="BV31" s="1233" t="s">
        <v>35</v>
      </c>
      <c r="BW31" s="1233" t="s">
        <v>35</v>
      </c>
      <c r="BX31" s="1233" t="s">
        <v>35</v>
      </c>
      <c r="BY31" s="1295" t="s">
        <v>35</v>
      </c>
      <c r="BZ31" s="1295" t="s">
        <v>35</v>
      </c>
      <c r="CA31" s="1295" t="s">
        <v>35</v>
      </c>
      <c r="CB31" s="1295" t="s">
        <v>35</v>
      </c>
      <c r="CC31" s="2187"/>
      <c r="CD31" s="2187"/>
      <c r="CE31" s="2187"/>
      <c r="CF31" s="2187"/>
      <c r="CG31" s="2187"/>
      <c r="CH31" s="2187"/>
      <c r="CI31" s="2187"/>
      <c r="CJ31" s="2187"/>
      <c r="CK31" s="2187"/>
      <c r="CL31" s="2187"/>
      <c r="CM31" s="2187"/>
      <c r="CN31" s="2187"/>
      <c r="CO31" s="2187"/>
      <c r="CP31" s="2187"/>
      <c r="CQ31" s="2187"/>
      <c r="CR31" s="2187"/>
      <c r="CS31" s="2187"/>
      <c r="CT31" s="2187"/>
      <c r="CU31" s="2187"/>
      <c r="CV31" s="2187"/>
      <c r="CW31" s="2187"/>
      <c r="CX31" s="2187"/>
      <c r="CY31" s="2187"/>
      <c r="CZ31" s="2187"/>
    </row>
    <row r="32" s="130" customFormat="true" ht="15" customHeight="true" x14ac:dyDescent="0.2">
      <c r="A32" s="2531"/>
      <c r="B32" s="249" t="s">
        <v>48</v>
      </c>
      <c r="C32" s="1934">
        <v>7.0026569337137801</v>
      </c>
      <c r="D32" s="1935">
        <v>4.3538517495795643</v>
      </c>
      <c r="E32" s="1935">
        <v>4.1865300217573527</v>
      </c>
      <c r="F32" s="1935">
        <v>2.2867607486728589</v>
      </c>
      <c r="G32" s="1936">
        <v>2.1309976165428752</v>
      </c>
      <c r="H32" s="1937">
        <v>1.9060566582949856</v>
      </c>
      <c r="I32" s="1935">
        <v>1.3337646846429916</v>
      </c>
      <c r="J32" s="1935">
        <v>1.2531312498590785</v>
      </c>
      <c r="K32" s="1935">
        <v>0.86249680245324789</v>
      </c>
      <c r="L32" s="1938">
        <v>1.3224981242155303</v>
      </c>
      <c r="M32" s="1939">
        <v>8.878249193192163</v>
      </c>
      <c r="N32" s="1935">
        <v>9.3312627226680327</v>
      </c>
      <c r="O32" s="1935">
        <v>6.8649870919735525</v>
      </c>
      <c r="P32" s="1935">
        <v>8.5405722426136137</v>
      </c>
      <c r="Q32" s="1936">
        <v>5.4401743936271645</v>
      </c>
      <c r="R32" s="1937">
        <v>14.139956904595863</v>
      </c>
      <c r="S32" s="1935">
        <v>0.41965208136308574</v>
      </c>
      <c r="T32" s="1935">
        <v>20.463899298934081</v>
      </c>
      <c r="U32" s="1935">
        <v>1.5986829454801363</v>
      </c>
      <c r="V32" s="1935">
        <v>3.3340081353862914</v>
      </c>
      <c r="W32" s="1935">
        <v>5.4686214663982415</v>
      </c>
      <c r="X32" s="1935">
        <v>2.6727212590480636</v>
      </c>
      <c r="Y32" s="1935">
        <v>1.1812260929165268</v>
      </c>
      <c r="Z32" s="1935">
        <v>4.0581061173975268</v>
      </c>
      <c r="AA32" s="1935">
        <v>0.65722204278498075</v>
      </c>
      <c r="AB32" s="2328">
        <v>0</v>
      </c>
      <c r="AC32" s="667"/>
      <c r="AD32" s="667"/>
      <c r="AE32" s="667"/>
      <c r="AF32" s="667"/>
      <c r="AG32" s="667"/>
      <c r="AH32" s="667"/>
      <c r="AI32" s="667"/>
      <c r="AJ32" s="667"/>
      <c r="AK32" s="667"/>
      <c r="AL32" s="667"/>
      <c r="AM32" s="667"/>
      <c r="AN32" s="667"/>
      <c r="AO32" s="667"/>
      <c r="AP32" s="667"/>
      <c r="AQ32" s="667"/>
      <c r="AR32" s="667"/>
      <c r="AS32" s="667"/>
      <c r="AT32" s="667"/>
      <c r="AU32" s="667"/>
      <c r="AV32" s="667"/>
      <c r="AW32" s="667"/>
      <c r="AX32" s="667"/>
      <c r="AY32" s="667"/>
      <c r="AZ32" s="216"/>
      <c r="BA32" s="2545"/>
      <c r="BB32" s="151" t="s">
        <v>48</v>
      </c>
      <c r="BC32" s="1213" t="s">
        <v>35</v>
      </c>
      <c r="BD32" s="1233" t="s">
        <v>35</v>
      </c>
      <c r="BE32" s="1233" t="s">
        <v>35</v>
      </c>
      <c r="BF32" s="1233" t="s">
        <v>35</v>
      </c>
      <c r="BG32" s="1254" t="s">
        <v>35</v>
      </c>
      <c r="BH32" s="1275" t="s">
        <v>35</v>
      </c>
      <c r="BI32" s="1233" t="s">
        <v>35</v>
      </c>
      <c r="BJ32" s="1233" t="s">
        <v>35</v>
      </c>
      <c r="BK32" s="1233" t="s">
        <v>35</v>
      </c>
      <c r="BL32" s="1254" t="s">
        <v>35</v>
      </c>
      <c r="BM32" s="1275" t="s">
        <v>35</v>
      </c>
      <c r="BN32" s="1233" t="s">
        <v>35</v>
      </c>
      <c r="BO32" s="1233" t="s">
        <v>35</v>
      </c>
      <c r="BP32" s="1233" t="s">
        <v>35</v>
      </c>
      <c r="BQ32" s="1254" t="s">
        <v>35</v>
      </c>
      <c r="BR32" s="1275" t="s">
        <v>35</v>
      </c>
      <c r="BS32" s="1233" t="s">
        <v>35</v>
      </c>
      <c r="BT32" s="1233" t="s">
        <v>35</v>
      </c>
      <c r="BU32" s="1233" t="s">
        <v>35</v>
      </c>
      <c r="BV32" s="1233" t="s">
        <v>35</v>
      </c>
      <c r="BW32" s="1233" t="s">
        <v>35</v>
      </c>
      <c r="BX32" s="1233" t="s">
        <v>35</v>
      </c>
      <c r="BY32" s="1295" t="s">
        <v>35</v>
      </c>
      <c r="BZ32" s="1295" t="s">
        <v>35</v>
      </c>
      <c r="CA32" s="1295" t="s">
        <v>35</v>
      </c>
      <c r="CB32" s="1295" t="s">
        <v>35</v>
      </c>
      <c r="CC32" s="2187"/>
      <c r="CD32" s="2187"/>
      <c r="CE32" s="2187"/>
      <c r="CF32" s="2187"/>
      <c r="CG32" s="2187"/>
      <c r="CH32" s="2187"/>
      <c r="CI32" s="2187"/>
      <c r="CJ32" s="2187"/>
      <c r="CK32" s="2187"/>
      <c r="CL32" s="2187"/>
      <c r="CM32" s="2187"/>
      <c r="CN32" s="2187"/>
      <c r="CO32" s="2187"/>
      <c r="CP32" s="2187"/>
      <c r="CQ32" s="2187"/>
      <c r="CR32" s="2187"/>
      <c r="CS32" s="2187"/>
      <c r="CT32" s="2187"/>
      <c r="CU32" s="2187"/>
      <c r="CV32" s="2187"/>
      <c r="CW32" s="2187"/>
      <c r="CX32" s="2187"/>
      <c r="CY32" s="2187"/>
      <c r="CZ32" s="2187"/>
    </row>
    <row r="33" s="130" customFormat="true" ht="15" customHeight="true" x14ac:dyDescent="0.2">
      <c r="A33" s="2531" t="s">
        <v>104</v>
      </c>
      <c r="B33" s="249" t="s">
        <v>49</v>
      </c>
      <c r="C33" s="1153" t="s">
        <v>35</v>
      </c>
      <c r="D33" s="1163" t="s">
        <v>35</v>
      </c>
      <c r="E33" s="1163" t="s">
        <v>35</v>
      </c>
      <c r="F33" s="1163" t="s">
        <v>35</v>
      </c>
      <c r="G33" s="1173" t="s">
        <v>35</v>
      </c>
      <c r="H33" s="1183" t="s">
        <v>35</v>
      </c>
      <c r="I33" s="1163" t="s">
        <v>35</v>
      </c>
      <c r="J33" s="1163" t="s">
        <v>35</v>
      </c>
      <c r="K33" s="1163" t="s">
        <v>35</v>
      </c>
      <c r="L33" s="1193" t="s">
        <v>35</v>
      </c>
      <c r="M33" s="1201" t="s">
        <v>35</v>
      </c>
      <c r="N33" s="1163" t="s">
        <v>35</v>
      </c>
      <c r="O33" s="1163" t="s">
        <v>35</v>
      </c>
      <c r="P33" s="1163" t="s">
        <v>35</v>
      </c>
      <c r="Q33" s="1173" t="s">
        <v>35</v>
      </c>
      <c r="R33" s="1183" t="s">
        <v>35</v>
      </c>
      <c r="S33" s="1163" t="s">
        <v>35</v>
      </c>
      <c r="T33" s="1163" t="s">
        <v>35</v>
      </c>
      <c r="U33" s="1163" t="s">
        <v>35</v>
      </c>
      <c r="V33" s="1163" t="s">
        <v>35</v>
      </c>
      <c r="W33" s="1163" t="s">
        <v>35</v>
      </c>
      <c r="X33" s="1163" t="s">
        <v>35</v>
      </c>
      <c r="Y33" s="1207" t="s">
        <v>35</v>
      </c>
      <c r="Z33" s="1207" t="s">
        <v>35</v>
      </c>
      <c r="AA33" s="1207" t="s">
        <v>35</v>
      </c>
      <c r="AB33" s="2139" t="s">
        <v>35</v>
      </c>
      <c r="AC33" s="2176"/>
      <c r="AD33" s="2176"/>
      <c r="AE33" s="2176"/>
      <c r="AF33" s="2176"/>
      <c r="AG33" s="2176"/>
      <c r="AH33" s="2176"/>
      <c r="AI33" s="2176"/>
      <c r="AJ33" s="2176"/>
      <c r="AK33" s="2176"/>
      <c r="AL33" s="2176"/>
      <c r="AM33" s="2176"/>
      <c r="AN33" s="2176"/>
      <c r="AO33" s="2176"/>
      <c r="AP33" s="2176"/>
      <c r="AQ33" s="2176"/>
      <c r="AR33" s="2176"/>
      <c r="AS33" s="2176"/>
      <c r="AT33" s="2176"/>
      <c r="AU33" s="2176"/>
      <c r="AV33" s="2176"/>
      <c r="AW33" s="2176"/>
      <c r="AX33" s="2176"/>
      <c r="AY33" s="2176"/>
      <c r="AZ33" s="215"/>
      <c r="BA33" s="2545" t="s">
        <v>104</v>
      </c>
      <c r="BB33" s="151" t="s">
        <v>49</v>
      </c>
      <c r="BC33" s="1213" t="s">
        <v>35</v>
      </c>
      <c r="BD33" s="1233" t="s">
        <v>35</v>
      </c>
      <c r="BE33" s="1233" t="s">
        <v>35</v>
      </c>
      <c r="BF33" s="1233" t="s">
        <v>35</v>
      </c>
      <c r="BG33" s="1254" t="s">
        <v>35</v>
      </c>
      <c r="BH33" s="1275" t="s">
        <v>35</v>
      </c>
      <c r="BI33" s="1233" t="s">
        <v>35</v>
      </c>
      <c r="BJ33" s="1233" t="s">
        <v>35</v>
      </c>
      <c r="BK33" s="1233" t="s">
        <v>35</v>
      </c>
      <c r="BL33" s="1254" t="s">
        <v>35</v>
      </c>
      <c r="BM33" s="1275" t="s">
        <v>35</v>
      </c>
      <c r="BN33" s="1233" t="s">
        <v>35</v>
      </c>
      <c r="BO33" s="1233" t="s">
        <v>35</v>
      </c>
      <c r="BP33" s="1233" t="s">
        <v>35</v>
      </c>
      <c r="BQ33" s="1254" t="s">
        <v>35</v>
      </c>
      <c r="BR33" s="1275" t="s">
        <v>35</v>
      </c>
      <c r="BS33" s="1233" t="s">
        <v>35</v>
      </c>
      <c r="BT33" s="1233" t="s">
        <v>35</v>
      </c>
      <c r="BU33" s="1233" t="s">
        <v>35</v>
      </c>
      <c r="BV33" s="1233" t="s">
        <v>35</v>
      </c>
      <c r="BW33" s="1233" t="s">
        <v>35</v>
      </c>
      <c r="BX33" s="1233" t="s">
        <v>35</v>
      </c>
      <c r="BY33" s="1295" t="s">
        <v>35</v>
      </c>
      <c r="BZ33" s="1295" t="s">
        <v>35</v>
      </c>
      <c r="CA33" s="1295" t="s">
        <v>35</v>
      </c>
      <c r="CB33" s="1295" t="s">
        <v>35</v>
      </c>
      <c r="CC33" s="2187"/>
      <c r="CD33" s="2187"/>
      <c r="CE33" s="2187"/>
      <c r="CF33" s="2187"/>
      <c r="CG33" s="2187"/>
      <c r="CH33" s="2187"/>
      <c r="CI33" s="2187"/>
      <c r="CJ33" s="2187"/>
      <c r="CK33" s="2187"/>
      <c r="CL33" s="2187"/>
      <c r="CM33" s="2187"/>
      <c r="CN33" s="2187"/>
      <c r="CO33" s="2187"/>
      <c r="CP33" s="2187"/>
      <c r="CQ33" s="2187"/>
      <c r="CR33" s="2187"/>
      <c r="CS33" s="2187"/>
      <c r="CT33" s="2187"/>
      <c r="CU33" s="2187"/>
      <c r="CV33" s="2187"/>
      <c r="CW33" s="2187"/>
      <c r="CX33" s="2187"/>
      <c r="CY33" s="2187"/>
      <c r="CZ33" s="2187"/>
    </row>
    <row r="34" s="130" customFormat="true" ht="15" customHeight="true" x14ac:dyDescent="0.2">
      <c r="A34" s="2531"/>
      <c r="B34" s="249" t="s">
        <v>48</v>
      </c>
      <c r="C34" s="1153" t="s">
        <v>35</v>
      </c>
      <c r="D34" s="1163" t="s">
        <v>35</v>
      </c>
      <c r="E34" s="1163" t="s">
        <v>35</v>
      </c>
      <c r="F34" s="1163" t="s">
        <v>35</v>
      </c>
      <c r="G34" s="1173" t="s">
        <v>35</v>
      </c>
      <c r="H34" s="1183" t="s">
        <v>35</v>
      </c>
      <c r="I34" s="1163" t="s">
        <v>35</v>
      </c>
      <c r="J34" s="1163" t="s">
        <v>35</v>
      </c>
      <c r="K34" s="1163" t="s">
        <v>35</v>
      </c>
      <c r="L34" s="1193" t="s">
        <v>35</v>
      </c>
      <c r="M34" s="1201" t="s">
        <v>35</v>
      </c>
      <c r="N34" s="1163" t="s">
        <v>35</v>
      </c>
      <c r="O34" s="1163" t="s">
        <v>35</v>
      </c>
      <c r="P34" s="1163" t="s">
        <v>35</v>
      </c>
      <c r="Q34" s="1173" t="s">
        <v>35</v>
      </c>
      <c r="R34" s="1183" t="s">
        <v>35</v>
      </c>
      <c r="S34" s="1163" t="s">
        <v>35</v>
      </c>
      <c r="T34" s="1163" t="s">
        <v>35</v>
      </c>
      <c r="U34" s="1163" t="s">
        <v>35</v>
      </c>
      <c r="V34" s="1163" t="s">
        <v>35</v>
      </c>
      <c r="W34" s="1163" t="s">
        <v>35</v>
      </c>
      <c r="X34" s="1163" t="s">
        <v>35</v>
      </c>
      <c r="Y34" s="1207" t="s">
        <v>35</v>
      </c>
      <c r="Z34" s="1207" t="s">
        <v>35</v>
      </c>
      <c r="AA34" s="1207" t="s">
        <v>35</v>
      </c>
      <c r="AB34" s="2139" t="s">
        <v>35</v>
      </c>
      <c r="AC34" s="2176"/>
      <c r="AD34" s="2176"/>
      <c r="AE34" s="2176"/>
      <c r="AF34" s="2176"/>
      <c r="AG34" s="2176"/>
      <c r="AH34" s="2176"/>
      <c r="AI34" s="2176"/>
      <c r="AJ34" s="2176"/>
      <c r="AK34" s="2176"/>
      <c r="AL34" s="2176"/>
      <c r="AM34" s="2176"/>
      <c r="AN34" s="2176"/>
      <c r="AO34" s="2176"/>
      <c r="AP34" s="2176"/>
      <c r="AQ34" s="2176"/>
      <c r="AR34" s="2176"/>
      <c r="AS34" s="2176"/>
      <c r="AT34" s="2176"/>
      <c r="AU34" s="2176"/>
      <c r="AV34" s="2176"/>
      <c r="AW34" s="2176"/>
      <c r="AX34" s="2176"/>
      <c r="AY34" s="2176"/>
      <c r="AZ34" s="215"/>
      <c r="BA34" s="2545"/>
      <c r="BB34" s="151" t="s">
        <v>48</v>
      </c>
      <c r="BC34" s="1213" t="s">
        <v>35</v>
      </c>
      <c r="BD34" s="1233" t="s">
        <v>35</v>
      </c>
      <c r="BE34" s="1233" t="s">
        <v>35</v>
      </c>
      <c r="BF34" s="1233" t="s">
        <v>35</v>
      </c>
      <c r="BG34" s="1254" t="s">
        <v>35</v>
      </c>
      <c r="BH34" s="1275" t="s">
        <v>35</v>
      </c>
      <c r="BI34" s="1233" t="s">
        <v>35</v>
      </c>
      <c r="BJ34" s="1233" t="s">
        <v>35</v>
      </c>
      <c r="BK34" s="1233" t="s">
        <v>35</v>
      </c>
      <c r="BL34" s="1254" t="s">
        <v>35</v>
      </c>
      <c r="BM34" s="1275" t="s">
        <v>35</v>
      </c>
      <c r="BN34" s="1233" t="s">
        <v>35</v>
      </c>
      <c r="BO34" s="1233" t="s">
        <v>35</v>
      </c>
      <c r="BP34" s="1233" t="s">
        <v>35</v>
      </c>
      <c r="BQ34" s="1254" t="s">
        <v>35</v>
      </c>
      <c r="BR34" s="1275" t="s">
        <v>35</v>
      </c>
      <c r="BS34" s="1233" t="s">
        <v>35</v>
      </c>
      <c r="BT34" s="1233" t="s">
        <v>35</v>
      </c>
      <c r="BU34" s="1233" t="s">
        <v>35</v>
      </c>
      <c r="BV34" s="1233" t="s">
        <v>35</v>
      </c>
      <c r="BW34" s="1233" t="s">
        <v>35</v>
      </c>
      <c r="BX34" s="1233" t="s">
        <v>35</v>
      </c>
      <c r="BY34" s="1295" t="s">
        <v>35</v>
      </c>
      <c r="BZ34" s="1295" t="s">
        <v>35</v>
      </c>
      <c r="CA34" s="1295" t="s">
        <v>35</v>
      </c>
      <c r="CB34" s="1295" t="s">
        <v>35</v>
      </c>
      <c r="CC34" s="2187"/>
      <c r="CD34" s="2187"/>
      <c r="CE34" s="2187"/>
      <c r="CF34" s="2187"/>
      <c r="CG34" s="2187"/>
      <c r="CH34" s="2187"/>
      <c r="CI34" s="2187"/>
      <c r="CJ34" s="2187"/>
      <c r="CK34" s="2187"/>
      <c r="CL34" s="2187"/>
      <c r="CM34" s="2187"/>
      <c r="CN34" s="2187"/>
      <c r="CO34" s="2187"/>
      <c r="CP34" s="2187"/>
      <c r="CQ34" s="2187"/>
      <c r="CR34" s="2187"/>
      <c r="CS34" s="2187"/>
      <c r="CT34" s="2187"/>
      <c r="CU34" s="2187"/>
      <c r="CV34" s="2187"/>
      <c r="CW34" s="2187"/>
      <c r="CX34" s="2187"/>
      <c r="CY34" s="2187"/>
      <c r="CZ34" s="2187"/>
    </row>
    <row r="35" s="399" customFormat="true" ht="15" customHeight="true" x14ac:dyDescent="0.2">
      <c r="A35" s="2901" t="s">
        <v>55</v>
      </c>
      <c r="B35" s="2061" t="s">
        <v>49</v>
      </c>
      <c r="C35" s="1934">
        <v>95.564047979124496</v>
      </c>
      <c r="D35" s="1935">
        <v>96.859136259318234</v>
      </c>
      <c r="E35" s="1935">
        <v>97.660551316899671</v>
      </c>
      <c r="F35" s="1935">
        <v>98.560413540527207</v>
      </c>
      <c r="G35" s="1936">
        <v>98.38729874140121</v>
      </c>
      <c r="H35" s="1937">
        <v>98.260038908035156</v>
      </c>
      <c r="I35" s="1935">
        <v>98.666235315357</v>
      </c>
      <c r="J35" s="1935">
        <v>98.746868750140933</v>
      </c>
      <c r="K35" s="1935">
        <v>99.217998390721135</v>
      </c>
      <c r="L35" s="1938">
        <v>98.677501875784486</v>
      </c>
      <c r="M35" s="1939">
        <v>94.530745430481147</v>
      </c>
      <c r="N35" s="1935">
        <v>94.002794659247385</v>
      </c>
      <c r="O35" s="1935">
        <v>95.828879368961466</v>
      </c>
      <c r="P35" s="1935">
        <v>95.70715402875112</v>
      </c>
      <c r="Q35" s="1936">
        <v>97.567264154067118</v>
      </c>
      <c r="R35" s="1937">
        <v>90.85450492659281</v>
      </c>
      <c r="S35" s="1935">
        <v>99.908885606203285</v>
      </c>
      <c r="T35" s="1935">
        <v>82.964458704735094</v>
      </c>
      <c r="U35" s="1935">
        <v>100</v>
      </c>
      <c r="V35" s="1935">
        <v>98.711381245357217</v>
      </c>
      <c r="W35" s="1935">
        <v>98.827200880771755</v>
      </c>
      <c r="X35" s="1935">
        <v>98.574829407618211</v>
      </c>
      <c r="Y35" s="1935">
        <v>99.466360889012577</v>
      </c>
      <c r="Z35" s="1935">
        <v>96.261614643253466</v>
      </c>
      <c r="AA35" s="1935">
        <v>99.342777957215034</v>
      </c>
      <c r="AB35" s="2328">
        <v>100</v>
      </c>
      <c r="AC35" s="667"/>
      <c r="AD35" s="667"/>
      <c r="AE35" s="667"/>
      <c r="AF35" s="667"/>
      <c r="AG35" s="667"/>
      <c r="AH35" s="667"/>
      <c r="AI35" s="667"/>
      <c r="AJ35" s="667"/>
      <c r="AK35" s="667"/>
      <c r="AL35" s="667"/>
      <c r="AM35" s="667"/>
      <c r="AN35" s="667"/>
      <c r="AO35" s="667"/>
      <c r="AP35" s="667"/>
      <c r="AQ35" s="667"/>
      <c r="AR35" s="667"/>
      <c r="AS35" s="667"/>
      <c r="AT35" s="667"/>
      <c r="AU35" s="667"/>
      <c r="AV35" s="667"/>
      <c r="AW35" s="667"/>
      <c r="AX35" s="667"/>
      <c r="AY35" s="667"/>
      <c r="AZ35" s="216"/>
      <c r="BA35" s="2545" t="s">
        <v>55</v>
      </c>
      <c r="BB35" s="151" t="s">
        <v>49</v>
      </c>
      <c r="BC35" s="1213" t="s">
        <v>35</v>
      </c>
      <c r="BD35" s="1233" t="s">
        <v>35</v>
      </c>
      <c r="BE35" s="1233" t="s">
        <v>35</v>
      </c>
      <c r="BF35" s="1233" t="s">
        <v>35</v>
      </c>
      <c r="BG35" s="1254" t="s">
        <v>35</v>
      </c>
      <c r="BH35" s="1275" t="s">
        <v>35</v>
      </c>
      <c r="BI35" s="1233" t="s">
        <v>35</v>
      </c>
      <c r="BJ35" s="1233" t="s">
        <v>35</v>
      </c>
      <c r="BK35" s="1233" t="s">
        <v>35</v>
      </c>
      <c r="BL35" s="1254" t="s">
        <v>35</v>
      </c>
      <c r="BM35" s="1275" t="s">
        <v>35</v>
      </c>
      <c r="BN35" s="1233" t="s">
        <v>35</v>
      </c>
      <c r="BO35" s="1233" t="s">
        <v>35</v>
      </c>
      <c r="BP35" s="1233" t="s">
        <v>35</v>
      </c>
      <c r="BQ35" s="1254" t="s">
        <v>35</v>
      </c>
      <c r="BR35" s="1275" t="s">
        <v>35</v>
      </c>
      <c r="BS35" s="1233" t="s">
        <v>35</v>
      </c>
      <c r="BT35" s="1233" t="s">
        <v>35</v>
      </c>
      <c r="BU35" s="1233" t="s">
        <v>35</v>
      </c>
      <c r="BV35" s="1233" t="s">
        <v>35</v>
      </c>
      <c r="BW35" s="1233" t="s">
        <v>35</v>
      </c>
      <c r="BX35" s="1233" t="s">
        <v>35</v>
      </c>
      <c r="BY35" s="1295" t="s">
        <v>35</v>
      </c>
      <c r="BZ35" s="1295" t="s">
        <v>35</v>
      </c>
      <c r="CA35" s="1295" t="s">
        <v>35</v>
      </c>
      <c r="CB35" s="1295" t="s">
        <v>35</v>
      </c>
      <c r="CC35" s="2187"/>
      <c r="CD35" s="2187"/>
      <c r="CE35" s="2187"/>
      <c r="CF35" s="2187"/>
      <c r="CG35" s="2187"/>
      <c r="CH35" s="2187"/>
      <c r="CI35" s="2187"/>
      <c r="CJ35" s="2187"/>
      <c r="CK35" s="2187"/>
      <c r="CL35" s="2187"/>
      <c r="CM35" s="2187"/>
      <c r="CN35" s="2187"/>
      <c r="CO35" s="2187"/>
      <c r="CP35" s="2187"/>
      <c r="CQ35" s="2187"/>
      <c r="CR35" s="2187"/>
      <c r="CS35" s="2187"/>
      <c r="CT35" s="2187"/>
      <c r="CU35" s="2187"/>
      <c r="CV35" s="2187"/>
      <c r="CW35" s="2187"/>
      <c r="CX35" s="2187"/>
      <c r="CY35" s="2187"/>
      <c r="CZ35" s="2187"/>
    </row>
    <row r="36" s="399" customFormat="true" ht="15" customHeight="true" x14ac:dyDescent="0.2">
      <c r="A36" s="2901"/>
      <c r="B36" s="2061" t="s">
        <v>48</v>
      </c>
      <c r="C36" s="1934">
        <v>4.4359520208755212</v>
      </c>
      <c r="D36" s="1935">
        <v>3.1408637406817501</v>
      </c>
      <c r="E36" s="1935">
        <v>2.3394486831003327</v>
      </c>
      <c r="F36" s="1935">
        <v>1.4395864594727998</v>
      </c>
      <c r="G36" s="1936">
        <v>1.6127012585988147</v>
      </c>
      <c r="H36" s="1937">
        <v>1.739961091964757</v>
      </c>
      <c r="I36" s="1935">
        <v>1.3337646846429916</v>
      </c>
      <c r="J36" s="1935">
        <v>1.2531312498590785</v>
      </c>
      <c r="K36" s="1935">
        <v>0.78200160927886786</v>
      </c>
      <c r="L36" s="1938">
        <v>1.3224981242155303</v>
      </c>
      <c r="M36" s="1939">
        <v>5.4692545695187729</v>
      </c>
      <c r="N36" s="1935">
        <v>5.9972053407527701</v>
      </c>
      <c r="O36" s="1935">
        <v>4.1711206310385105</v>
      </c>
      <c r="P36" s="1935">
        <v>4.292845971249001</v>
      </c>
      <c r="Q36" s="1936">
        <v>2.4327358459328337</v>
      </c>
      <c r="R36" s="1937">
        <v>9.1454950734072291</v>
      </c>
      <c r="S36" s="1935">
        <v>9.1114393796715501E-2</v>
      </c>
      <c r="T36" s="1935">
        <v>17.035541295264835</v>
      </c>
      <c r="U36" s="1935">
        <v>0</v>
      </c>
      <c r="V36" s="1935">
        <v>1.2886187546427539</v>
      </c>
      <c r="W36" s="1935">
        <v>1.1727991192282599</v>
      </c>
      <c r="X36" s="1935">
        <v>1.4251705923817442</v>
      </c>
      <c r="Y36" s="1935">
        <v>0.533639110987431</v>
      </c>
      <c r="Z36" s="1935">
        <v>3.7383853567465182</v>
      </c>
      <c r="AA36" s="1935">
        <v>0.65722204278498075</v>
      </c>
      <c r="AB36" s="2328">
        <v>0</v>
      </c>
      <c r="AC36" s="667"/>
      <c r="AD36" s="667"/>
      <c r="AE36" s="667"/>
      <c r="AF36" s="667"/>
      <c r="AG36" s="667"/>
      <c r="AH36" s="667"/>
      <c r="AI36" s="667"/>
      <c r="AJ36" s="667"/>
      <c r="AK36" s="667"/>
      <c r="AL36" s="667"/>
      <c r="AM36" s="667"/>
      <c r="AN36" s="667"/>
      <c r="AO36" s="667"/>
      <c r="AP36" s="667"/>
      <c r="AQ36" s="667"/>
      <c r="AR36" s="667"/>
      <c r="AS36" s="667"/>
      <c r="AT36" s="667"/>
      <c r="AU36" s="667"/>
      <c r="AV36" s="667"/>
      <c r="AW36" s="667"/>
      <c r="AX36" s="667"/>
      <c r="AY36" s="667"/>
      <c r="AZ36" s="216"/>
      <c r="BA36" s="2545"/>
      <c r="BB36" s="151" t="s">
        <v>48</v>
      </c>
      <c r="BC36" s="1213" t="s">
        <v>35</v>
      </c>
      <c r="BD36" s="1233" t="s">
        <v>35</v>
      </c>
      <c r="BE36" s="1233" t="s">
        <v>35</v>
      </c>
      <c r="BF36" s="1233" t="s">
        <v>35</v>
      </c>
      <c r="BG36" s="1254" t="s">
        <v>35</v>
      </c>
      <c r="BH36" s="1275" t="s">
        <v>35</v>
      </c>
      <c r="BI36" s="1233" t="s">
        <v>35</v>
      </c>
      <c r="BJ36" s="1233" t="s">
        <v>35</v>
      </c>
      <c r="BK36" s="1233" t="s">
        <v>35</v>
      </c>
      <c r="BL36" s="1254" t="s">
        <v>35</v>
      </c>
      <c r="BM36" s="1275" t="s">
        <v>35</v>
      </c>
      <c r="BN36" s="1233" t="s">
        <v>35</v>
      </c>
      <c r="BO36" s="1233" t="s">
        <v>35</v>
      </c>
      <c r="BP36" s="1233" t="s">
        <v>35</v>
      </c>
      <c r="BQ36" s="1254" t="s">
        <v>35</v>
      </c>
      <c r="BR36" s="1275" t="s">
        <v>35</v>
      </c>
      <c r="BS36" s="1233" t="s">
        <v>35</v>
      </c>
      <c r="BT36" s="1233" t="s">
        <v>35</v>
      </c>
      <c r="BU36" s="1233" t="s">
        <v>35</v>
      </c>
      <c r="BV36" s="1233" t="s">
        <v>35</v>
      </c>
      <c r="BW36" s="1233" t="s">
        <v>35</v>
      </c>
      <c r="BX36" s="1233" t="s">
        <v>35</v>
      </c>
      <c r="BY36" s="1295" t="s">
        <v>35</v>
      </c>
      <c r="BZ36" s="1295" t="s">
        <v>35</v>
      </c>
      <c r="CA36" s="1295" t="s">
        <v>35</v>
      </c>
      <c r="CB36" s="1295" t="s">
        <v>35</v>
      </c>
      <c r="CC36" s="2187"/>
      <c r="CD36" s="2187"/>
      <c r="CE36" s="2187"/>
      <c r="CF36" s="2187"/>
      <c r="CG36" s="2187"/>
      <c r="CH36" s="2187"/>
      <c r="CI36" s="2187"/>
      <c r="CJ36" s="2187"/>
      <c r="CK36" s="2187"/>
      <c r="CL36" s="2187"/>
      <c r="CM36" s="2187"/>
      <c r="CN36" s="2187"/>
      <c r="CO36" s="2187"/>
      <c r="CP36" s="2187"/>
      <c r="CQ36" s="2187"/>
      <c r="CR36" s="2187"/>
      <c r="CS36" s="2187"/>
      <c r="CT36" s="2187"/>
      <c r="CU36" s="2187"/>
      <c r="CV36" s="2187"/>
      <c r="CW36" s="2187"/>
      <c r="CX36" s="2187"/>
      <c r="CY36" s="2187"/>
      <c r="CZ36" s="2187"/>
    </row>
    <row r="37" s="399" customFormat="true" ht="15" customHeight="true" x14ac:dyDescent="0.2">
      <c r="A37" s="2901" t="s">
        <v>162</v>
      </c>
      <c r="B37" s="2061" t="s">
        <v>49</v>
      </c>
      <c r="C37" s="1934">
        <v>95.760407378132356</v>
      </c>
      <c r="D37" s="1935">
        <v>96.99853213770345</v>
      </c>
      <c r="E37" s="1935">
        <v>97.710505113073893</v>
      </c>
      <c r="F37" s="1935">
        <v>98.560413540527207</v>
      </c>
      <c r="G37" s="1936">
        <v>98.401168129055932</v>
      </c>
      <c r="H37" s="1937">
        <v>98.283546135097907</v>
      </c>
      <c r="I37" s="1935">
        <v>98.666235315357</v>
      </c>
      <c r="J37" s="1935">
        <v>98.746868750140933</v>
      </c>
      <c r="K37" s="1935">
        <v>99.24183161887369</v>
      </c>
      <c r="L37" s="1938">
        <v>98.677501875784486</v>
      </c>
      <c r="M37" s="1939">
        <v>94.909509736055412</v>
      </c>
      <c r="N37" s="1935">
        <v>94.209583943059059</v>
      </c>
      <c r="O37" s="1935">
        <v>96.014066891034105</v>
      </c>
      <c r="P37" s="1935">
        <v>95.826644365954166</v>
      </c>
      <c r="Q37" s="1936">
        <v>97.567264154067118</v>
      </c>
      <c r="R37" s="1937">
        <v>90.85450492659281</v>
      </c>
      <c r="S37" s="1935">
        <v>99.908885606203285</v>
      </c>
      <c r="T37" s="1935">
        <v>83.243392095411025</v>
      </c>
      <c r="U37" s="1935">
        <v>100</v>
      </c>
      <c r="V37" s="1935">
        <v>98.78621690425345</v>
      </c>
      <c r="W37" s="1935">
        <v>98.951864150502317</v>
      </c>
      <c r="X37" s="1935">
        <v>98.574829407618211</v>
      </c>
      <c r="Y37" s="1935">
        <v>99.466360889012577</v>
      </c>
      <c r="Z37" s="1935">
        <v>96.909455695978124</v>
      </c>
      <c r="AA37" s="1935">
        <v>99.342777957215034</v>
      </c>
      <c r="AB37" s="2328">
        <v>100</v>
      </c>
      <c r="AC37" s="667"/>
      <c r="AD37" s="667"/>
      <c r="AE37" s="667"/>
      <c r="AF37" s="667"/>
      <c r="AG37" s="667"/>
      <c r="AH37" s="667"/>
      <c r="AI37" s="667"/>
      <c r="AJ37" s="667"/>
      <c r="AK37" s="667"/>
      <c r="AL37" s="667"/>
      <c r="AM37" s="667"/>
      <c r="AN37" s="667"/>
      <c r="AO37" s="667"/>
      <c r="AP37" s="667"/>
      <c r="AQ37" s="667"/>
      <c r="AR37" s="667"/>
      <c r="AS37" s="667"/>
      <c r="AT37" s="667"/>
      <c r="AU37" s="667"/>
      <c r="AV37" s="667"/>
      <c r="AW37" s="667"/>
      <c r="AX37" s="667"/>
      <c r="AY37" s="667"/>
      <c r="AZ37" s="216"/>
      <c r="BA37" s="2545" t="s">
        <v>125</v>
      </c>
      <c r="BB37" s="151" t="s">
        <v>49</v>
      </c>
      <c r="BC37" s="1213" t="s">
        <v>35</v>
      </c>
      <c r="BD37" s="1233" t="s">
        <v>35</v>
      </c>
      <c r="BE37" s="1233" t="s">
        <v>35</v>
      </c>
      <c r="BF37" s="1233" t="s">
        <v>35</v>
      </c>
      <c r="BG37" s="1254" t="s">
        <v>35</v>
      </c>
      <c r="BH37" s="1275" t="s">
        <v>35</v>
      </c>
      <c r="BI37" s="1233" t="s">
        <v>35</v>
      </c>
      <c r="BJ37" s="1233" t="s">
        <v>35</v>
      </c>
      <c r="BK37" s="1233" t="s">
        <v>35</v>
      </c>
      <c r="BL37" s="1254" t="s">
        <v>35</v>
      </c>
      <c r="BM37" s="1275" t="s">
        <v>35</v>
      </c>
      <c r="BN37" s="1233" t="s">
        <v>35</v>
      </c>
      <c r="BO37" s="1233" t="s">
        <v>35</v>
      </c>
      <c r="BP37" s="1233" t="s">
        <v>35</v>
      </c>
      <c r="BQ37" s="1254" t="s">
        <v>35</v>
      </c>
      <c r="BR37" s="1275" t="s">
        <v>35</v>
      </c>
      <c r="BS37" s="1233" t="s">
        <v>35</v>
      </c>
      <c r="BT37" s="1233" t="s">
        <v>35</v>
      </c>
      <c r="BU37" s="1233" t="s">
        <v>35</v>
      </c>
      <c r="BV37" s="1233" t="s">
        <v>35</v>
      </c>
      <c r="BW37" s="1233" t="s">
        <v>35</v>
      </c>
      <c r="BX37" s="1233" t="s">
        <v>35</v>
      </c>
      <c r="BY37" s="1295" t="s">
        <v>35</v>
      </c>
      <c r="BZ37" s="1295" t="s">
        <v>35</v>
      </c>
      <c r="CA37" s="1295" t="s">
        <v>35</v>
      </c>
      <c r="CB37" s="1295" t="s">
        <v>35</v>
      </c>
      <c r="CC37" s="2187"/>
      <c r="CD37" s="2187"/>
      <c r="CE37" s="2187"/>
      <c r="CF37" s="2187"/>
      <c r="CG37" s="2187"/>
      <c r="CH37" s="2187"/>
      <c r="CI37" s="2187"/>
      <c r="CJ37" s="2187"/>
      <c r="CK37" s="2187"/>
      <c r="CL37" s="2187"/>
      <c r="CM37" s="2187"/>
      <c r="CN37" s="2187"/>
      <c r="CO37" s="2187"/>
      <c r="CP37" s="2187"/>
      <c r="CQ37" s="2187"/>
      <c r="CR37" s="2187"/>
      <c r="CS37" s="2187"/>
      <c r="CT37" s="2187"/>
      <c r="CU37" s="2187"/>
      <c r="CV37" s="2187"/>
      <c r="CW37" s="2187"/>
      <c r="CX37" s="2187"/>
      <c r="CY37" s="2187"/>
      <c r="CZ37" s="2187"/>
    </row>
    <row r="38" s="399" customFormat="true" ht="15" customHeight="true" x14ac:dyDescent="0.2">
      <c r="A38" s="2901"/>
      <c r="B38" s="2061" t="s">
        <v>48</v>
      </c>
      <c r="C38" s="1934">
        <v>4.2395926218676312</v>
      </c>
      <c r="D38" s="1935">
        <v>3.0014678622965416</v>
      </c>
      <c r="E38" s="1935">
        <v>2.2894948869261178</v>
      </c>
      <c r="F38" s="1935">
        <v>1.4395864594727998</v>
      </c>
      <c r="G38" s="1936">
        <v>1.5988318709440781</v>
      </c>
      <c r="H38" s="1937">
        <v>1.7164538649020038</v>
      </c>
      <c r="I38" s="1935">
        <v>1.3337646846429916</v>
      </c>
      <c r="J38" s="1935">
        <v>1.2531312498590785</v>
      </c>
      <c r="K38" s="1935">
        <v>0.75816838112631713</v>
      </c>
      <c r="L38" s="1938">
        <v>1.3224981242155303</v>
      </c>
      <c r="M38" s="1939">
        <v>5.0904902639444938</v>
      </c>
      <c r="N38" s="1935">
        <v>5.7904160569411447</v>
      </c>
      <c r="O38" s="1935">
        <v>3.9859331089658951</v>
      </c>
      <c r="P38" s="1935">
        <v>4.1733556340459383</v>
      </c>
      <c r="Q38" s="1936">
        <v>2.4327358459328337</v>
      </c>
      <c r="R38" s="1937">
        <v>9.1454950734072291</v>
      </c>
      <c r="S38" s="1935">
        <v>9.1114393796715501E-2</v>
      </c>
      <c r="T38" s="1935">
        <v>16.756607904588851</v>
      </c>
      <c r="U38" s="1935">
        <v>0</v>
      </c>
      <c r="V38" s="1935">
        <v>1.2137830957465363</v>
      </c>
      <c r="W38" s="1935">
        <v>1.0481358494976909</v>
      </c>
      <c r="X38" s="1935">
        <v>1.4251705923817442</v>
      </c>
      <c r="Y38" s="1935">
        <v>0.533639110987431</v>
      </c>
      <c r="Z38" s="1935">
        <v>3.0905443040218703</v>
      </c>
      <c r="AA38" s="1935">
        <v>0.65722204278498075</v>
      </c>
      <c r="AB38" s="2328">
        <v>0</v>
      </c>
      <c r="AC38" s="667"/>
      <c r="AD38" s="667"/>
      <c r="AE38" s="667"/>
      <c r="AF38" s="667"/>
      <c r="AG38" s="667"/>
      <c r="AH38" s="667"/>
      <c r="AI38" s="667"/>
      <c r="AJ38" s="667"/>
      <c r="AK38" s="667"/>
      <c r="AL38" s="667"/>
      <c r="AM38" s="667"/>
      <c r="AN38" s="667"/>
      <c r="AO38" s="667"/>
      <c r="AP38" s="667"/>
      <c r="AQ38" s="667"/>
      <c r="AR38" s="667"/>
      <c r="AS38" s="667"/>
      <c r="AT38" s="667"/>
      <c r="AU38" s="667"/>
      <c r="AV38" s="667"/>
      <c r="AW38" s="667"/>
      <c r="AX38" s="667"/>
      <c r="AY38" s="667"/>
      <c r="AZ38" s="216"/>
      <c r="BA38" s="2545"/>
      <c r="BB38" s="151" t="s">
        <v>48</v>
      </c>
      <c r="BC38" s="1213" t="s">
        <v>35</v>
      </c>
      <c r="BD38" s="1233" t="s">
        <v>35</v>
      </c>
      <c r="BE38" s="1233" t="s">
        <v>35</v>
      </c>
      <c r="BF38" s="1233" t="s">
        <v>35</v>
      </c>
      <c r="BG38" s="1254" t="s">
        <v>35</v>
      </c>
      <c r="BH38" s="1275" t="s">
        <v>35</v>
      </c>
      <c r="BI38" s="1233" t="s">
        <v>35</v>
      </c>
      <c r="BJ38" s="1233" t="s">
        <v>35</v>
      </c>
      <c r="BK38" s="1233" t="s">
        <v>35</v>
      </c>
      <c r="BL38" s="1254" t="s">
        <v>35</v>
      </c>
      <c r="BM38" s="1275" t="s">
        <v>35</v>
      </c>
      <c r="BN38" s="1233" t="s">
        <v>35</v>
      </c>
      <c r="BO38" s="1233" t="s">
        <v>35</v>
      </c>
      <c r="BP38" s="1233" t="s">
        <v>35</v>
      </c>
      <c r="BQ38" s="1254" t="s">
        <v>35</v>
      </c>
      <c r="BR38" s="1275" t="s">
        <v>35</v>
      </c>
      <c r="BS38" s="1233" t="s">
        <v>35</v>
      </c>
      <c r="BT38" s="1233" t="s">
        <v>35</v>
      </c>
      <c r="BU38" s="1233" t="s">
        <v>35</v>
      </c>
      <c r="BV38" s="1233" t="s">
        <v>35</v>
      </c>
      <c r="BW38" s="1233" t="s">
        <v>35</v>
      </c>
      <c r="BX38" s="1233" t="s">
        <v>35</v>
      </c>
      <c r="BY38" s="1295" t="s">
        <v>35</v>
      </c>
      <c r="BZ38" s="1295" t="s">
        <v>35</v>
      </c>
      <c r="CA38" s="1295" t="s">
        <v>35</v>
      </c>
      <c r="CB38" s="1295" t="s">
        <v>35</v>
      </c>
      <c r="CC38" s="2187"/>
      <c r="CD38" s="2187"/>
      <c r="CE38" s="2187"/>
      <c r="CF38" s="2187"/>
      <c r="CG38" s="2187"/>
      <c r="CH38" s="2187"/>
      <c r="CI38" s="2187"/>
      <c r="CJ38" s="2187"/>
      <c r="CK38" s="2187"/>
      <c r="CL38" s="2187"/>
      <c r="CM38" s="2187"/>
      <c r="CN38" s="2187"/>
      <c r="CO38" s="2187"/>
      <c r="CP38" s="2187"/>
      <c r="CQ38" s="2187"/>
      <c r="CR38" s="2187"/>
      <c r="CS38" s="2187"/>
      <c r="CT38" s="2187"/>
      <c r="CU38" s="2187"/>
      <c r="CV38" s="2187"/>
      <c r="CW38" s="2187"/>
      <c r="CX38" s="2187"/>
      <c r="CY38" s="2187"/>
      <c r="CZ38" s="2187"/>
    </row>
    <row r="39" s="130" customFormat="true" ht="15" customHeight="true" x14ac:dyDescent="0.2">
      <c r="A39" s="2531" t="s">
        <v>122</v>
      </c>
      <c r="B39" s="249" t="s">
        <v>49</v>
      </c>
      <c r="C39" s="1153" t="s">
        <v>35</v>
      </c>
      <c r="D39" s="1163" t="s">
        <v>35</v>
      </c>
      <c r="E39" s="1163" t="s">
        <v>35</v>
      </c>
      <c r="F39" s="1163" t="s">
        <v>35</v>
      </c>
      <c r="G39" s="1173" t="s">
        <v>35</v>
      </c>
      <c r="H39" s="1183" t="s">
        <v>35</v>
      </c>
      <c r="I39" s="1163" t="s">
        <v>35</v>
      </c>
      <c r="J39" s="1163" t="s">
        <v>35</v>
      </c>
      <c r="K39" s="1163" t="s">
        <v>35</v>
      </c>
      <c r="L39" s="1193" t="s">
        <v>35</v>
      </c>
      <c r="M39" s="1201" t="s">
        <v>35</v>
      </c>
      <c r="N39" s="1163" t="s">
        <v>35</v>
      </c>
      <c r="O39" s="1163" t="s">
        <v>35</v>
      </c>
      <c r="P39" s="1163" t="s">
        <v>35</v>
      </c>
      <c r="Q39" s="1173" t="s">
        <v>35</v>
      </c>
      <c r="R39" s="1183" t="s">
        <v>35</v>
      </c>
      <c r="S39" s="1163" t="s">
        <v>35</v>
      </c>
      <c r="T39" s="1163" t="s">
        <v>35</v>
      </c>
      <c r="U39" s="1163" t="s">
        <v>35</v>
      </c>
      <c r="V39" s="1163" t="s">
        <v>35</v>
      </c>
      <c r="W39" s="1163" t="s">
        <v>35</v>
      </c>
      <c r="X39" s="1163" t="s">
        <v>35</v>
      </c>
      <c r="Y39" s="1207" t="s">
        <v>35</v>
      </c>
      <c r="Z39" s="1207" t="s">
        <v>35</v>
      </c>
      <c r="AA39" s="1207" t="s">
        <v>35</v>
      </c>
      <c r="AB39" s="2139" t="s">
        <v>35</v>
      </c>
      <c r="AC39" s="2176"/>
      <c r="AD39" s="2176"/>
      <c r="AE39" s="2176"/>
      <c r="AF39" s="2176"/>
      <c r="AG39" s="2176"/>
      <c r="AH39" s="2176"/>
      <c r="AI39" s="2176"/>
      <c r="AJ39" s="2176"/>
      <c r="AK39" s="2176"/>
      <c r="AL39" s="2176"/>
      <c r="AM39" s="2176"/>
      <c r="AN39" s="2176"/>
      <c r="AO39" s="2176"/>
      <c r="AP39" s="2176"/>
      <c r="AQ39" s="2176"/>
      <c r="AR39" s="2176"/>
      <c r="AS39" s="2176"/>
      <c r="AT39" s="2176"/>
      <c r="AU39" s="2176"/>
      <c r="AV39" s="2176"/>
      <c r="AW39" s="2176"/>
      <c r="AX39" s="2176"/>
      <c r="AY39" s="2176"/>
      <c r="AZ39" s="215"/>
      <c r="BA39" s="2545" t="s">
        <v>122</v>
      </c>
      <c r="BB39" s="151" t="s">
        <v>49</v>
      </c>
      <c r="BC39" s="1213" t="s">
        <v>35</v>
      </c>
      <c r="BD39" s="1233" t="s">
        <v>35</v>
      </c>
      <c r="BE39" s="1233" t="s">
        <v>35</v>
      </c>
      <c r="BF39" s="1233" t="s">
        <v>35</v>
      </c>
      <c r="BG39" s="1254" t="s">
        <v>35</v>
      </c>
      <c r="BH39" s="1275" t="s">
        <v>35</v>
      </c>
      <c r="BI39" s="1233" t="s">
        <v>35</v>
      </c>
      <c r="BJ39" s="1233" t="s">
        <v>35</v>
      </c>
      <c r="BK39" s="1233" t="s">
        <v>35</v>
      </c>
      <c r="BL39" s="1254" t="s">
        <v>35</v>
      </c>
      <c r="BM39" s="1275" t="s">
        <v>35</v>
      </c>
      <c r="BN39" s="1233" t="s">
        <v>35</v>
      </c>
      <c r="BO39" s="1233" t="s">
        <v>35</v>
      </c>
      <c r="BP39" s="1233" t="s">
        <v>35</v>
      </c>
      <c r="BQ39" s="1254" t="s">
        <v>35</v>
      </c>
      <c r="BR39" s="1275" t="s">
        <v>35</v>
      </c>
      <c r="BS39" s="1233" t="s">
        <v>35</v>
      </c>
      <c r="BT39" s="1233" t="s">
        <v>35</v>
      </c>
      <c r="BU39" s="1233" t="s">
        <v>35</v>
      </c>
      <c r="BV39" s="1233" t="s">
        <v>35</v>
      </c>
      <c r="BW39" s="1233" t="s">
        <v>35</v>
      </c>
      <c r="BX39" s="1233" t="s">
        <v>35</v>
      </c>
      <c r="BY39" s="1295" t="s">
        <v>35</v>
      </c>
      <c r="BZ39" s="1295" t="s">
        <v>35</v>
      </c>
      <c r="CA39" s="1295" t="s">
        <v>35</v>
      </c>
      <c r="CB39" s="1295" t="s">
        <v>35</v>
      </c>
      <c r="CC39" s="2187"/>
      <c r="CD39" s="2187"/>
      <c r="CE39" s="2187"/>
      <c r="CF39" s="2187"/>
      <c r="CG39" s="2187"/>
      <c r="CH39" s="2187"/>
      <c r="CI39" s="2187"/>
      <c r="CJ39" s="2187"/>
      <c r="CK39" s="2187"/>
      <c r="CL39" s="2187"/>
      <c r="CM39" s="2187"/>
      <c r="CN39" s="2187"/>
      <c r="CO39" s="2187"/>
      <c r="CP39" s="2187"/>
      <c r="CQ39" s="2187"/>
      <c r="CR39" s="2187"/>
      <c r="CS39" s="2187"/>
      <c r="CT39" s="2187"/>
      <c r="CU39" s="2187"/>
      <c r="CV39" s="2187"/>
      <c r="CW39" s="2187"/>
      <c r="CX39" s="2187"/>
      <c r="CY39" s="2187"/>
      <c r="CZ39" s="2187"/>
    </row>
    <row r="40" s="130" customFormat="true" ht="15" customHeight="true" x14ac:dyDescent="0.2">
      <c r="A40" s="2531"/>
      <c r="B40" s="249" t="s">
        <v>48</v>
      </c>
      <c r="C40" s="1153" t="s">
        <v>35</v>
      </c>
      <c r="D40" s="1163" t="s">
        <v>35</v>
      </c>
      <c r="E40" s="1163" t="s">
        <v>35</v>
      </c>
      <c r="F40" s="1163" t="s">
        <v>35</v>
      </c>
      <c r="G40" s="1173" t="s">
        <v>35</v>
      </c>
      <c r="H40" s="1183" t="s">
        <v>35</v>
      </c>
      <c r="I40" s="1163" t="s">
        <v>35</v>
      </c>
      <c r="J40" s="1163" t="s">
        <v>35</v>
      </c>
      <c r="K40" s="1163" t="s">
        <v>35</v>
      </c>
      <c r="L40" s="1193" t="s">
        <v>35</v>
      </c>
      <c r="M40" s="1201" t="s">
        <v>35</v>
      </c>
      <c r="N40" s="1163" t="s">
        <v>35</v>
      </c>
      <c r="O40" s="1163" t="s">
        <v>35</v>
      </c>
      <c r="P40" s="1163" t="s">
        <v>35</v>
      </c>
      <c r="Q40" s="1173" t="s">
        <v>35</v>
      </c>
      <c r="R40" s="1183" t="s">
        <v>35</v>
      </c>
      <c r="S40" s="1163" t="s">
        <v>35</v>
      </c>
      <c r="T40" s="1163" t="s">
        <v>35</v>
      </c>
      <c r="U40" s="1163" t="s">
        <v>35</v>
      </c>
      <c r="V40" s="1163" t="s">
        <v>35</v>
      </c>
      <c r="W40" s="1163" t="s">
        <v>35</v>
      </c>
      <c r="X40" s="1163" t="s">
        <v>35</v>
      </c>
      <c r="Y40" s="1207" t="s">
        <v>35</v>
      </c>
      <c r="Z40" s="1207" t="s">
        <v>35</v>
      </c>
      <c r="AA40" s="1207" t="s">
        <v>35</v>
      </c>
      <c r="AB40" s="2139" t="s">
        <v>35</v>
      </c>
      <c r="AC40" s="2176"/>
      <c r="AD40" s="2176"/>
      <c r="AE40" s="2176"/>
      <c r="AF40" s="2176"/>
      <c r="AG40" s="2176"/>
      <c r="AH40" s="2176"/>
      <c r="AI40" s="2176"/>
      <c r="AJ40" s="2176"/>
      <c r="AK40" s="2176"/>
      <c r="AL40" s="2176"/>
      <c r="AM40" s="2176"/>
      <c r="AN40" s="2176"/>
      <c r="AO40" s="2176"/>
      <c r="AP40" s="2176"/>
      <c r="AQ40" s="2176"/>
      <c r="AR40" s="2176"/>
      <c r="AS40" s="2176"/>
      <c r="AT40" s="2176"/>
      <c r="AU40" s="2176"/>
      <c r="AV40" s="2176"/>
      <c r="AW40" s="2176"/>
      <c r="AX40" s="2176"/>
      <c r="AY40" s="2176"/>
      <c r="AZ40" s="215"/>
      <c r="BA40" s="2545"/>
      <c r="BB40" s="151" t="s">
        <v>48</v>
      </c>
      <c r="BC40" s="1213" t="s">
        <v>35</v>
      </c>
      <c r="BD40" s="1233" t="s">
        <v>35</v>
      </c>
      <c r="BE40" s="1233" t="s">
        <v>35</v>
      </c>
      <c r="BF40" s="1233" t="s">
        <v>35</v>
      </c>
      <c r="BG40" s="1254" t="s">
        <v>35</v>
      </c>
      <c r="BH40" s="1275" t="s">
        <v>35</v>
      </c>
      <c r="BI40" s="1233" t="s">
        <v>35</v>
      </c>
      <c r="BJ40" s="1233" t="s">
        <v>35</v>
      </c>
      <c r="BK40" s="1233" t="s">
        <v>35</v>
      </c>
      <c r="BL40" s="1254" t="s">
        <v>35</v>
      </c>
      <c r="BM40" s="1275" t="s">
        <v>35</v>
      </c>
      <c r="BN40" s="1233" t="s">
        <v>35</v>
      </c>
      <c r="BO40" s="1233" t="s">
        <v>35</v>
      </c>
      <c r="BP40" s="1233" t="s">
        <v>35</v>
      </c>
      <c r="BQ40" s="1254" t="s">
        <v>35</v>
      </c>
      <c r="BR40" s="1275" t="s">
        <v>35</v>
      </c>
      <c r="BS40" s="1233" t="s">
        <v>35</v>
      </c>
      <c r="BT40" s="1233" t="s">
        <v>35</v>
      </c>
      <c r="BU40" s="1233" t="s">
        <v>35</v>
      </c>
      <c r="BV40" s="1233" t="s">
        <v>35</v>
      </c>
      <c r="BW40" s="1233" t="s">
        <v>35</v>
      </c>
      <c r="BX40" s="1233" t="s">
        <v>35</v>
      </c>
      <c r="BY40" s="1295" t="s">
        <v>35</v>
      </c>
      <c r="BZ40" s="1295" t="s">
        <v>35</v>
      </c>
      <c r="CA40" s="1295" t="s">
        <v>35</v>
      </c>
      <c r="CB40" s="1295" t="s">
        <v>35</v>
      </c>
      <c r="CC40" s="2187"/>
      <c r="CD40" s="2187"/>
      <c r="CE40" s="2187"/>
      <c r="CF40" s="2187"/>
      <c r="CG40" s="2187"/>
      <c r="CH40" s="2187"/>
      <c r="CI40" s="2187"/>
      <c r="CJ40" s="2187"/>
      <c r="CK40" s="2187"/>
      <c r="CL40" s="2187"/>
      <c r="CM40" s="2187"/>
      <c r="CN40" s="2187"/>
      <c r="CO40" s="2187"/>
      <c r="CP40" s="2187"/>
      <c r="CQ40" s="2187"/>
      <c r="CR40" s="2187"/>
      <c r="CS40" s="2187"/>
      <c r="CT40" s="2187"/>
      <c r="CU40" s="2187"/>
      <c r="CV40" s="2187"/>
      <c r="CW40" s="2187"/>
      <c r="CX40" s="2187"/>
      <c r="CY40" s="2187"/>
      <c r="CZ40" s="2187"/>
    </row>
    <row r="41" s="399" customFormat="true" ht="15" customHeight="true" x14ac:dyDescent="0.2">
      <c r="A41" s="2901" t="s">
        <v>56</v>
      </c>
      <c r="B41" s="2061" t="s">
        <v>49</v>
      </c>
      <c r="C41" s="1934">
        <v>0.21845678810019095</v>
      </c>
      <c r="D41" s="1935">
        <v>0.18193920273519518</v>
      </c>
      <c r="E41" s="1935">
        <v>0</v>
      </c>
      <c r="F41" s="1935">
        <v>0.10947680220776247</v>
      </c>
      <c r="G41" s="1936">
        <v>0.273680840340775</v>
      </c>
      <c r="H41" s="1937">
        <v>0</v>
      </c>
      <c r="I41" s="1935">
        <v>2.3996350833014411E-2</v>
      </c>
      <c r="J41" s="1935">
        <v>0</v>
      </c>
      <c r="K41" s="1935">
        <v>0</v>
      </c>
      <c r="L41" s="1938">
        <v>0</v>
      </c>
      <c r="M41" s="1939">
        <v>0.53572524049466197</v>
      </c>
      <c r="N41" s="1935">
        <v>0.20416043917144658</v>
      </c>
      <c r="O41" s="1935">
        <v>0.20594647445979136</v>
      </c>
      <c r="P41" s="1935">
        <v>0</v>
      </c>
      <c r="Q41" s="1936">
        <v>0.93461681068727642</v>
      </c>
      <c r="R41" s="1937">
        <v>0</v>
      </c>
      <c r="S41" s="1935">
        <v>0</v>
      </c>
      <c r="T41" s="1935">
        <v>0</v>
      </c>
      <c r="U41" s="1935">
        <v>0</v>
      </c>
      <c r="V41" s="1935">
        <v>0.26652979450580117</v>
      </c>
      <c r="W41" s="1935">
        <v>0.22280131567195008</v>
      </c>
      <c r="X41" s="1935">
        <v>0.90339875862043817</v>
      </c>
      <c r="Y41" s="1935">
        <v>0</v>
      </c>
      <c r="Z41" s="1935">
        <v>0.7156765566465918</v>
      </c>
      <c r="AA41" s="1935">
        <v>0</v>
      </c>
      <c r="AB41" s="2328">
        <v>0</v>
      </c>
      <c r="AC41" s="667"/>
      <c r="AD41" s="667"/>
      <c r="AE41" s="667"/>
      <c r="AF41" s="667"/>
      <c r="AG41" s="667"/>
      <c r="AH41" s="667"/>
      <c r="AI41" s="667"/>
      <c r="AJ41" s="667"/>
      <c r="AK41" s="667"/>
      <c r="AL41" s="667"/>
      <c r="AM41" s="667"/>
      <c r="AN41" s="667"/>
      <c r="AO41" s="667"/>
      <c r="AP41" s="667"/>
      <c r="AQ41" s="667"/>
      <c r="AR41" s="667"/>
      <c r="AS41" s="667"/>
      <c r="AT41" s="667"/>
      <c r="AU41" s="667"/>
      <c r="AV41" s="667"/>
      <c r="AW41" s="667"/>
      <c r="AX41" s="667"/>
      <c r="AY41" s="667"/>
      <c r="AZ41" s="216"/>
      <c r="BA41" s="2545" t="s">
        <v>56</v>
      </c>
      <c r="BB41" s="151" t="s">
        <v>49</v>
      </c>
      <c r="BC41" s="1213" t="s">
        <v>35</v>
      </c>
      <c r="BD41" s="1233" t="s">
        <v>35</v>
      </c>
      <c r="BE41" s="1233" t="s">
        <v>35</v>
      </c>
      <c r="BF41" s="1233" t="s">
        <v>35</v>
      </c>
      <c r="BG41" s="1254" t="s">
        <v>35</v>
      </c>
      <c r="BH41" s="1275" t="s">
        <v>35</v>
      </c>
      <c r="BI41" s="1233" t="s">
        <v>35</v>
      </c>
      <c r="BJ41" s="1233" t="s">
        <v>35</v>
      </c>
      <c r="BK41" s="1233" t="s">
        <v>35</v>
      </c>
      <c r="BL41" s="1254" t="s">
        <v>35</v>
      </c>
      <c r="BM41" s="1275" t="s">
        <v>35</v>
      </c>
      <c r="BN41" s="1233" t="s">
        <v>35</v>
      </c>
      <c r="BO41" s="1233" t="s">
        <v>35</v>
      </c>
      <c r="BP41" s="1233" t="s">
        <v>35</v>
      </c>
      <c r="BQ41" s="1254" t="s">
        <v>35</v>
      </c>
      <c r="BR41" s="1275" t="s">
        <v>35</v>
      </c>
      <c r="BS41" s="1233" t="s">
        <v>35</v>
      </c>
      <c r="BT41" s="1233" t="s">
        <v>35</v>
      </c>
      <c r="BU41" s="1233" t="s">
        <v>35</v>
      </c>
      <c r="BV41" s="1233" t="s">
        <v>35</v>
      </c>
      <c r="BW41" s="1233" t="s">
        <v>35</v>
      </c>
      <c r="BX41" s="1233" t="s">
        <v>35</v>
      </c>
      <c r="BY41" s="1295" t="s">
        <v>35</v>
      </c>
      <c r="BZ41" s="1295" t="s">
        <v>35</v>
      </c>
      <c r="CA41" s="1295" t="s">
        <v>35</v>
      </c>
      <c r="CB41" s="1295" t="s">
        <v>35</v>
      </c>
      <c r="CC41" s="2187"/>
      <c r="CD41" s="2187"/>
      <c r="CE41" s="2187"/>
      <c r="CF41" s="2187"/>
      <c r="CG41" s="2187"/>
      <c r="CH41" s="2187"/>
      <c r="CI41" s="2187"/>
      <c r="CJ41" s="2187"/>
      <c r="CK41" s="2187"/>
      <c r="CL41" s="2187"/>
      <c r="CM41" s="2187"/>
      <c r="CN41" s="2187"/>
      <c r="CO41" s="2187"/>
      <c r="CP41" s="2187"/>
      <c r="CQ41" s="2187"/>
      <c r="CR41" s="2187"/>
      <c r="CS41" s="2187"/>
      <c r="CT41" s="2187"/>
      <c r="CU41" s="2187"/>
      <c r="CV41" s="2187"/>
      <c r="CW41" s="2187"/>
      <c r="CX41" s="2187"/>
      <c r="CY41" s="2187"/>
      <c r="CZ41" s="2187"/>
    </row>
    <row r="42" s="399" customFormat="true" ht="15" customHeight="true" x14ac:dyDescent="0.2">
      <c r="A42" s="2901"/>
      <c r="B42" s="2061" t="s">
        <v>48</v>
      </c>
      <c r="C42" s="1934">
        <v>99.781543211899816</v>
      </c>
      <c r="D42" s="1935">
        <v>99.818060797264792</v>
      </c>
      <c r="E42" s="1935">
        <v>100</v>
      </c>
      <c r="F42" s="1935">
        <v>99.890523197792234</v>
      </c>
      <c r="G42" s="1936">
        <v>99.726319159659226</v>
      </c>
      <c r="H42" s="1937">
        <v>100</v>
      </c>
      <c r="I42" s="1935">
        <v>99.976003649166984</v>
      </c>
      <c r="J42" s="1935">
        <v>100</v>
      </c>
      <c r="K42" s="1935">
        <v>100</v>
      </c>
      <c r="L42" s="1938">
        <v>100</v>
      </c>
      <c r="M42" s="1939">
        <v>99.464274759505344</v>
      </c>
      <c r="N42" s="1935">
        <v>99.795839560828568</v>
      </c>
      <c r="O42" s="1935">
        <v>99.794053525540207</v>
      </c>
      <c r="P42" s="1935">
        <v>100</v>
      </c>
      <c r="Q42" s="1936">
        <v>99.065383189312726</v>
      </c>
      <c r="R42" s="1937">
        <v>100</v>
      </c>
      <c r="S42" s="1935">
        <v>100</v>
      </c>
      <c r="T42" s="1935">
        <v>100</v>
      </c>
      <c r="U42" s="1935">
        <v>100</v>
      </c>
      <c r="V42" s="1935">
        <v>99.733470205494214</v>
      </c>
      <c r="W42" s="1935">
        <v>99.777198684328056</v>
      </c>
      <c r="X42" s="1935">
        <v>99.096601241379531</v>
      </c>
      <c r="Y42" s="1935">
        <v>100</v>
      </c>
      <c r="Z42" s="1935">
        <v>99.284323443353401</v>
      </c>
      <c r="AA42" s="1935">
        <v>100</v>
      </c>
      <c r="AB42" s="2328">
        <v>100</v>
      </c>
      <c r="AC42" s="667"/>
      <c r="AD42" s="667"/>
      <c r="AE42" s="667"/>
      <c r="AF42" s="667"/>
      <c r="AG42" s="667"/>
      <c r="AH42" s="667"/>
      <c r="AI42" s="667"/>
      <c r="AJ42" s="667"/>
      <c r="AK42" s="667"/>
      <c r="AL42" s="667"/>
      <c r="AM42" s="667"/>
      <c r="AN42" s="667"/>
      <c r="AO42" s="667"/>
      <c r="AP42" s="667"/>
      <c r="AQ42" s="667"/>
      <c r="AR42" s="667"/>
      <c r="AS42" s="667"/>
      <c r="AT42" s="667"/>
      <c r="AU42" s="667"/>
      <c r="AV42" s="667"/>
      <c r="AW42" s="667"/>
      <c r="AX42" s="667"/>
      <c r="AY42" s="667"/>
      <c r="AZ42" s="216"/>
      <c r="BA42" s="2545"/>
      <c r="BB42" s="151" t="s">
        <v>48</v>
      </c>
      <c r="BC42" s="1213" t="s">
        <v>35</v>
      </c>
      <c r="BD42" s="1233" t="s">
        <v>35</v>
      </c>
      <c r="BE42" s="1233" t="s">
        <v>35</v>
      </c>
      <c r="BF42" s="1233" t="s">
        <v>35</v>
      </c>
      <c r="BG42" s="1254" t="s">
        <v>35</v>
      </c>
      <c r="BH42" s="1275" t="s">
        <v>35</v>
      </c>
      <c r="BI42" s="1233" t="s">
        <v>35</v>
      </c>
      <c r="BJ42" s="1233" t="s">
        <v>35</v>
      </c>
      <c r="BK42" s="1233" t="s">
        <v>35</v>
      </c>
      <c r="BL42" s="1254" t="s">
        <v>35</v>
      </c>
      <c r="BM42" s="1275" t="s">
        <v>35</v>
      </c>
      <c r="BN42" s="1233" t="s">
        <v>35</v>
      </c>
      <c r="BO42" s="1233" t="s">
        <v>35</v>
      </c>
      <c r="BP42" s="1233" t="s">
        <v>35</v>
      </c>
      <c r="BQ42" s="1254" t="s">
        <v>35</v>
      </c>
      <c r="BR42" s="1275" t="s">
        <v>35</v>
      </c>
      <c r="BS42" s="1233" t="s">
        <v>35</v>
      </c>
      <c r="BT42" s="1233" t="s">
        <v>35</v>
      </c>
      <c r="BU42" s="1233" t="s">
        <v>35</v>
      </c>
      <c r="BV42" s="1233" t="s">
        <v>35</v>
      </c>
      <c r="BW42" s="1233" t="s">
        <v>35</v>
      </c>
      <c r="BX42" s="1233" t="s">
        <v>35</v>
      </c>
      <c r="BY42" s="1295" t="s">
        <v>35</v>
      </c>
      <c r="BZ42" s="1295" t="s">
        <v>35</v>
      </c>
      <c r="CA42" s="1295" t="s">
        <v>35</v>
      </c>
      <c r="CB42" s="1295" t="s">
        <v>35</v>
      </c>
      <c r="CC42" s="2187"/>
      <c r="CD42" s="2187"/>
      <c r="CE42" s="2187"/>
      <c r="CF42" s="2187"/>
      <c r="CG42" s="2187"/>
      <c r="CH42" s="2187"/>
      <c r="CI42" s="2187"/>
      <c r="CJ42" s="2187"/>
      <c r="CK42" s="2187"/>
      <c r="CL42" s="2187"/>
      <c r="CM42" s="2187"/>
      <c r="CN42" s="2187"/>
      <c r="CO42" s="2187"/>
      <c r="CP42" s="2187"/>
      <c r="CQ42" s="2187"/>
      <c r="CR42" s="2187"/>
      <c r="CS42" s="2187"/>
      <c r="CT42" s="2187"/>
      <c r="CU42" s="2187"/>
      <c r="CV42" s="2187"/>
      <c r="CW42" s="2187"/>
      <c r="CX42" s="2187"/>
      <c r="CY42" s="2187"/>
      <c r="CZ42" s="2187"/>
    </row>
    <row r="43" s="399" customFormat="true" ht="15" customHeight="true" x14ac:dyDescent="0.2">
      <c r="A43" s="2901" t="s">
        <v>53</v>
      </c>
      <c r="B43" s="2061" t="s">
        <v>49</v>
      </c>
      <c r="C43" s="1934">
        <v>89.561182962561304</v>
      </c>
      <c r="D43" s="1935">
        <v>90.303014334688854</v>
      </c>
      <c r="E43" s="1935">
        <v>90.396928633006567</v>
      </c>
      <c r="F43" s="1935">
        <v>91.444116668251624</v>
      </c>
      <c r="G43" s="1936">
        <v>92.610555335826419</v>
      </c>
      <c r="H43" s="1937">
        <v>89.51051831702226</v>
      </c>
      <c r="I43" s="1935">
        <v>89.47715756516358</v>
      </c>
      <c r="J43" s="1935">
        <v>89.478003017798159</v>
      </c>
      <c r="K43" s="1935">
        <v>92.565891306591283</v>
      </c>
      <c r="L43" s="1938">
        <v>92.85474264545114</v>
      </c>
      <c r="M43" s="1939">
        <v>88.938244807506209</v>
      </c>
      <c r="N43" s="1935">
        <v>91.406955465471114</v>
      </c>
      <c r="O43" s="1935">
        <v>91.449243612056591</v>
      </c>
      <c r="P43" s="1935">
        <v>91.422158650050207</v>
      </c>
      <c r="Q43" s="1936">
        <v>91.891157978165822</v>
      </c>
      <c r="R43" s="1937">
        <v>79.633290105214556</v>
      </c>
      <c r="S43" s="1935">
        <v>98.33895076992529</v>
      </c>
      <c r="T43" s="1935">
        <v>97.464803572802055</v>
      </c>
      <c r="U43" s="1935">
        <v>88.201230424986804</v>
      </c>
      <c r="V43" s="1935">
        <v>93.15879326688102</v>
      </c>
      <c r="W43" s="1935">
        <v>89.828471927894299</v>
      </c>
      <c r="X43" s="1935">
        <v>92.103985756635637</v>
      </c>
      <c r="Y43" s="1935">
        <v>93.837276562782478</v>
      </c>
      <c r="Z43" s="1935">
        <v>78.932238100539209</v>
      </c>
      <c r="AA43" s="1935">
        <v>90.305516745950015</v>
      </c>
      <c r="AB43" s="2328">
        <v>89.851149813341252</v>
      </c>
      <c r="AC43" s="667"/>
      <c r="AD43" s="667"/>
      <c r="AE43" s="667"/>
      <c r="AF43" s="667"/>
      <c r="AG43" s="667"/>
      <c r="AH43" s="667"/>
      <c r="AI43" s="667"/>
      <c r="AJ43" s="667"/>
      <c r="AK43" s="667"/>
      <c r="AL43" s="667"/>
      <c r="AM43" s="667"/>
      <c r="AN43" s="667"/>
      <c r="AO43" s="667"/>
      <c r="AP43" s="667"/>
      <c r="AQ43" s="667"/>
      <c r="AR43" s="667"/>
      <c r="AS43" s="667"/>
      <c r="AT43" s="667"/>
      <c r="AU43" s="667"/>
      <c r="AV43" s="667"/>
      <c r="AW43" s="667"/>
      <c r="AX43" s="667"/>
      <c r="AY43" s="667"/>
      <c r="AZ43" s="216"/>
      <c r="BA43" s="2545" t="s">
        <v>53</v>
      </c>
      <c r="BB43" s="151" t="s">
        <v>49</v>
      </c>
      <c r="BC43" s="1213" t="s">
        <v>35</v>
      </c>
      <c r="BD43" s="1233" t="s">
        <v>35</v>
      </c>
      <c r="BE43" s="1233" t="s">
        <v>35</v>
      </c>
      <c r="BF43" s="1233" t="s">
        <v>35</v>
      </c>
      <c r="BG43" s="1254" t="s">
        <v>35</v>
      </c>
      <c r="BH43" s="1275" t="s">
        <v>35</v>
      </c>
      <c r="BI43" s="1233" t="s">
        <v>35</v>
      </c>
      <c r="BJ43" s="1233" t="s">
        <v>35</v>
      </c>
      <c r="BK43" s="1233" t="s">
        <v>35</v>
      </c>
      <c r="BL43" s="1254" t="s">
        <v>35</v>
      </c>
      <c r="BM43" s="1275" t="s">
        <v>35</v>
      </c>
      <c r="BN43" s="1233" t="s">
        <v>35</v>
      </c>
      <c r="BO43" s="1233" t="s">
        <v>35</v>
      </c>
      <c r="BP43" s="1233" t="s">
        <v>35</v>
      </c>
      <c r="BQ43" s="1254" t="s">
        <v>35</v>
      </c>
      <c r="BR43" s="1275" t="s">
        <v>35</v>
      </c>
      <c r="BS43" s="1233" t="s">
        <v>35</v>
      </c>
      <c r="BT43" s="1233" t="s">
        <v>35</v>
      </c>
      <c r="BU43" s="1233" t="s">
        <v>35</v>
      </c>
      <c r="BV43" s="1233" t="s">
        <v>35</v>
      </c>
      <c r="BW43" s="1233" t="s">
        <v>35</v>
      </c>
      <c r="BX43" s="1233" t="s">
        <v>35</v>
      </c>
      <c r="BY43" s="1295" t="s">
        <v>35</v>
      </c>
      <c r="BZ43" s="1295" t="s">
        <v>35</v>
      </c>
      <c r="CA43" s="1295" t="s">
        <v>35</v>
      </c>
      <c r="CB43" s="1295" t="s">
        <v>35</v>
      </c>
      <c r="CC43" s="2187"/>
      <c r="CD43" s="2187"/>
      <c r="CE43" s="2187"/>
      <c r="CF43" s="2187"/>
      <c r="CG43" s="2187"/>
      <c r="CH43" s="2187"/>
      <c r="CI43" s="2187"/>
      <c r="CJ43" s="2187"/>
      <c r="CK43" s="2187"/>
      <c r="CL43" s="2187"/>
      <c r="CM43" s="2187"/>
      <c r="CN43" s="2187"/>
      <c r="CO43" s="2187"/>
      <c r="CP43" s="2187"/>
      <c r="CQ43" s="2187"/>
      <c r="CR43" s="2187"/>
      <c r="CS43" s="2187"/>
      <c r="CT43" s="2187"/>
      <c r="CU43" s="2187"/>
      <c r="CV43" s="2187"/>
      <c r="CW43" s="2187"/>
      <c r="CX43" s="2187"/>
      <c r="CY43" s="2187"/>
      <c r="CZ43" s="2187"/>
    </row>
    <row r="44" s="399" customFormat="true" ht="15" customHeight="true" x14ac:dyDescent="0.2">
      <c r="A44" s="2901"/>
      <c r="B44" s="2061" t="s">
        <v>48</v>
      </c>
      <c r="C44" s="1934">
        <v>10.438817037438383</v>
      </c>
      <c r="D44" s="1935">
        <v>9.6969856653110824</v>
      </c>
      <c r="E44" s="1935">
        <v>9.6030713669935075</v>
      </c>
      <c r="F44" s="1935">
        <v>8.5558833317483174</v>
      </c>
      <c r="G44" s="1936">
        <v>7.3894446641735572</v>
      </c>
      <c r="H44" s="1937">
        <v>10.489481682977777</v>
      </c>
      <c r="I44" s="1935">
        <v>10.522842434836399</v>
      </c>
      <c r="J44" s="1935">
        <v>10.521996982201648</v>
      </c>
      <c r="K44" s="1935">
        <v>7.4341086934086862</v>
      </c>
      <c r="L44" s="1938">
        <v>7.1452573545487468</v>
      </c>
      <c r="M44" s="1939">
        <v>11.061755192493676</v>
      </c>
      <c r="N44" s="1935">
        <v>8.5930445345288788</v>
      </c>
      <c r="O44" s="1935">
        <v>8.5507563879434443</v>
      </c>
      <c r="P44" s="1935">
        <v>8.5778413499498321</v>
      </c>
      <c r="Q44" s="1936">
        <v>8.1088420218342865</v>
      </c>
      <c r="R44" s="1937">
        <v>20.366709894785433</v>
      </c>
      <c r="S44" s="1935">
        <v>1.6610492300747193</v>
      </c>
      <c r="T44" s="1935">
        <v>2.5351964271979668</v>
      </c>
      <c r="U44" s="1935">
        <v>11.798769575013266</v>
      </c>
      <c r="V44" s="1935">
        <v>6.8412067331189457</v>
      </c>
      <c r="W44" s="1935">
        <v>10.17152807210573</v>
      </c>
      <c r="X44" s="1935">
        <v>7.8960142433643359</v>
      </c>
      <c r="Y44" s="1935">
        <v>6.1627234372175641</v>
      </c>
      <c r="Z44" s="1935">
        <v>21.067761899460628</v>
      </c>
      <c r="AA44" s="1935">
        <v>9.6944832540498904</v>
      </c>
      <c r="AB44" s="2328">
        <v>10.148850186658944</v>
      </c>
      <c r="AC44" s="667"/>
      <c r="AD44" s="667"/>
      <c r="AE44" s="667"/>
      <c r="AF44" s="667"/>
      <c r="AG44" s="667"/>
      <c r="AH44" s="667"/>
      <c r="AI44" s="667"/>
      <c r="AJ44" s="667"/>
      <c r="AK44" s="667"/>
      <c r="AL44" s="667"/>
      <c r="AM44" s="667"/>
      <c r="AN44" s="667"/>
      <c r="AO44" s="667"/>
      <c r="AP44" s="667"/>
      <c r="AQ44" s="667"/>
      <c r="AR44" s="667"/>
      <c r="AS44" s="667"/>
      <c r="AT44" s="667"/>
      <c r="AU44" s="667"/>
      <c r="AV44" s="667"/>
      <c r="AW44" s="667"/>
      <c r="AX44" s="667"/>
      <c r="AY44" s="667"/>
      <c r="AZ44" s="216"/>
      <c r="BA44" s="2545"/>
      <c r="BB44" s="151" t="s">
        <v>48</v>
      </c>
      <c r="BC44" s="1213" t="s">
        <v>35</v>
      </c>
      <c r="BD44" s="1233" t="s">
        <v>35</v>
      </c>
      <c r="BE44" s="1233" t="s">
        <v>35</v>
      </c>
      <c r="BF44" s="1233" t="s">
        <v>35</v>
      </c>
      <c r="BG44" s="1254" t="s">
        <v>35</v>
      </c>
      <c r="BH44" s="1275" t="s">
        <v>35</v>
      </c>
      <c r="BI44" s="1233" t="s">
        <v>35</v>
      </c>
      <c r="BJ44" s="1233" t="s">
        <v>35</v>
      </c>
      <c r="BK44" s="1233" t="s">
        <v>35</v>
      </c>
      <c r="BL44" s="1254" t="s">
        <v>35</v>
      </c>
      <c r="BM44" s="1275" t="s">
        <v>35</v>
      </c>
      <c r="BN44" s="1233" t="s">
        <v>35</v>
      </c>
      <c r="BO44" s="1233" t="s">
        <v>35</v>
      </c>
      <c r="BP44" s="1233" t="s">
        <v>35</v>
      </c>
      <c r="BQ44" s="1254" t="s">
        <v>35</v>
      </c>
      <c r="BR44" s="1275" t="s">
        <v>35</v>
      </c>
      <c r="BS44" s="1233" t="s">
        <v>35</v>
      </c>
      <c r="BT44" s="1233" t="s">
        <v>35</v>
      </c>
      <c r="BU44" s="1233" t="s">
        <v>35</v>
      </c>
      <c r="BV44" s="1233" t="s">
        <v>35</v>
      </c>
      <c r="BW44" s="1233" t="s">
        <v>35</v>
      </c>
      <c r="BX44" s="1233" t="s">
        <v>35</v>
      </c>
      <c r="BY44" s="1295" t="s">
        <v>35</v>
      </c>
      <c r="BZ44" s="1295" t="s">
        <v>35</v>
      </c>
      <c r="CA44" s="1295" t="s">
        <v>35</v>
      </c>
      <c r="CB44" s="1295" t="s">
        <v>35</v>
      </c>
      <c r="CC44" s="2187"/>
      <c r="CD44" s="2187"/>
      <c r="CE44" s="2187"/>
      <c r="CF44" s="2187"/>
      <c r="CG44" s="2187"/>
      <c r="CH44" s="2187"/>
      <c r="CI44" s="2187"/>
      <c r="CJ44" s="2187"/>
      <c r="CK44" s="2187"/>
      <c r="CL44" s="2187"/>
      <c r="CM44" s="2187"/>
      <c r="CN44" s="2187"/>
      <c r="CO44" s="2187"/>
      <c r="CP44" s="2187"/>
      <c r="CQ44" s="2187"/>
      <c r="CR44" s="2187"/>
      <c r="CS44" s="2187"/>
      <c r="CT44" s="2187"/>
      <c r="CU44" s="2187"/>
      <c r="CV44" s="2187"/>
      <c r="CW44" s="2187"/>
      <c r="CX44" s="2187"/>
      <c r="CY44" s="2187"/>
      <c r="CZ44" s="2187"/>
    </row>
    <row r="45" s="399" customFormat="true" ht="15" customHeight="true" x14ac:dyDescent="0.2">
      <c r="A45" s="2901" t="s">
        <v>52</v>
      </c>
      <c r="B45" s="2061" t="s">
        <v>49</v>
      </c>
      <c r="C45" s="1934">
        <v>89.561182962561304</v>
      </c>
      <c r="D45" s="1935">
        <v>90.303014334688854</v>
      </c>
      <c r="E45" s="1935">
        <v>90.396928633006567</v>
      </c>
      <c r="F45" s="1935">
        <v>91.444116668251624</v>
      </c>
      <c r="G45" s="1936">
        <v>92.610555335826419</v>
      </c>
      <c r="H45" s="1937">
        <v>89.51051831702226</v>
      </c>
      <c r="I45" s="1935">
        <v>89.47715756516358</v>
      </c>
      <c r="J45" s="1935">
        <v>89.478003017798159</v>
      </c>
      <c r="K45" s="1935">
        <v>92.565891306591283</v>
      </c>
      <c r="L45" s="1938">
        <v>92.85474264545114</v>
      </c>
      <c r="M45" s="1939">
        <v>88.938244807506209</v>
      </c>
      <c r="N45" s="1935">
        <v>91.406955465471114</v>
      </c>
      <c r="O45" s="1935">
        <v>91.449243612056591</v>
      </c>
      <c r="P45" s="1935">
        <v>91.422158650050207</v>
      </c>
      <c r="Q45" s="1936">
        <v>91.891157978165822</v>
      </c>
      <c r="R45" s="1937">
        <v>79.633290105214556</v>
      </c>
      <c r="S45" s="1935">
        <v>98.33895076992529</v>
      </c>
      <c r="T45" s="1935">
        <v>97.464803572802055</v>
      </c>
      <c r="U45" s="1935">
        <v>88.201230424986804</v>
      </c>
      <c r="V45" s="1935">
        <v>93.15879326688102</v>
      </c>
      <c r="W45" s="1935">
        <v>89.828471927894299</v>
      </c>
      <c r="X45" s="1935">
        <v>92.103985756635637</v>
      </c>
      <c r="Y45" s="1935">
        <v>93.837276562782478</v>
      </c>
      <c r="Z45" s="1935">
        <v>78.932238100539209</v>
      </c>
      <c r="AA45" s="1935">
        <v>90.305516745950015</v>
      </c>
      <c r="AB45" s="2328">
        <v>89.851149813341252</v>
      </c>
      <c r="AC45" s="667"/>
      <c r="AD45" s="667"/>
      <c r="AE45" s="667"/>
      <c r="AF45" s="667"/>
      <c r="AG45" s="667"/>
      <c r="AH45" s="667"/>
      <c r="AI45" s="667"/>
      <c r="AJ45" s="667"/>
      <c r="AK45" s="667"/>
      <c r="AL45" s="667"/>
      <c r="AM45" s="667"/>
      <c r="AN45" s="667"/>
      <c r="AO45" s="667"/>
      <c r="AP45" s="667"/>
      <c r="AQ45" s="667"/>
      <c r="AR45" s="667"/>
      <c r="AS45" s="667"/>
      <c r="AT45" s="667"/>
      <c r="AU45" s="667"/>
      <c r="AV45" s="667"/>
      <c r="AW45" s="667"/>
      <c r="AX45" s="667"/>
      <c r="AY45" s="667"/>
      <c r="AZ45" s="216"/>
      <c r="BA45" s="2545" t="s">
        <v>52</v>
      </c>
      <c r="BB45" s="151" t="s">
        <v>49</v>
      </c>
      <c r="BC45" s="1213" t="s">
        <v>35</v>
      </c>
      <c r="BD45" s="1233" t="s">
        <v>35</v>
      </c>
      <c r="BE45" s="1233" t="s">
        <v>35</v>
      </c>
      <c r="BF45" s="1233" t="s">
        <v>35</v>
      </c>
      <c r="BG45" s="1254" t="s">
        <v>35</v>
      </c>
      <c r="BH45" s="1275" t="s">
        <v>35</v>
      </c>
      <c r="BI45" s="1233" t="s">
        <v>35</v>
      </c>
      <c r="BJ45" s="1233" t="s">
        <v>35</v>
      </c>
      <c r="BK45" s="1233" t="s">
        <v>35</v>
      </c>
      <c r="BL45" s="1254" t="s">
        <v>35</v>
      </c>
      <c r="BM45" s="1275" t="s">
        <v>35</v>
      </c>
      <c r="BN45" s="1233" t="s">
        <v>35</v>
      </c>
      <c r="BO45" s="1233" t="s">
        <v>35</v>
      </c>
      <c r="BP45" s="1233" t="s">
        <v>35</v>
      </c>
      <c r="BQ45" s="1254" t="s">
        <v>35</v>
      </c>
      <c r="BR45" s="1275" t="s">
        <v>35</v>
      </c>
      <c r="BS45" s="1233" t="s">
        <v>35</v>
      </c>
      <c r="BT45" s="1233" t="s">
        <v>35</v>
      </c>
      <c r="BU45" s="1233" t="s">
        <v>35</v>
      </c>
      <c r="BV45" s="1233" t="s">
        <v>35</v>
      </c>
      <c r="BW45" s="1233" t="s">
        <v>35</v>
      </c>
      <c r="BX45" s="1233" t="s">
        <v>35</v>
      </c>
      <c r="BY45" s="1295" t="s">
        <v>35</v>
      </c>
      <c r="BZ45" s="1295" t="s">
        <v>35</v>
      </c>
      <c r="CA45" s="1295" t="s">
        <v>35</v>
      </c>
      <c r="CB45" s="1295" t="s">
        <v>35</v>
      </c>
      <c r="CC45" s="2187"/>
      <c r="CD45" s="2187"/>
      <c r="CE45" s="2187"/>
      <c r="CF45" s="2187"/>
      <c r="CG45" s="2187"/>
      <c r="CH45" s="2187"/>
      <c r="CI45" s="2187"/>
      <c r="CJ45" s="2187"/>
      <c r="CK45" s="2187"/>
      <c r="CL45" s="2187"/>
      <c r="CM45" s="2187"/>
      <c r="CN45" s="2187"/>
      <c r="CO45" s="2187"/>
      <c r="CP45" s="2187"/>
      <c r="CQ45" s="2187"/>
      <c r="CR45" s="2187"/>
      <c r="CS45" s="2187"/>
      <c r="CT45" s="2187"/>
      <c r="CU45" s="2187"/>
      <c r="CV45" s="2187"/>
      <c r="CW45" s="2187"/>
      <c r="CX45" s="2187"/>
      <c r="CY45" s="2187"/>
      <c r="CZ45" s="2187"/>
    </row>
    <row r="46" s="399" customFormat="true" ht="15" customHeight="true" x14ac:dyDescent="0.2">
      <c r="A46" s="2901"/>
      <c r="B46" s="2061" t="s">
        <v>48</v>
      </c>
      <c r="C46" s="1934">
        <v>10.438817037438383</v>
      </c>
      <c r="D46" s="1935">
        <v>9.6969856653110824</v>
      </c>
      <c r="E46" s="1935">
        <v>9.6030713669935075</v>
      </c>
      <c r="F46" s="1935">
        <v>8.5558833317483174</v>
      </c>
      <c r="G46" s="1936">
        <v>7.3894446641735572</v>
      </c>
      <c r="H46" s="1937">
        <v>10.489481682977777</v>
      </c>
      <c r="I46" s="1935">
        <v>10.522842434836399</v>
      </c>
      <c r="J46" s="1935">
        <v>10.521996982201648</v>
      </c>
      <c r="K46" s="1935">
        <v>7.4341086934086862</v>
      </c>
      <c r="L46" s="1938">
        <v>7.1452573545487468</v>
      </c>
      <c r="M46" s="1939">
        <v>11.061755192493676</v>
      </c>
      <c r="N46" s="1935">
        <v>8.5930445345288788</v>
      </c>
      <c r="O46" s="1935">
        <v>8.5507563879434443</v>
      </c>
      <c r="P46" s="1935">
        <v>8.5778413499498321</v>
      </c>
      <c r="Q46" s="1936">
        <v>8.1088420218342865</v>
      </c>
      <c r="R46" s="1937">
        <v>20.366709894785433</v>
      </c>
      <c r="S46" s="1935">
        <v>1.6610492300747193</v>
      </c>
      <c r="T46" s="1935">
        <v>2.5351964271979668</v>
      </c>
      <c r="U46" s="1935">
        <v>11.798769575013266</v>
      </c>
      <c r="V46" s="1935">
        <v>6.8412067331189457</v>
      </c>
      <c r="W46" s="1935">
        <v>10.17152807210573</v>
      </c>
      <c r="X46" s="1935">
        <v>7.8960142433643359</v>
      </c>
      <c r="Y46" s="1935">
        <v>6.1627234372175641</v>
      </c>
      <c r="Z46" s="1935">
        <v>21.067761899460628</v>
      </c>
      <c r="AA46" s="1935">
        <v>9.6944832540498904</v>
      </c>
      <c r="AB46" s="2328">
        <v>10.148850186658944</v>
      </c>
      <c r="AC46" s="667"/>
      <c r="AD46" s="667"/>
      <c r="AE46" s="667"/>
      <c r="AF46" s="667"/>
      <c r="AG46" s="667"/>
      <c r="AH46" s="667"/>
      <c r="AI46" s="667"/>
      <c r="AJ46" s="667"/>
      <c r="AK46" s="667"/>
      <c r="AL46" s="667"/>
      <c r="AM46" s="667"/>
      <c r="AN46" s="667"/>
      <c r="AO46" s="667"/>
      <c r="AP46" s="667"/>
      <c r="AQ46" s="667"/>
      <c r="AR46" s="667"/>
      <c r="AS46" s="667"/>
      <c r="AT46" s="667"/>
      <c r="AU46" s="667"/>
      <c r="AV46" s="667"/>
      <c r="AW46" s="667"/>
      <c r="AX46" s="667"/>
      <c r="AY46" s="667"/>
      <c r="AZ46" s="216"/>
      <c r="BA46" s="2545"/>
      <c r="BB46" s="151" t="s">
        <v>48</v>
      </c>
      <c r="BC46" s="1213" t="s">
        <v>35</v>
      </c>
      <c r="BD46" s="1233" t="s">
        <v>35</v>
      </c>
      <c r="BE46" s="1233" t="s">
        <v>35</v>
      </c>
      <c r="BF46" s="1233" t="s">
        <v>35</v>
      </c>
      <c r="BG46" s="1254" t="s">
        <v>35</v>
      </c>
      <c r="BH46" s="1275" t="s">
        <v>35</v>
      </c>
      <c r="BI46" s="1233" t="s">
        <v>35</v>
      </c>
      <c r="BJ46" s="1233" t="s">
        <v>35</v>
      </c>
      <c r="BK46" s="1233" t="s">
        <v>35</v>
      </c>
      <c r="BL46" s="1254" t="s">
        <v>35</v>
      </c>
      <c r="BM46" s="1275" t="s">
        <v>35</v>
      </c>
      <c r="BN46" s="1233" t="s">
        <v>35</v>
      </c>
      <c r="BO46" s="1233" t="s">
        <v>35</v>
      </c>
      <c r="BP46" s="1233" t="s">
        <v>35</v>
      </c>
      <c r="BQ46" s="1254" t="s">
        <v>35</v>
      </c>
      <c r="BR46" s="1275" t="s">
        <v>35</v>
      </c>
      <c r="BS46" s="1233" t="s">
        <v>35</v>
      </c>
      <c r="BT46" s="1233" t="s">
        <v>35</v>
      </c>
      <c r="BU46" s="1233" t="s">
        <v>35</v>
      </c>
      <c r="BV46" s="1233" t="s">
        <v>35</v>
      </c>
      <c r="BW46" s="1233" t="s">
        <v>35</v>
      </c>
      <c r="BX46" s="1233" t="s">
        <v>35</v>
      </c>
      <c r="BY46" s="1295" t="s">
        <v>35</v>
      </c>
      <c r="BZ46" s="1295" t="s">
        <v>35</v>
      </c>
      <c r="CA46" s="1295" t="s">
        <v>35</v>
      </c>
      <c r="CB46" s="1295" t="s">
        <v>35</v>
      </c>
      <c r="CC46" s="2187"/>
      <c r="CD46" s="2187"/>
      <c r="CE46" s="2187"/>
      <c r="CF46" s="2187"/>
      <c r="CG46" s="2187"/>
      <c r="CH46" s="2187"/>
      <c r="CI46" s="2187"/>
      <c r="CJ46" s="2187"/>
      <c r="CK46" s="2187"/>
      <c r="CL46" s="2187"/>
      <c r="CM46" s="2187"/>
      <c r="CN46" s="2187"/>
      <c r="CO46" s="2187"/>
      <c r="CP46" s="2187"/>
      <c r="CQ46" s="2187"/>
      <c r="CR46" s="2187"/>
      <c r="CS46" s="2187"/>
      <c r="CT46" s="2187"/>
      <c r="CU46" s="2187"/>
      <c r="CV46" s="2187"/>
      <c r="CW46" s="2187"/>
      <c r="CX46" s="2187"/>
      <c r="CY46" s="2187"/>
      <c r="CZ46" s="2187"/>
    </row>
    <row r="47" s="130" customFormat="true" ht="15" customHeight="true" x14ac:dyDescent="0.2">
      <c r="A47" s="2531" t="s">
        <v>101</v>
      </c>
      <c r="B47" s="250" t="s">
        <v>100</v>
      </c>
      <c r="C47" s="1153" t="s">
        <v>35</v>
      </c>
      <c r="D47" s="1163" t="s">
        <v>35</v>
      </c>
      <c r="E47" s="1163" t="s">
        <v>35</v>
      </c>
      <c r="F47" s="1163" t="s">
        <v>35</v>
      </c>
      <c r="G47" s="1173" t="s">
        <v>35</v>
      </c>
      <c r="H47" s="1183" t="s">
        <v>35</v>
      </c>
      <c r="I47" s="1163" t="s">
        <v>35</v>
      </c>
      <c r="J47" s="1163" t="s">
        <v>35</v>
      </c>
      <c r="K47" s="1163" t="s">
        <v>35</v>
      </c>
      <c r="L47" s="1193" t="s">
        <v>35</v>
      </c>
      <c r="M47" s="1201" t="s">
        <v>35</v>
      </c>
      <c r="N47" s="1163" t="s">
        <v>35</v>
      </c>
      <c r="O47" s="1163" t="s">
        <v>35</v>
      </c>
      <c r="P47" s="1163" t="s">
        <v>35</v>
      </c>
      <c r="Q47" s="1173" t="s">
        <v>35</v>
      </c>
      <c r="R47" s="1183" t="s">
        <v>35</v>
      </c>
      <c r="S47" s="1163" t="s">
        <v>35</v>
      </c>
      <c r="T47" s="1163" t="s">
        <v>35</v>
      </c>
      <c r="U47" s="1163" t="s">
        <v>35</v>
      </c>
      <c r="V47" s="1163" t="s">
        <v>35</v>
      </c>
      <c r="W47" s="1163" t="s">
        <v>35</v>
      </c>
      <c r="X47" s="1163" t="s">
        <v>35</v>
      </c>
      <c r="Y47" s="1207" t="s">
        <v>35</v>
      </c>
      <c r="Z47" s="1207" t="s">
        <v>35</v>
      </c>
      <c r="AA47" s="1207" t="s">
        <v>35</v>
      </c>
      <c r="AB47" s="2139" t="s">
        <v>35</v>
      </c>
      <c r="AC47" s="2176"/>
      <c r="AD47" s="2176"/>
      <c r="AE47" s="2176"/>
      <c r="AF47" s="2176"/>
      <c r="AG47" s="2176"/>
      <c r="AH47" s="2176"/>
      <c r="AI47" s="2176"/>
      <c r="AJ47" s="2176"/>
      <c r="AK47" s="2176"/>
      <c r="AL47" s="2176"/>
      <c r="AM47" s="2176"/>
      <c r="AN47" s="2176"/>
      <c r="AO47" s="2176"/>
      <c r="AP47" s="2176"/>
      <c r="AQ47" s="2176"/>
      <c r="AR47" s="2176"/>
      <c r="AS47" s="2176"/>
      <c r="AT47" s="2176"/>
      <c r="AU47" s="2176"/>
      <c r="AV47" s="2176"/>
      <c r="AW47" s="2176"/>
      <c r="AX47" s="2176"/>
      <c r="AY47" s="2176"/>
      <c r="AZ47" s="215"/>
      <c r="BA47" s="2545" t="s">
        <v>101</v>
      </c>
      <c r="BB47" s="151" t="s">
        <v>100</v>
      </c>
      <c r="BC47" s="1213" t="s">
        <v>35</v>
      </c>
      <c r="BD47" s="1233" t="s">
        <v>35</v>
      </c>
      <c r="BE47" s="1233" t="s">
        <v>35</v>
      </c>
      <c r="BF47" s="1233" t="s">
        <v>35</v>
      </c>
      <c r="BG47" s="1254" t="s">
        <v>35</v>
      </c>
      <c r="BH47" s="1275" t="s">
        <v>35</v>
      </c>
      <c r="BI47" s="1233" t="s">
        <v>35</v>
      </c>
      <c r="BJ47" s="1233" t="s">
        <v>35</v>
      </c>
      <c r="BK47" s="1233" t="s">
        <v>35</v>
      </c>
      <c r="BL47" s="1254" t="s">
        <v>35</v>
      </c>
      <c r="BM47" s="1275" t="s">
        <v>35</v>
      </c>
      <c r="BN47" s="1233" t="s">
        <v>35</v>
      </c>
      <c r="BO47" s="1233" t="s">
        <v>35</v>
      </c>
      <c r="BP47" s="1233" t="s">
        <v>35</v>
      </c>
      <c r="BQ47" s="1254" t="s">
        <v>35</v>
      </c>
      <c r="BR47" s="1275" t="s">
        <v>35</v>
      </c>
      <c r="BS47" s="1233" t="s">
        <v>35</v>
      </c>
      <c r="BT47" s="1233" t="s">
        <v>35</v>
      </c>
      <c r="BU47" s="1233" t="s">
        <v>35</v>
      </c>
      <c r="BV47" s="1233" t="s">
        <v>35</v>
      </c>
      <c r="BW47" s="1233" t="s">
        <v>35</v>
      </c>
      <c r="BX47" s="1233" t="s">
        <v>35</v>
      </c>
      <c r="BY47" s="1295" t="s">
        <v>35</v>
      </c>
      <c r="BZ47" s="1295" t="s">
        <v>35</v>
      </c>
      <c r="CA47" s="1295" t="s">
        <v>35</v>
      </c>
      <c r="CB47" s="1295" t="s">
        <v>35</v>
      </c>
      <c r="CC47" s="2187"/>
      <c r="CD47" s="2187"/>
      <c r="CE47" s="2187"/>
      <c r="CF47" s="2187"/>
      <c r="CG47" s="2187"/>
      <c r="CH47" s="2187"/>
      <c r="CI47" s="2187"/>
      <c r="CJ47" s="2187"/>
      <c r="CK47" s="2187"/>
      <c r="CL47" s="2187"/>
      <c r="CM47" s="2187"/>
      <c r="CN47" s="2187"/>
      <c r="CO47" s="2187"/>
      <c r="CP47" s="2187"/>
      <c r="CQ47" s="2187"/>
      <c r="CR47" s="2187"/>
      <c r="CS47" s="2187"/>
      <c r="CT47" s="2187"/>
      <c r="CU47" s="2187"/>
      <c r="CV47" s="2187"/>
      <c r="CW47" s="2187"/>
      <c r="CX47" s="2187"/>
      <c r="CY47" s="2187"/>
      <c r="CZ47" s="2187"/>
    </row>
    <row r="48" s="130" customFormat="true" ht="15" customHeight="true" x14ac:dyDescent="0.2">
      <c r="A48" s="2531"/>
      <c r="B48" s="250" t="s">
        <v>99</v>
      </c>
      <c r="C48" s="1153" t="s">
        <v>35</v>
      </c>
      <c r="D48" s="1163" t="s">
        <v>35</v>
      </c>
      <c r="E48" s="1163" t="s">
        <v>35</v>
      </c>
      <c r="F48" s="1163" t="s">
        <v>35</v>
      </c>
      <c r="G48" s="1173" t="s">
        <v>35</v>
      </c>
      <c r="H48" s="1183" t="s">
        <v>35</v>
      </c>
      <c r="I48" s="1163" t="s">
        <v>35</v>
      </c>
      <c r="J48" s="1163" t="s">
        <v>35</v>
      </c>
      <c r="K48" s="1163" t="s">
        <v>35</v>
      </c>
      <c r="L48" s="1193" t="s">
        <v>35</v>
      </c>
      <c r="M48" s="1201" t="s">
        <v>35</v>
      </c>
      <c r="N48" s="1163" t="s">
        <v>35</v>
      </c>
      <c r="O48" s="1163" t="s">
        <v>35</v>
      </c>
      <c r="P48" s="1163" t="s">
        <v>35</v>
      </c>
      <c r="Q48" s="1173" t="s">
        <v>35</v>
      </c>
      <c r="R48" s="1183" t="s">
        <v>35</v>
      </c>
      <c r="S48" s="1163" t="s">
        <v>35</v>
      </c>
      <c r="T48" s="1163" t="s">
        <v>35</v>
      </c>
      <c r="U48" s="1163" t="s">
        <v>35</v>
      </c>
      <c r="V48" s="1163" t="s">
        <v>35</v>
      </c>
      <c r="W48" s="1163" t="s">
        <v>35</v>
      </c>
      <c r="X48" s="1163" t="s">
        <v>35</v>
      </c>
      <c r="Y48" s="1207" t="s">
        <v>35</v>
      </c>
      <c r="Z48" s="1207" t="s">
        <v>35</v>
      </c>
      <c r="AA48" s="1207" t="s">
        <v>35</v>
      </c>
      <c r="AB48" s="2139" t="s">
        <v>35</v>
      </c>
      <c r="AC48" s="2176"/>
      <c r="AD48" s="2176"/>
      <c r="AE48" s="2176"/>
      <c r="AF48" s="2176"/>
      <c r="AG48" s="2176"/>
      <c r="AH48" s="2176"/>
      <c r="AI48" s="2176"/>
      <c r="AJ48" s="2176"/>
      <c r="AK48" s="2176"/>
      <c r="AL48" s="2176"/>
      <c r="AM48" s="2176"/>
      <c r="AN48" s="2176"/>
      <c r="AO48" s="2176"/>
      <c r="AP48" s="2176"/>
      <c r="AQ48" s="2176"/>
      <c r="AR48" s="2176"/>
      <c r="AS48" s="2176"/>
      <c r="AT48" s="2176"/>
      <c r="AU48" s="2176"/>
      <c r="AV48" s="2176"/>
      <c r="AW48" s="2176"/>
      <c r="AX48" s="2176"/>
      <c r="AY48" s="2176"/>
      <c r="AZ48" s="215"/>
      <c r="BA48" s="2545"/>
      <c r="BB48" s="151" t="s">
        <v>99</v>
      </c>
      <c r="BC48" s="1213" t="s">
        <v>35</v>
      </c>
      <c r="BD48" s="1233" t="s">
        <v>35</v>
      </c>
      <c r="BE48" s="1233" t="s">
        <v>35</v>
      </c>
      <c r="BF48" s="1233" t="s">
        <v>35</v>
      </c>
      <c r="BG48" s="1254" t="s">
        <v>35</v>
      </c>
      <c r="BH48" s="1275" t="s">
        <v>35</v>
      </c>
      <c r="BI48" s="1233" t="s">
        <v>35</v>
      </c>
      <c r="BJ48" s="1233" t="s">
        <v>35</v>
      </c>
      <c r="BK48" s="1233" t="s">
        <v>35</v>
      </c>
      <c r="BL48" s="1254" t="s">
        <v>35</v>
      </c>
      <c r="BM48" s="1275" t="s">
        <v>35</v>
      </c>
      <c r="BN48" s="1233" t="s">
        <v>35</v>
      </c>
      <c r="BO48" s="1233" t="s">
        <v>35</v>
      </c>
      <c r="BP48" s="1233" t="s">
        <v>35</v>
      </c>
      <c r="BQ48" s="1254" t="s">
        <v>35</v>
      </c>
      <c r="BR48" s="1275" t="s">
        <v>35</v>
      </c>
      <c r="BS48" s="1233" t="s">
        <v>35</v>
      </c>
      <c r="BT48" s="1233" t="s">
        <v>35</v>
      </c>
      <c r="BU48" s="1233" t="s">
        <v>35</v>
      </c>
      <c r="BV48" s="1233" t="s">
        <v>35</v>
      </c>
      <c r="BW48" s="1233" t="s">
        <v>35</v>
      </c>
      <c r="BX48" s="1233" t="s">
        <v>35</v>
      </c>
      <c r="BY48" s="1295" t="s">
        <v>35</v>
      </c>
      <c r="BZ48" s="1295" t="s">
        <v>35</v>
      </c>
      <c r="CA48" s="1295" t="s">
        <v>35</v>
      </c>
      <c r="CB48" s="1295" t="s">
        <v>35</v>
      </c>
      <c r="CC48" s="2187"/>
      <c r="CD48" s="2187"/>
      <c r="CE48" s="2187"/>
      <c r="CF48" s="2187"/>
      <c r="CG48" s="2187"/>
      <c r="CH48" s="2187"/>
      <c r="CI48" s="2187"/>
      <c r="CJ48" s="2187"/>
      <c r="CK48" s="2187"/>
      <c r="CL48" s="2187"/>
      <c r="CM48" s="2187"/>
      <c r="CN48" s="2187"/>
      <c r="CO48" s="2187"/>
      <c r="CP48" s="2187"/>
      <c r="CQ48" s="2187"/>
      <c r="CR48" s="2187"/>
      <c r="CS48" s="2187"/>
      <c r="CT48" s="2187"/>
      <c r="CU48" s="2187"/>
      <c r="CV48" s="2187"/>
      <c r="CW48" s="2187"/>
      <c r="CX48" s="2187"/>
      <c r="CY48" s="2187"/>
      <c r="CZ48" s="2187"/>
    </row>
    <row r="49" s="130" customFormat="true" ht="15" customHeight="true" x14ac:dyDescent="0.2">
      <c r="A49" s="2531"/>
      <c r="B49" s="250" t="s">
        <v>68</v>
      </c>
      <c r="C49" s="1153" t="s">
        <v>35</v>
      </c>
      <c r="D49" s="1163" t="s">
        <v>35</v>
      </c>
      <c r="E49" s="1163" t="s">
        <v>35</v>
      </c>
      <c r="F49" s="1163" t="s">
        <v>35</v>
      </c>
      <c r="G49" s="1173" t="s">
        <v>35</v>
      </c>
      <c r="H49" s="1183" t="s">
        <v>35</v>
      </c>
      <c r="I49" s="1163" t="s">
        <v>35</v>
      </c>
      <c r="J49" s="1163" t="s">
        <v>35</v>
      </c>
      <c r="K49" s="1163" t="s">
        <v>35</v>
      </c>
      <c r="L49" s="1193" t="s">
        <v>35</v>
      </c>
      <c r="M49" s="1201" t="s">
        <v>35</v>
      </c>
      <c r="N49" s="1163" t="s">
        <v>35</v>
      </c>
      <c r="O49" s="1163" t="s">
        <v>35</v>
      </c>
      <c r="P49" s="1163" t="s">
        <v>35</v>
      </c>
      <c r="Q49" s="1173" t="s">
        <v>35</v>
      </c>
      <c r="R49" s="1183" t="s">
        <v>35</v>
      </c>
      <c r="S49" s="1163" t="s">
        <v>35</v>
      </c>
      <c r="T49" s="1163" t="s">
        <v>35</v>
      </c>
      <c r="U49" s="1163" t="s">
        <v>35</v>
      </c>
      <c r="V49" s="1163" t="s">
        <v>35</v>
      </c>
      <c r="W49" s="1163" t="s">
        <v>35</v>
      </c>
      <c r="X49" s="1163" t="s">
        <v>35</v>
      </c>
      <c r="Y49" s="1207" t="s">
        <v>35</v>
      </c>
      <c r="Z49" s="1207" t="s">
        <v>35</v>
      </c>
      <c r="AA49" s="1207" t="s">
        <v>35</v>
      </c>
      <c r="AB49" s="2139" t="s">
        <v>35</v>
      </c>
      <c r="AC49" s="2176"/>
      <c r="AD49" s="2176"/>
      <c r="AE49" s="2176"/>
      <c r="AF49" s="2176"/>
      <c r="AG49" s="2176"/>
      <c r="AH49" s="2176"/>
      <c r="AI49" s="2176"/>
      <c r="AJ49" s="2176"/>
      <c r="AK49" s="2176"/>
      <c r="AL49" s="2176"/>
      <c r="AM49" s="2176"/>
      <c r="AN49" s="2176"/>
      <c r="AO49" s="2176"/>
      <c r="AP49" s="2176"/>
      <c r="AQ49" s="2176"/>
      <c r="AR49" s="2176"/>
      <c r="AS49" s="2176"/>
      <c r="AT49" s="2176"/>
      <c r="AU49" s="2176"/>
      <c r="AV49" s="2176"/>
      <c r="AW49" s="2176"/>
      <c r="AX49" s="2176"/>
      <c r="AY49" s="2176"/>
      <c r="AZ49" s="215"/>
      <c r="BA49" s="2545"/>
      <c r="BB49" s="151" t="s">
        <v>68</v>
      </c>
      <c r="BC49" s="1213" t="s">
        <v>35</v>
      </c>
      <c r="BD49" s="1233" t="s">
        <v>35</v>
      </c>
      <c r="BE49" s="1233" t="s">
        <v>35</v>
      </c>
      <c r="BF49" s="1233" t="s">
        <v>35</v>
      </c>
      <c r="BG49" s="1254" t="s">
        <v>35</v>
      </c>
      <c r="BH49" s="1275" t="s">
        <v>35</v>
      </c>
      <c r="BI49" s="1233" t="s">
        <v>35</v>
      </c>
      <c r="BJ49" s="1233" t="s">
        <v>35</v>
      </c>
      <c r="BK49" s="1233" t="s">
        <v>35</v>
      </c>
      <c r="BL49" s="1254" t="s">
        <v>35</v>
      </c>
      <c r="BM49" s="1275" t="s">
        <v>35</v>
      </c>
      <c r="BN49" s="1233" t="s">
        <v>35</v>
      </c>
      <c r="BO49" s="1233" t="s">
        <v>35</v>
      </c>
      <c r="BP49" s="1233" t="s">
        <v>35</v>
      </c>
      <c r="BQ49" s="1254" t="s">
        <v>35</v>
      </c>
      <c r="BR49" s="1275" t="s">
        <v>35</v>
      </c>
      <c r="BS49" s="1233" t="s">
        <v>35</v>
      </c>
      <c r="BT49" s="1233" t="s">
        <v>35</v>
      </c>
      <c r="BU49" s="1233" t="s">
        <v>35</v>
      </c>
      <c r="BV49" s="1233" t="s">
        <v>35</v>
      </c>
      <c r="BW49" s="1233" t="s">
        <v>35</v>
      </c>
      <c r="BX49" s="1233" t="s">
        <v>35</v>
      </c>
      <c r="BY49" s="1295" t="s">
        <v>35</v>
      </c>
      <c r="BZ49" s="1295" t="s">
        <v>35</v>
      </c>
      <c r="CA49" s="1295" t="s">
        <v>35</v>
      </c>
      <c r="CB49" s="1295" t="s">
        <v>35</v>
      </c>
      <c r="CC49" s="2187"/>
      <c r="CD49" s="2187"/>
      <c r="CE49" s="2187"/>
      <c r="CF49" s="2187"/>
      <c r="CG49" s="2187"/>
      <c r="CH49" s="2187"/>
      <c r="CI49" s="2187"/>
      <c r="CJ49" s="2187"/>
      <c r="CK49" s="2187"/>
      <c r="CL49" s="2187"/>
      <c r="CM49" s="2187"/>
      <c r="CN49" s="2187"/>
      <c r="CO49" s="2187"/>
      <c r="CP49" s="2187"/>
      <c r="CQ49" s="2187"/>
      <c r="CR49" s="2187"/>
      <c r="CS49" s="2187"/>
      <c r="CT49" s="2187"/>
      <c r="CU49" s="2187"/>
      <c r="CV49" s="2187"/>
      <c r="CW49" s="2187"/>
      <c r="CX49" s="2187"/>
      <c r="CY49" s="2187"/>
      <c r="CZ49" s="2187"/>
    </row>
    <row r="50" s="130" customFormat="true" ht="15" customHeight="true" x14ac:dyDescent="0.2">
      <c r="A50" s="2531" t="s">
        <v>102</v>
      </c>
      <c r="B50" s="250" t="s">
        <v>100</v>
      </c>
      <c r="C50" s="1153" t="s">
        <v>35</v>
      </c>
      <c r="D50" s="1163" t="s">
        <v>35</v>
      </c>
      <c r="E50" s="1163" t="s">
        <v>35</v>
      </c>
      <c r="F50" s="1163" t="s">
        <v>35</v>
      </c>
      <c r="G50" s="1173" t="s">
        <v>35</v>
      </c>
      <c r="H50" s="1183" t="s">
        <v>35</v>
      </c>
      <c r="I50" s="1163" t="s">
        <v>35</v>
      </c>
      <c r="J50" s="1163" t="s">
        <v>35</v>
      </c>
      <c r="K50" s="1163" t="s">
        <v>35</v>
      </c>
      <c r="L50" s="1193" t="s">
        <v>35</v>
      </c>
      <c r="M50" s="1201" t="s">
        <v>35</v>
      </c>
      <c r="N50" s="1163" t="s">
        <v>35</v>
      </c>
      <c r="O50" s="1163" t="s">
        <v>35</v>
      </c>
      <c r="P50" s="1163" t="s">
        <v>35</v>
      </c>
      <c r="Q50" s="1173" t="s">
        <v>35</v>
      </c>
      <c r="R50" s="1183" t="s">
        <v>35</v>
      </c>
      <c r="S50" s="1163" t="s">
        <v>35</v>
      </c>
      <c r="T50" s="1163" t="s">
        <v>35</v>
      </c>
      <c r="U50" s="1163" t="s">
        <v>35</v>
      </c>
      <c r="V50" s="1163" t="s">
        <v>35</v>
      </c>
      <c r="W50" s="1163" t="s">
        <v>35</v>
      </c>
      <c r="X50" s="1163" t="s">
        <v>35</v>
      </c>
      <c r="Y50" s="1207" t="s">
        <v>35</v>
      </c>
      <c r="Z50" s="1207" t="s">
        <v>35</v>
      </c>
      <c r="AA50" s="1207" t="s">
        <v>35</v>
      </c>
      <c r="AB50" s="2139" t="s">
        <v>35</v>
      </c>
      <c r="AC50" s="2176"/>
      <c r="AD50" s="2176"/>
      <c r="AE50" s="2176"/>
      <c r="AF50" s="2176"/>
      <c r="AG50" s="2176"/>
      <c r="AH50" s="2176"/>
      <c r="AI50" s="2176"/>
      <c r="AJ50" s="2176"/>
      <c r="AK50" s="2176"/>
      <c r="AL50" s="2176"/>
      <c r="AM50" s="2176"/>
      <c r="AN50" s="2176"/>
      <c r="AO50" s="2176"/>
      <c r="AP50" s="2176"/>
      <c r="AQ50" s="2176"/>
      <c r="AR50" s="2176"/>
      <c r="AS50" s="2176"/>
      <c r="AT50" s="2176"/>
      <c r="AU50" s="2176"/>
      <c r="AV50" s="2176"/>
      <c r="AW50" s="2176"/>
      <c r="AX50" s="2176"/>
      <c r="AY50" s="2176"/>
      <c r="AZ50" s="215"/>
      <c r="BA50" s="2545" t="s">
        <v>102</v>
      </c>
      <c r="BB50" s="151" t="s">
        <v>100</v>
      </c>
      <c r="BC50" s="1213" t="s">
        <v>35</v>
      </c>
      <c r="BD50" s="1233" t="s">
        <v>35</v>
      </c>
      <c r="BE50" s="1233" t="s">
        <v>35</v>
      </c>
      <c r="BF50" s="1233" t="s">
        <v>35</v>
      </c>
      <c r="BG50" s="1254" t="s">
        <v>35</v>
      </c>
      <c r="BH50" s="1275" t="s">
        <v>35</v>
      </c>
      <c r="BI50" s="1233" t="s">
        <v>35</v>
      </c>
      <c r="BJ50" s="1233" t="s">
        <v>35</v>
      </c>
      <c r="BK50" s="1233" t="s">
        <v>35</v>
      </c>
      <c r="BL50" s="1254" t="s">
        <v>35</v>
      </c>
      <c r="BM50" s="1275" t="s">
        <v>35</v>
      </c>
      <c r="BN50" s="1233" t="s">
        <v>35</v>
      </c>
      <c r="BO50" s="1233" t="s">
        <v>35</v>
      </c>
      <c r="BP50" s="1233" t="s">
        <v>35</v>
      </c>
      <c r="BQ50" s="1254" t="s">
        <v>35</v>
      </c>
      <c r="BR50" s="1275" t="s">
        <v>35</v>
      </c>
      <c r="BS50" s="1233" t="s">
        <v>35</v>
      </c>
      <c r="BT50" s="1233" t="s">
        <v>35</v>
      </c>
      <c r="BU50" s="1233" t="s">
        <v>35</v>
      </c>
      <c r="BV50" s="1233" t="s">
        <v>35</v>
      </c>
      <c r="BW50" s="1233" t="s">
        <v>35</v>
      </c>
      <c r="BX50" s="1233" t="s">
        <v>35</v>
      </c>
      <c r="BY50" s="1295" t="s">
        <v>35</v>
      </c>
      <c r="BZ50" s="1295" t="s">
        <v>35</v>
      </c>
      <c r="CA50" s="1295" t="s">
        <v>35</v>
      </c>
      <c r="CB50" s="1295" t="s">
        <v>35</v>
      </c>
      <c r="CC50" s="2187"/>
      <c r="CD50" s="2187"/>
      <c r="CE50" s="2187"/>
      <c r="CF50" s="2187"/>
      <c r="CG50" s="2187"/>
      <c r="CH50" s="2187"/>
      <c r="CI50" s="2187"/>
      <c r="CJ50" s="2187"/>
      <c r="CK50" s="2187"/>
      <c r="CL50" s="2187"/>
      <c r="CM50" s="2187"/>
      <c r="CN50" s="2187"/>
      <c r="CO50" s="2187"/>
      <c r="CP50" s="2187"/>
      <c r="CQ50" s="2187"/>
      <c r="CR50" s="2187"/>
      <c r="CS50" s="2187"/>
      <c r="CT50" s="2187"/>
      <c r="CU50" s="2187"/>
      <c r="CV50" s="2187"/>
      <c r="CW50" s="2187"/>
      <c r="CX50" s="2187"/>
      <c r="CY50" s="2187"/>
      <c r="CZ50" s="2187"/>
    </row>
    <row r="51" s="130" customFormat="true" ht="15" customHeight="true" x14ac:dyDescent="0.2">
      <c r="A51" s="2531"/>
      <c r="B51" s="250" t="s">
        <v>99</v>
      </c>
      <c r="C51" s="1153" t="s">
        <v>35</v>
      </c>
      <c r="D51" s="1163" t="s">
        <v>35</v>
      </c>
      <c r="E51" s="1163" t="s">
        <v>35</v>
      </c>
      <c r="F51" s="1163" t="s">
        <v>35</v>
      </c>
      <c r="G51" s="1173" t="s">
        <v>35</v>
      </c>
      <c r="H51" s="1183" t="s">
        <v>35</v>
      </c>
      <c r="I51" s="1163" t="s">
        <v>35</v>
      </c>
      <c r="J51" s="1163" t="s">
        <v>35</v>
      </c>
      <c r="K51" s="1163" t="s">
        <v>35</v>
      </c>
      <c r="L51" s="1193" t="s">
        <v>35</v>
      </c>
      <c r="M51" s="1201" t="s">
        <v>35</v>
      </c>
      <c r="N51" s="1163" t="s">
        <v>35</v>
      </c>
      <c r="O51" s="1163" t="s">
        <v>35</v>
      </c>
      <c r="P51" s="1163" t="s">
        <v>35</v>
      </c>
      <c r="Q51" s="1173" t="s">
        <v>35</v>
      </c>
      <c r="R51" s="1183" t="s">
        <v>35</v>
      </c>
      <c r="S51" s="1163" t="s">
        <v>35</v>
      </c>
      <c r="T51" s="1163" t="s">
        <v>35</v>
      </c>
      <c r="U51" s="1163" t="s">
        <v>35</v>
      </c>
      <c r="V51" s="1163" t="s">
        <v>35</v>
      </c>
      <c r="W51" s="1163" t="s">
        <v>35</v>
      </c>
      <c r="X51" s="1163" t="s">
        <v>35</v>
      </c>
      <c r="Y51" s="1207" t="s">
        <v>35</v>
      </c>
      <c r="Z51" s="1207" t="s">
        <v>35</v>
      </c>
      <c r="AA51" s="1207" t="s">
        <v>35</v>
      </c>
      <c r="AB51" s="2139" t="s">
        <v>35</v>
      </c>
      <c r="AC51" s="2176"/>
      <c r="AD51" s="2176"/>
      <c r="AE51" s="2176"/>
      <c r="AF51" s="2176"/>
      <c r="AG51" s="2176"/>
      <c r="AH51" s="2176"/>
      <c r="AI51" s="2176"/>
      <c r="AJ51" s="2176"/>
      <c r="AK51" s="2176"/>
      <c r="AL51" s="2176"/>
      <c r="AM51" s="2176"/>
      <c r="AN51" s="2176"/>
      <c r="AO51" s="2176"/>
      <c r="AP51" s="2176"/>
      <c r="AQ51" s="2176"/>
      <c r="AR51" s="2176"/>
      <c r="AS51" s="2176"/>
      <c r="AT51" s="2176"/>
      <c r="AU51" s="2176"/>
      <c r="AV51" s="2176"/>
      <c r="AW51" s="2176"/>
      <c r="AX51" s="2176"/>
      <c r="AY51" s="2176"/>
      <c r="AZ51" s="215"/>
      <c r="BA51" s="2545"/>
      <c r="BB51" s="151" t="s">
        <v>99</v>
      </c>
      <c r="BC51" s="1213" t="s">
        <v>35</v>
      </c>
      <c r="BD51" s="1233" t="s">
        <v>35</v>
      </c>
      <c r="BE51" s="1233" t="s">
        <v>35</v>
      </c>
      <c r="BF51" s="1233" t="s">
        <v>35</v>
      </c>
      <c r="BG51" s="1254" t="s">
        <v>35</v>
      </c>
      <c r="BH51" s="1275" t="s">
        <v>35</v>
      </c>
      <c r="BI51" s="1233" t="s">
        <v>35</v>
      </c>
      <c r="BJ51" s="1233" t="s">
        <v>35</v>
      </c>
      <c r="BK51" s="1233" t="s">
        <v>35</v>
      </c>
      <c r="BL51" s="1254" t="s">
        <v>35</v>
      </c>
      <c r="BM51" s="1275" t="s">
        <v>35</v>
      </c>
      <c r="BN51" s="1233" t="s">
        <v>35</v>
      </c>
      <c r="BO51" s="1233" t="s">
        <v>35</v>
      </c>
      <c r="BP51" s="1233" t="s">
        <v>35</v>
      </c>
      <c r="BQ51" s="1254" t="s">
        <v>35</v>
      </c>
      <c r="BR51" s="1275" t="s">
        <v>35</v>
      </c>
      <c r="BS51" s="1233" t="s">
        <v>35</v>
      </c>
      <c r="BT51" s="1233" t="s">
        <v>35</v>
      </c>
      <c r="BU51" s="1233" t="s">
        <v>35</v>
      </c>
      <c r="BV51" s="1233" t="s">
        <v>35</v>
      </c>
      <c r="BW51" s="1233" t="s">
        <v>35</v>
      </c>
      <c r="BX51" s="1233" t="s">
        <v>35</v>
      </c>
      <c r="BY51" s="1295" t="s">
        <v>35</v>
      </c>
      <c r="BZ51" s="1295" t="s">
        <v>35</v>
      </c>
      <c r="CA51" s="1295" t="s">
        <v>35</v>
      </c>
      <c r="CB51" s="1295" t="s">
        <v>35</v>
      </c>
      <c r="CC51" s="2187"/>
      <c r="CD51" s="2187"/>
      <c r="CE51" s="2187"/>
      <c r="CF51" s="2187"/>
      <c r="CG51" s="2187"/>
      <c r="CH51" s="2187"/>
      <c r="CI51" s="2187"/>
      <c r="CJ51" s="2187"/>
      <c r="CK51" s="2187"/>
      <c r="CL51" s="2187"/>
      <c r="CM51" s="2187"/>
      <c r="CN51" s="2187"/>
      <c r="CO51" s="2187"/>
      <c r="CP51" s="2187"/>
      <c r="CQ51" s="2187"/>
      <c r="CR51" s="2187"/>
      <c r="CS51" s="2187"/>
      <c r="CT51" s="2187"/>
      <c r="CU51" s="2187"/>
      <c r="CV51" s="2187"/>
      <c r="CW51" s="2187"/>
      <c r="CX51" s="2187"/>
      <c r="CY51" s="2187"/>
      <c r="CZ51" s="2187"/>
    </row>
    <row r="52" s="130" customFormat="true" ht="15" customHeight="true" x14ac:dyDescent="0.2">
      <c r="A52" s="2531"/>
      <c r="B52" s="250" t="s">
        <v>68</v>
      </c>
      <c r="C52" s="1153" t="s">
        <v>35</v>
      </c>
      <c r="D52" s="1163" t="s">
        <v>35</v>
      </c>
      <c r="E52" s="1163" t="s">
        <v>35</v>
      </c>
      <c r="F52" s="1163" t="s">
        <v>35</v>
      </c>
      <c r="G52" s="1173" t="s">
        <v>35</v>
      </c>
      <c r="H52" s="1183" t="s">
        <v>35</v>
      </c>
      <c r="I52" s="1163" t="s">
        <v>35</v>
      </c>
      <c r="J52" s="1163" t="s">
        <v>35</v>
      </c>
      <c r="K52" s="1163" t="s">
        <v>35</v>
      </c>
      <c r="L52" s="1193" t="s">
        <v>35</v>
      </c>
      <c r="M52" s="1201" t="s">
        <v>35</v>
      </c>
      <c r="N52" s="1163" t="s">
        <v>35</v>
      </c>
      <c r="O52" s="1163" t="s">
        <v>35</v>
      </c>
      <c r="P52" s="1163" t="s">
        <v>35</v>
      </c>
      <c r="Q52" s="1173" t="s">
        <v>35</v>
      </c>
      <c r="R52" s="1183" t="s">
        <v>35</v>
      </c>
      <c r="S52" s="1163" t="s">
        <v>35</v>
      </c>
      <c r="T52" s="1163" t="s">
        <v>35</v>
      </c>
      <c r="U52" s="1163" t="s">
        <v>35</v>
      </c>
      <c r="V52" s="1163" t="s">
        <v>35</v>
      </c>
      <c r="W52" s="1163" t="s">
        <v>35</v>
      </c>
      <c r="X52" s="1163" t="s">
        <v>35</v>
      </c>
      <c r="Y52" s="1207" t="s">
        <v>35</v>
      </c>
      <c r="Z52" s="1207" t="s">
        <v>35</v>
      </c>
      <c r="AA52" s="1207" t="s">
        <v>35</v>
      </c>
      <c r="AB52" s="2139" t="s">
        <v>35</v>
      </c>
      <c r="AC52" s="2176"/>
      <c r="AD52" s="2176"/>
      <c r="AE52" s="2176"/>
      <c r="AF52" s="2176"/>
      <c r="AG52" s="2176"/>
      <c r="AH52" s="2176"/>
      <c r="AI52" s="2176"/>
      <c r="AJ52" s="2176"/>
      <c r="AK52" s="2176"/>
      <c r="AL52" s="2176"/>
      <c r="AM52" s="2176"/>
      <c r="AN52" s="2176"/>
      <c r="AO52" s="2176"/>
      <c r="AP52" s="2176"/>
      <c r="AQ52" s="2176"/>
      <c r="AR52" s="2176"/>
      <c r="AS52" s="2176"/>
      <c r="AT52" s="2176"/>
      <c r="AU52" s="2176"/>
      <c r="AV52" s="2176"/>
      <c r="AW52" s="2176"/>
      <c r="AX52" s="2176"/>
      <c r="AY52" s="2176"/>
      <c r="AZ52" s="215"/>
      <c r="BA52" s="2545"/>
      <c r="BB52" s="151" t="s">
        <v>68</v>
      </c>
      <c r="BC52" s="1213" t="s">
        <v>35</v>
      </c>
      <c r="BD52" s="1233" t="s">
        <v>35</v>
      </c>
      <c r="BE52" s="1233" t="s">
        <v>35</v>
      </c>
      <c r="BF52" s="1233" t="s">
        <v>35</v>
      </c>
      <c r="BG52" s="1254" t="s">
        <v>35</v>
      </c>
      <c r="BH52" s="1275" t="s">
        <v>35</v>
      </c>
      <c r="BI52" s="1233" t="s">
        <v>35</v>
      </c>
      <c r="BJ52" s="1233" t="s">
        <v>35</v>
      </c>
      <c r="BK52" s="1233" t="s">
        <v>35</v>
      </c>
      <c r="BL52" s="1254" t="s">
        <v>35</v>
      </c>
      <c r="BM52" s="1275" t="s">
        <v>35</v>
      </c>
      <c r="BN52" s="1233" t="s">
        <v>35</v>
      </c>
      <c r="BO52" s="1233" t="s">
        <v>35</v>
      </c>
      <c r="BP52" s="1233" t="s">
        <v>35</v>
      </c>
      <c r="BQ52" s="1254" t="s">
        <v>35</v>
      </c>
      <c r="BR52" s="1275" t="s">
        <v>35</v>
      </c>
      <c r="BS52" s="1233" t="s">
        <v>35</v>
      </c>
      <c r="BT52" s="1233" t="s">
        <v>35</v>
      </c>
      <c r="BU52" s="1233" t="s">
        <v>35</v>
      </c>
      <c r="BV52" s="1233" t="s">
        <v>35</v>
      </c>
      <c r="BW52" s="1233" t="s">
        <v>35</v>
      </c>
      <c r="BX52" s="1233" t="s">
        <v>35</v>
      </c>
      <c r="BY52" s="1295" t="s">
        <v>35</v>
      </c>
      <c r="BZ52" s="1295" t="s">
        <v>35</v>
      </c>
      <c r="CA52" s="1295" t="s">
        <v>35</v>
      </c>
      <c r="CB52" s="1295" t="s">
        <v>35</v>
      </c>
      <c r="CC52" s="2187"/>
      <c r="CD52" s="2187"/>
      <c r="CE52" s="2187"/>
      <c r="CF52" s="2187"/>
      <c r="CG52" s="2187"/>
      <c r="CH52" s="2187"/>
      <c r="CI52" s="2187"/>
      <c r="CJ52" s="2187"/>
      <c r="CK52" s="2187"/>
      <c r="CL52" s="2187"/>
      <c r="CM52" s="2187"/>
      <c r="CN52" s="2187"/>
      <c r="CO52" s="2187"/>
      <c r="CP52" s="2187"/>
      <c r="CQ52" s="2187"/>
      <c r="CR52" s="2187"/>
      <c r="CS52" s="2187"/>
      <c r="CT52" s="2187"/>
      <c r="CU52" s="2187"/>
      <c r="CV52" s="2187"/>
      <c r="CW52" s="2187"/>
      <c r="CX52" s="2187"/>
      <c r="CY52" s="2187"/>
      <c r="CZ52" s="2187"/>
    </row>
    <row r="53" s="130" customFormat="true" ht="15" customHeight="true" x14ac:dyDescent="0.2">
      <c r="A53" s="2531" t="s">
        <v>105</v>
      </c>
      <c r="B53" s="250" t="s">
        <v>100</v>
      </c>
      <c r="C53" s="1153" t="s">
        <v>35</v>
      </c>
      <c r="D53" s="1163" t="s">
        <v>35</v>
      </c>
      <c r="E53" s="1163" t="s">
        <v>35</v>
      </c>
      <c r="F53" s="1163" t="s">
        <v>35</v>
      </c>
      <c r="G53" s="1173" t="s">
        <v>35</v>
      </c>
      <c r="H53" s="1183" t="s">
        <v>35</v>
      </c>
      <c r="I53" s="1163" t="s">
        <v>35</v>
      </c>
      <c r="J53" s="1163" t="s">
        <v>35</v>
      </c>
      <c r="K53" s="1163" t="s">
        <v>35</v>
      </c>
      <c r="L53" s="1193" t="s">
        <v>35</v>
      </c>
      <c r="M53" s="1201" t="s">
        <v>35</v>
      </c>
      <c r="N53" s="1163" t="s">
        <v>35</v>
      </c>
      <c r="O53" s="1163" t="s">
        <v>35</v>
      </c>
      <c r="P53" s="1163" t="s">
        <v>35</v>
      </c>
      <c r="Q53" s="1173" t="s">
        <v>35</v>
      </c>
      <c r="R53" s="1183" t="s">
        <v>35</v>
      </c>
      <c r="S53" s="1163" t="s">
        <v>35</v>
      </c>
      <c r="T53" s="1163" t="s">
        <v>35</v>
      </c>
      <c r="U53" s="1163" t="s">
        <v>35</v>
      </c>
      <c r="V53" s="1163" t="s">
        <v>35</v>
      </c>
      <c r="W53" s="1163" t="s">
        <v>35</v>
      </c>
      <c r="X53" s="1163" t="s">
        <v>35</v>
      </c>
      <c r="Y53" s="1207" t="s">
        <v>35</v>
      </c>
      <c r="Z53" s="1207" t="s">
        <v>35</v>
      </c>
      <c r="AA53" s="1207" t="s">
        <v>35</v>
      </c>
      <c r="AB53" s="2139" t="s">
        <v>35</v>
      </c>
      <c r="AC53" s="2176"/>
      <c r="AD53" s="2176"/>
      <c r="AE53" s="2176"/>
      <c r="AF53" s="2176"/>
      <c r="AG53" s="2176"/>
      <c r="AH53" s="2176"/>
      <c r="AI53" s="2176"/>
      <c r="AJ53" s="2176"/>
      <c r="AK53" s="2176"/>
      <c r="AL53" s="2176"/>
      <c r="AM53" s="2176"/>
      <c r="AN53" s="2176"/>
      <c r="AO53" s="2176"/>
      <c r="AP53" s="2176"/>
      <c r="AQ53" s="2176"/>
      <c r="AR53" s="2176"/>
      <c r="AS53" s="2176"/>
      <c r="AT53" s="2176"/>
      <c r="AU53" s="2176"/>
      <c r="AV53" s="2176"/>
      <c r="AW53" s="2176"/>
      <c r="AX53" s="2176"/>
      <c r="AY53" s="2176"/>
      <c r="AZ53" s="215"/>
      <c r="BA53" s="2545" t="s">
        <v>105</v>
      </c>
      <c r="BB53" s="151" t="s">
        <v>100</v>
      </c>
      <c r="BC53" s="1213" t="s">
        <v>35</v>
      </c>
      <c r="BD53" s="1233" t="s">
        <v>35</v>
      </c>
      <c r="BE53" s="1233" t="s">
        <v>35</v>
      </c>
      <c r="BF53" s="1233" t="s">
        <v>35</v>
      </c>
      <c r="BG53" s="1254" t="s">
        <v>35</v>
      </c>
      <c r="BH53" s="1275" t="s">
        <v>35</v>
      </c>
      <c r="BI53" s="1233" t="s">
        <v>35</v>
      </c>
      <c r="BJ53" s="1233" t="s">
        <v>35</v>
      </c>
      <c r="BK53" s="1233" t="s">
        <v>35</v>
      </c>
      <c r="BL53" s="1254" t="s">
        <v>35</v>
      </c>
      <c r="BM53" s="1275" t="s">
        <v>35</v>
      </c>
      <c r="BN53" s="1233" t="s">
        <v>35</v>
      </c>
      <c r="BO53" s="1233" t="s">
        <v>35</v>
      </c>
      <c r="BP53" s="1233" t="s">
        <v>35</v>
      </c>
      <c r="BQ53" s="1254" t="s">
        <v>35</v>
      </c>
      <c r="BR53" s="1275" t="s">
        <v>35</v>
      </c>
      <c r="BS53" s="1233" t="s">
        <v>35</v>
      </c>
      <c r="BT53" s="1233" t="s">
        <v>35</v>
      </c>
      <c r="BU53" s="1233" t="s">
        <v>35</v>
      </c>
      <c r="BV53" s="1233" t="s">
        <v>35</v>
      </c>
      <c r="BW53" s="1233" t="s">
        <v>35</v>
      </c>
      <c r="BX53" s="1233" t="s">
        <v>35</v>
      </c>
      <c r="BY53" s="1295" t="s">
        <v>35</v>
      </c>
      <c r="BZ53" s="1295" t="s">
        <v>35</v>
      </c>
      <c r="CA53" s="1295" t="s">
        <v>35</v>
      </c>
      <c r="CB53" s="1295" t="s">
        <v>35</v>
      </c>
      <c r="CC53" s="2187"/>
      <c r="CD53" s="2187"/>
      <c r="CE53" s="2187"/>
      <c r="CF53" s="2187"/>
      <c r="CG53" s="2187"/>
      <c r="CH53" s="2187"/>
      <c r="CI53" s="2187"/>
      <c r="CJ53" s="2187"/>
      <c r="CK53" s="2187"/>
      <c r="CL53" s="2187"/>
      <c r="CM53" s="2187"/>
      <c r="CN53" s="2187"/>
      <c r="CO53" s="2187"/>
      <c r="CP53" s="2187"/>
      <c r="CQ53" s="2187"/>
      <c r="CR53" s="2187"/>
      <c r="CS53" s="2187"/>
      <c r="CT53" s="2187"/>
      <c r="CU53" s="2187"/>
      <c r="CV53" s="2187"/>
      <c r="CW53" s="2187"/>
      <c r="CX53" s="2187"/>
      <c r="CY53" s="2187"/>
      <c r="CZ53" s="2187"/>
    </row>
    <row r="54" s="130" customFormat="true" ht="15" customHeight="true" x14ac:dyDescent="0.2">
      <c r="A54" s="2531"/>
      <c r="B54" s="250" t="s">
        <v>99</v>
      </c>
      <c r="C54" s="1153" t="s">
        <v>35</v>
      </c>
      <c r="D54" s="1163" t="s">
        <v>35</v>
      </c>
      <c r="E54" s="1163" t="s">
        <v>35</v>
      </c>
      <c r="F54" s="1163" t="s">
        <v>35</v>
      </c>
      <c r="G54" s="1173" t="s">
        <v>35</v>
      </c>
      <c r="H54" s="1183" t="s">
        <v>35</v>
      </c>
      <c r="I54" s="1163" t="s">
        <v>35</v>
      </c>
      <c r="J54" s="1163" t="s">
        <v>35</v>
      </c>
      <c r="K54" s="1163" t="s">
        <v>35</v>
      </c>
      <c r="L54" s="1193" t="s">
        <v>35</v>
      </c>
      <c r="M54" s="1201" t="s">
        <v>35</v>
      </c>
      <c r="N54" s="1163" t="s">
        <v>35</v>
      </c>
      <c r="O54" s="1163" t="s">
        <v>35</v>
      </c>
      <c r="P54" s="1163" t="s">
        <v>35</v>
      </c>
      <c r="Q54" s="1173" t="s">
        <v>35</v>
      </c>
      <c r="R54" s="1183" t="s">
        <v>35</v>
      </c>
      <c r="S54" s="1163" t="s">
        <v>35</v>
      </c>
      <c r="T54" s="1163" t="s">
        <v>35</v>
      </c>
      <c r="U54" s="1163" t="s">
        <v>35</v>
      </c>
      <c r="V54" s="1163" t="s">
        <v>35</v>
      </c>
      <c r="W54" s="1163" t="s">
        <v>35</v>
      </c>
      <c r="X54" s="1163" t="s">
        <v>35</v>
      </c>
      <c r="Y54" s="1207" t="s">
        <v>35</v>
      </c>
      <c r="Z54" s="1207" t="s">
        <v>35</v>
      </c>
      <c r="AA54" s="1207" t="s">
        <v>35</v>
      </c>
      <c r="AB54" s="2139" t="s">
        <v>35</v>
      </c>
      <c r="AC54" s="2176"/>
      <c r="AD54" s="2176"/>
      <c r="AE54" s="2176"/>
      <c r="AF54" s="2176"/>
      <c r="AG54" s="2176"/>
      <c r="AH54" s="2176"/>
      <c r="AI54" s="2176"/>
      <c r="AJ54" s="2176"/>
      <c r="AK54" s="2176"/>
      <c r="AL54" s="2176"/>
      <c r="AM54" s="2176"/>
      <c r="AN54" s="2176"/>
      <c r="AO54" s="2176"/>
      <c r="AP54" s="2176"/>
      <c r="AQ54" s="2176"/>
      <c r="AR54" s="2176"/>
      <c r="AS54" s="2176"/>
      <c r="AT54" s="2176"/>
      <c r="AU54" s="2176"/>
      <c r="AV54" s="2176"/>
      <c r="AW54" s="2176"/>
      <c r="AX54" s="2176"/>
      <c r="AY54" s="2176"/>
      <c r="AZ54" s="215"/>
      <c r="BA54" s="2545"/>
      <c r="BB54" s="151" t="s">
        <v>99</v>
      </c>
      <c r="BC54" s="1213" t="s">
        <v>35</v>
      </c>
      <c r="BD54" s="1233" t="s">
        <v>35</v>
      </c>
      <c r="BE54" s="1233" t="s">
        <v>35</v>
      </c>
      <c r="BF54" s="1233" t="s">
        <v>35</v>
      </c>
      <c r="BG54" s="1254" t="s">
        <v>35</v>
      </c>
      <c r="BH54" s="1275" t="s">
        <v>35</v>
      </c>
      <c r="BI54" s="1233" t="s">
        <v>35</v>
      </c>
      <c r="BJ54" s="1233" t="s">
        <v>35</v>
      </c>
      <c r="BK54" s="1233" t="s">
        <v>35</v>
      </c>
      <c r="BL54" s="1254" t="s">
        <v>35</v>
      </c>
      <c r="BM54" s="1275" t="s">
        <v>35</v>
      </c>
      <c r="BN54" s="1233" t="s">
        <v>35</v>
      </c>
      <c r="BO54" s="1233" t="s">
        <v>35</v>
      </c>
      <c r="BP54" s="1233" t="s">
        <v>35</v>
      </c>
      <c r="BQ54" s="1254" t="s">
        <v>35</v>
      </c>
      <c r="BR54" s="1275" t="s">
        <v>35</v>
      </c>
      <c r="BS54" s="1233" t="s">
        <v>35</v>
      </c>
      <c r="BT54" s="1233" t="s">
        <v>35</v>
      </c>
      <c r="BU54" s="1233" t="s">
        <v>35</v>
      </c>
      <c r="BV54" s="1233" t="s">
        <v>35</v>
      </c>
      <c r="BW54" s="1233" t="s">
        <v>35</v>
      </c>
      <c r="BX54" s="1233" t="s">
        <v>35</v>
      </c>
      <c r="BY54" s="1295" t="s">
        <v>35</v>
      </c>
      <c r="BZ54" s="1295" t="s">
        <v>35</v>
      </c>
      <c r="CA54" s="1295" t="s">
        <v>35</v>
      </c>
      <c r="CB54" s="1295" t="s">
        <v>35</v>
      </c>
      <c r="CC54" s="2187"/>
      <c r="CD54" s="2187"/>
      <c r="CE54" s="2187"/>
      <c r="CF54" s="2187"/>
      <c r="CG54" s="2187"/>
      <c r="CH54" s="2187"/>
      <c r="CI54" s="2187"/>
      <c r="CJ54" s="2187"/>
      <c r="CK54" s="2187"/>
      <c r="CL54" s="2187"/>
      <c r="CM54" s="2187"/>
      <c r="CN54" s="2187"/>
      <c r="CO54" s="2187"/>
      <c r="CP54" s="2187"/>
      <c r="CQ54" s="2187"/>
      <c r="CR54" s="2187"/>
      <c r="CS54" s="2187"/>
      <c r="CT54" s="2187"/>
      <c r="CU54" s="2187"/>
      <c r="CV54" s="2187"/>
      <c r="CW54" s="2187"/>
      <c r="CX54" s="2187"/>
      <c r="CY54" s="2187"/>
      <c r="CZ54" s="2187"/>
    </row>
    <row r="55" s="130" customFormat="true" ht="15" customHeight="true" x14ac:dyDescent="0.2">
      <c r="A55" s="2570"/>
      <c r="B55" s="251" t="s">
        <v>68</v>
      </c>
      <c r="C55" s="1155" t="s">
        <v>35</v>
      </c>
      <c r="D55" s="1165" t="s">
        <v>35</v>
      </c>
      <c r="E55" s="1165" t="s">
        <v>35</v>
      </c>
      <c r="F55" s="1165" t="s">
        <v>35</v>
      </c>
      <c r="G55" s="1175" t="s">
        <v>35</v>
      </c>
      <c r="H55" s="1185" t="s">
        <v>35</v>
      </c>
      <c r="I55" s="1165" t="s">
        <v>35</v>
      </c>
      <c r="J55" s="1165" t="s">
        <v>35</v>
      </c>
      <c r="K55" s="1165" t="s">
        <v>35</v>
      </c>
      <c r="L55" s="1195" t="s">
        <v>35</v>
      </c>
      <c r="M55" s="1202" t="s">
        <v>35</v>
      </c>
      <c r="N55" s="1165" t="s">
        <v>35</v>
      </c>
      <c r="O55" s="1165" t="s">
        <v>35</v>
      </c>
      <c r="P55" s="1165" t="s">
        <v>35</v>
      </c>
      <c r="Q55" s="1175" t="s">
        <v>35</v>
      </c>
      <c r="R55" s="2099" t="s">
        <v>35</v>
      </c>
      <c r="S55" s="2100" t="s">
        <v>35</v>
      </c>
      <c r="T55" s="2100" t="s">
        <v>35</v>
      </c>
      <c r="U55" s="2100" t="s">
        <v>35</v>
      </c>
      <c r="V55" s="2100" t="s">
        <v>35</v>
      </c>
      <c r="W55" s="2100" t="s">
        <v>35</v>
      </c>
      <c r="X55" s="2100" t="s">
        <v>35</v>
      </c>
      <c r="Y55" s="2100" t="s">
        <v>35</v>
      </c>
      <c r="Z55" s="2100" t="s">
        <v>35</v>
      </c>
      <c r="AA55" s="2100" t="s">
        <v>35</v>
      </c>
      <c r="AB55" s="2140" t="s">
        <v>35</v>
      </c>
      <c r="AC55" s="2177"/>
      <c r="AD55" s="2177"/>
      <c r="AE55" s="2177"/>
      <c r="AF55" s="2177"/>
      <c r="AG55" s="2177"/>
      <c r="AH55" s="2177"/>
      <c r="AI55" s="2177"/>
      <c r="AJ55" s="2177"/>
      <c r="AK55" s="2177"/>
      <c r="AL55" s="2177"/>
      <c r="AM55" s="2177"/>
      <c r="AN55" s="2177"/>
      <c r="AO55" s="2177"/>
      <c r="AP55" s="2177"/>
      <c r="AQ55" s="2177"/>
      <c r="AR55" s="2177"/>
      <c r="AS55" s="2177"/>
      <c r="AT55" s="2177"/>
      <c r="AU55" s="2177"/>
      <c r="AV55" s="2177"/>
      <c r="AW55" s="2177"/>
      <c r="AX55" s="2177"/>
      <c r="AY55" s="2177"/>
      <c r="AZ55" s="215"/>
      <c r="BA55" s="2571"/>
      <c r="BB55" s="152" t="s">
        <v>68</v>
      </c>
      <c r="BC55" s="1214" t="s">
        <v>35</v>
      </c>
      <c r="BD55" s="1234" t="s">
        <v>35</v>
      </c>
      <c r="BE55" s="1234" t="s">
        <v>35</v>
      </c>
      <c r="BF55" s="1234" t="s">
        <v>35</v>
      </c>
      <c r="BG55" s="1255" t="s">
        <v>35</v>
      </c>
      <c r="BH55" s="1276" t="s">
        <v>35</v>
      </c>
      <c r="BI55" s="1234" t="s">
        <v>35</v>
      </c>
      <c r="BJ55" s="1234" t="s">
        <v>35</v>
      </c>
      <c r="BK55" s="1234" t="s">
        <v>35</v>
      </c>
      <c r="BL55" s="1255" t="s">
        <v>35</v>
      </c>
      <c r="BM55" s="1276" t="s">
        <v>35</v>
      </c>
      <c r="BN55" s="1234" t="s">
        <v>35</v>
      </c>
      <c r="BO55" s="1234" t="s">
        <v>35</v>
      </c>
      <c r="BP55" s="1234" t="s">
        <v>35</v>
      </c>
      <c r="BQ55" s="1255" t="s">
        <v>35</v>
      </c>
      <c r="BR55" s="2101" t="s">
        <v>35</v>
      </c>
      <c r="BS55" s="2102" t="s">
        <v>35</v>
      </c>
      <c r="BT55" s="2102" t="s">
        <v>35</v>
      </c>
      <c r="BU55" s="2102" t="s">
        <v>35</v>
      </c>
      <c r="BV55" s="2102" t="s">
        <v>35</v>
      </c>
      <c r="BW55" s="2102" t="s">
        <v>35</v>
      </c>
      <c r="BX55" s="2102" t="s">
        <v>35</v>
      </c>
      <c r="BY55" s="2102" t="s">
        <v>35</v>
      </c>
      <c r="BZ55" s="1311" t="s">
        <v>35</v>
      </c>
      <c r="CA55" s="1311" t="s">
        <v>35</v>
      </c>
      <c r="CB55" s="1311" t="s">
        <v>35</v>
      </c>
      <c r="CC55" s="2188"/>
      <c r="CD55" s="2188"/>
      <c r="CE55" s="2188"/>
      <c r="CF55" s="2188"/>
      <c r="CG55" s="2188"/>
      <c r="CH55" s="2188"/>
      <c r="CI55" s="2188"/>
      <c r="CJ55" s="2188"/>
      <c r="CK55" s="2188"/>
      <c r="CL55" s="2188"/>
      <c r="CM55" s="2188"/>
      <c r="CN55" s="2188"/>
      <c r="CO55" s="2188"/>
      <c r="CP55" s="2188"/>
      <c r="CQ55" s="2188"/>
      <c r="CR55" s="2188"/>
      <c r="CS55" s="2188"/>
      <c r="CT55" s="2188"/>
      <c r="CU55" s="2188"/>
      <c r="CV55" s="2188"/>
      <c r="CW55" s="2188"/>
      <c r="CX55" s="2188"/>
      <c r="CY55" s="2188"/>
      <c r="CZ55" s="2188"/>
    </row>
    <row r="56" s="399" customFormat="true" ht="15" customHeight="true" x14ac:dyDescent="0.2">
      <c r="A56" s="132"/>
      <c r="B56" s="185"/>
      <c r="C56" s="2532" t="s">
        <v>114</v>
      </c>
      <c r="D56" s="2533"/>
      <c r="E56" s="2533"/>
      <c r="F56" s="2533"/>
      <c r="G56" s="2534"/>
      <c r="H56" s="2877" t="s">
        <v>38</v>
      </c>
      <c r="I56" s="2878"/>
      <c r="J56" s="2878"/>
      <c r="K56" s="2878"/>
      <c r="L56" s="2879"/>
      <c r="M56" s="2880" t="s">
        <v>37</v>
      </c>
      <c r="N56" s="2878"/>
      <c r="O56" s="2878"/>
      <c r="P56" s="2878"/>
      <c r="Q56" s="2879"/>
      <c r="R56" s="2308" t="s">
        <v>137</v>
      </c>
      <c r="S56" s="2316"/>
      <c r="T56" s="2316"/>
      <c r="U56" s="2316"/>
      <c r="V56" s="2316"/>
      <c r="W56" s="2316"/>
      <c r="X56" s="2316"/>
      <c r="Y56" s="2316"/>
      <c r="Z56" s="2316"/>
      <c r="AA56" s="2316"/>
      <c r="AB56" s="2317"/>
      <c r="AC56" s="667"/>
      <c r="AD56" s="667"/>
      <c r="AE56" s="667"/>
      <c r="AF56" s="667"/>
      <c r="AG56" s="667"/>
      <c r="AH56" s="667"/>
      <c r="AI56" s="667"/>
      <c r="AJ56" s="667"/>
      <c r="AK56" s="667"/>
      <c r="AL56" s="667"/>
      <c r="AM56" s="667"/>
      <c r="AN56" s="667"/>
      <c r="AO56" s="667"/>
      <c r="AP56" s="667"/>
      <c r="AQ56" s="667"/>
      <c r="AR56" s="667"/>
      <c r="AS56" s="667"/>
      <c r="AT56" s="667"/>
      <c r="AU56" s="667"/>
      <c r="AV56" s="667"/>
      <c r="AW56" s="667"/>
      <c r="AX56" s="667"/>
      <c r="AY56" s="667"/>
      <c r="AZ56" s="216"/>
      <c r="BA56" s="217" t="s">
        <v>128</v>
      </c>
      <c r="BB56" s="115" t="s">
        <v>95</v>
      </c>
      <c r="BC56" s="2584" t="s">
        <v>114</v>
      </c>
      <c r="BD56" s="2585"/>
      <c r="BE56" s="2585"/>
      <c r="BF56" s="2585"/>
      <c r="BG56" s="2586"/>
      <c r="BH56" s="2587" t="s">
        <v>38</v>
      </c>
      <c r="BI56" s="2585"/>
      <c r="BJ56" s="2585"/>
      <c r="BK56" s="2585"/>
      <c r="BL56" s="2586"/>
      <c r="BM56" s="2587" t="s">
        <v>37</v>
      </c>
      <c r="BN56" s="2585"/>
      <c r="BO56" s="2585"/>
      <c r="BP56" s="2585"/>
      <c r="BQ56" s="2588"/>
      <c r="BR56" s="2095"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399" customFormat="true" ht="12.75" x14ac:dyDescent="0.2">
      <c r="A57" s="186" t="s">
        <v>69</v>
      </c>
      <c r="B57" s="244"/>
      <c r="C57" s="275" t="s">
        <v>0</v>
      </c>
      <c r="D57" s="276" t="s">
        <v>1</v>
      </c>
      <c r="E57" s="276" t="s">
        <v>2</v>
      </c>
      <c r="F57" s="276" t="s">
        <v>3</v>
      </c>
      <c r="G57" s="277" t="s">
        <v>4</v>
      </c>
      <c r="H57" s="1878" t="s">
        <v>0</v>
      </c>
      <c r="I57" s="1842" t="s">
        <v>1</v>
      </c>
      <c r="J57" s="1842" t="s">
        <v>2</v>
      </c>
      <c r="K57" s="1842" t="s">
        <v>3</v>
      </c>
      <c r="L57" s="1843" t="s">
        <v>4</v>
      </c>
      <c r="M57" s="1868" t="s">
        <v>0</v>
      </c>
      <c r="N57" s="1842" t="s">
        <v>1</v>
      </c>
      <c r="O57" s="1842" t="s">
        <v>2</v>
      </c>
      <c r="P57" s="1842" t="s">
        <v>3</v>
      </c>
      <c r="Q57" s="1888" t="s">
        <v>4</v>
      </c>
      <c r="R57" s="1878" t="s">
        <v>150</v>
      </c>
      <c r="S57" s="1842" t="s">
        <v>151</v>
      </c>
      <c r="T57" s="1842" t="s">
        <v>152</v>
      </c>
      <c r="U57" s="1842" t="s">
        <v>153</v>
      </c>
      <c r="V57" s="1842" t="s">
        <v>154</v>
      </c>
      <c r="W57" s="1842" t="s">
        <v>155</v>
      </c>
      <c r="X57" s="1842" t="s">
        <v>156</v>
      </c>
      <c r="Y57" s="1842" t="s">
        <v>157</v>
      </c>
      <c r="Z57" s="1842" t="s">
        <v>158</v>
      </c>
      <c r="AA57" s="1842" t="s">
        <v>159</v>
      </c>
      <c r="AB57" s="1844" t="s">
        <v>160</v>
      </c>
      <c r="AC57" s="667"/>
      <c r="AD57" s="667"/>
      <c r="AE57" s="667"/>
      <c r="AF57" s="667"/>
      <c r="AG57" s="667"/>
      <c r="AH57" s="667"/>
      <c r="AI57" s="667"/>
      <c r="AJ57" s="667"/>
      <c r="AK57" s="667"/>
      <c r="AL57" s="667"/>
      <c r="AM57" s="667"/>
      <c r="AN57" s="667"/>
      <c r="AO57" s="667"/>
      <c r="AP57" s="667"/>
      <c r="AQ57" s="667"/>
      <c r="AR57" s="667"/>
      <c r="AS57" s="667"/>
      <c r="AT57" s="667"/>
      <c r="AU57" s="667"/>
      <c r="AV57" s="667"/>
      <c r="AW57" s="667"/>
      <c r="AX57" s="667"/>
      <c r="AY57" s="667"/>
      <c r="AZ57" s="216"/>
      <c r="BA57" s="196" t="s">
        <v>119</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150</v>
      </c>
      <c r="BS57" s="170" t="s">
        <v>151</v>
      </c>
      <c r="BT57" s="170" t="s">
        <v>152</v>
      </c>
      <c r="BU57" s="170" t="s">
        <v>153</v>
      </c>
      <c r="BV57" s="170" t="s">
        <v>154</v>
      </c>
      <c r="BW57" s="170" t="s">
        <v>155</v>
      </c>
      <c r="BX57" s="170" t="s">
        <v>156</v>
      </c>
      <c r="BY57" s="171" t="s">
        <v>157</v>
      </c>
      <c r="BZ57" s="171" t="s">
        <v>158</v>
      </c>
      <c r="CA57" s="171" t="s">
        <v>159</v>
      </c>
      <c r="CB57" s="171" t="s">
        <v>160</v>
      </c>
      <c r="CC57" s="2189"/>
      <c r="CD57" s="2189"/>
      <c r="CE57" s="2189"/>
      <c r="CF57" s="2189"/>
      <c r="CG57" s="2189"/>
      <c r="CH57" s="2189"/>
      <c r="CI57" s="2189"/>
      <c r="CJ57" s="2189"/>
      <c r="CK57" s="2189"/>
      <c r="CL57" s="2189"/>
      <c r="CM57" s="2189"/>
      <c r="CN57" s="2189"/>
      <c r="CO57" s="2189"/>
      <c r="CP57" s="2189"/>
      <c r="CQ57" s="2189"/>
      <c r="CR57" s="2189"/>
      <c r="CS57" s="2189"/>
      <c r="CT57" s="2189"/>
      <c r="CU57" s="2189"/>
      <c r="CV57" s="2189"/>
      <c r="CW57" s="2189"/>
      <c r="CX57" s="2189"/>
      <c r="CY57" s="2189"/>
      <c r="CZ57" s="2189"/>
    </row>
    <row r="58" s="399" customFormat="true" ht="15" customHeight="true" x14ac:dyDescent="0.2">
      <c r="A58" s="2875" t="s">
        <v>163</v>
      </c>
      <c r="B58" s="2062" t="s">
        <v>296</v>
      </c>
      <c r="C58" s="1946">
        <v>71.61770516631077</v>
      </c>
      <c r="D58" s="1947">
        <v>84.871181672265607</v>
      </c>
      <c r="E58" s="1947">
        <v>90.063438305729832</v>
      </c>
      <c r="F58" s="1947">
        <v>95.588384563422991</v>
      </c>
      <c r="G58" s="1948">
        <v>97.026431960253376</v>
      </c>
      <c r="H58" s="1949">
        <v>92.815813569710457</v>
      </c>
      <c r="I58" s="1947">
        <v>97.404431005846504</v>
      </c>
      <c r="J58" s="1947">
        <v>98.08064228679828</v>
      </c>
      <c r="K58" s="1947">
        <v>98.911024457774815</v>
      </c>
      <c r="L58" s="1950">
        <v>98.083189560893047</v>
      </c>
      <c r="M58" s="1951">
        <v>58.971379138788627</v>
      </c>
      <c r="N58" s="1947">
        <v>66.311839502893605</v>
      </c>
      <c r="O58" s="1947">
        <v>76.265890980108551</v>
      </c>
      <c r="P58" s="1947">
        <v>80.305725683714428</v>
      </c>
      <c r="Q58" s="1948">
        <v>90.992175076268609</v>
      </c>
      <c r="R58" s="1949">
        <v>68.57811932155046</v>
      </c>
      <c r="S58" s="1947">
        <v>80.750426945034164</v>
      </c>
      <c r="T58" s="1947">
        <v>60.669319325738726</v>
      </c>
      <c r="U58" s="1947">
        <v>83.910630135451896</v>
      </c>
      <c r="V58" s="1947">
        <v>92.770143586228841</v>
      </c>
      <c r="W58" s="1947">
        <v>83.400117922123769</v>
      </c>
      <c r="X58" s="1947">
        <v>94.00249537046551</v>
      </c>
      <c r="Y58" s="1947">
        <v>97.345321303304047</v>
      </c>
      <c r="Z58" s="1947">
        <v>86.506001101235995</v>
      </c>
      <c r="AA58" s="1947">
        <v>87.009780261868102</v>
      </c>
      <c r="AB58" s="2330">
        <v>98.723996112833262</v>
      </c>
      <c r="AC58" s="667"/>
      <c r="AD58" s="667"/>
      <c r="AE58" s="667"/>
      <c r="AF58" s="667"/>
      <c r="AG58" s="667"/>
      <c r="AH58" s="667"/>
      <c r="AI58" s="667"/>
      <c r="AJ58" s="667"/>
      <c r="AK58" s="667"/>
      <c r="AL58" s="667"/>
      <c r="AM58" s="667"/>
      <c r="AN58" s="667"/>
      <c r="AO58" s="667"/>
      <c r="AP58" s="667"/>
      <c r="AQ58" s="667"/>
      <c r="AR58" s="667"/>
      <c r="AS58" s="667"/>
      <c r="AT58" s="667"/>
      <c r="AU58" s="667"/>
      <c r="AV58" s="667"/>
      <c r="AW58" s="667"/>
      <c r="AX58" s="667"/>
      <c r="AY58" s="667"/>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2190"/>
      <c r="CD58" s="2190"/>
      <c r="CE58" s="2190"/>
      <c r="CF58" s="2190"/>
      <c r="CG58" s="2190"/>
      <c r="CH58" s="2190"/>
      <c r="CI58" s="2190"/>
      <c r="CJ58" s="2190"/>
      <c r="CK58" s="2190"/>
      <c r="CL58" s="2190"/>
      <c r="CM58" s="2190"/>
      <c r="CN58" s="2190"/>
      <c r="CO58" s="2190"/>
      <c r="CP58" s="2190"/>
      <c r="CQ58" s="2190"/>
      <c r="CR58" s="2190"/>
      <c r="CS58" s="2190"/>
      <c r="CT58" s="2190"/>
      <c r="CU58" s="2190"/>
      <c r="CV58" s="2190"/>
      <c r="CW58" s="2190"/>
      <c r="CX58" s="2190"/>
      <c r="CY58" s="2190"/>
      <c r="CZ58" s="2190"/>
    </row>
    <row r="59" s="399" customFormat="true" ht="15" customHeight="true" x14ac:dyDescent="0.2">
      <c r="A59" s="2876"/>
      <c r="B59" s="2063" t="s">
        <v>297</v>
      </c>
      <c r="C59" s="1952">
        <v>21.379637899974853</v>
      </c>
      <c r="D59" s="1953">
        <v>10.774966578154721</v>
      </c>
      <c r="E59" s="1953">
        <v>5.6300244903038656</v>
      </c>
      <c r="F59" s="1953">
        <v>2.1248546879041941</v>
      </c>
      <c r="G59" s="1954">
        <v>0.8306668708347098</v>
      </c>
      <c r="H59" s="1955">
        <v>5.2781297719944957</v>
      </c>
      <c r="I59" s="1953">
        <v>1.2013064020921991</v>
      </c>
      <c r="J59" s="1953">
        <v>0.52389191904815591</v>
      </c>
      <c r="K59" s="1953">
        <v>0.22647873977195959</v>
      </c>
      <c r="L59" s="1956">
        <v>0.57413390594202762</v>
      </c>
      <c r="M59" s="1957">
        <v>32.150371668019012</v>
      </c>
      <c r="N59" s="1953">
        <v>24.356897774438462</v>
      </c>
      <c r="O59" s="1953">
        <v>16.869121927917941</v>
      </c>
      <c r="P59" s="1953">
        <v>11.153702073672129</v>
      </c>
      <c r="Q59" s="1954">
        <v>3.5676505301042467</v>
      </c>
      <c r="R59" s="1955">
        <v>17.281923773853723</v>
      </c>
      <c r="S59" s="1953">
        <v>18.829920973602899</v>
      </c>
      <c r="T59" s="1953">
        <v>18.762136956299802</v>
      </c>
      <c r="U59" s="1953">
        <v>14.490686919068008</v>
      </c>
      <c r="V59" s="1953">
        <v>3.8958482783847956</v>
      </c>
      <c r="W59" s="1953">
        <v>11.131260611477945</v>
      </c>
      <c r="X59" s="1953">
        <v>3.3247833704864096</v>
      </c>
      <c r="Y59" s="1953">
        <v>1.4734526037794631</v>
      </c>
      <c r="Z59" s="1953">
        <v>9.4358927813663804</v>
      </c>
      <c r="AA59" s="1953">
        <v>12.332997695346743</v>
      </c>
      <c r="AB59" s="2331">
        <v>1.2210030485052825</v>
      </c>
      <c r="AC59" s="667"/>
      <c r="AD59" s="667"/>
      <c r="AE59" s="667"/>
      <c r="AF59" s="667"/>
      <c r="AG59" s="667"/>
      <c r="AH59" s="667"/>
      <c r="AI59" s="667"/>
      <c r="AJ59" s="667"/>
      <c r="AK59" s="667"/>
      <c r="AL59" s="667"/>
      <c r="AM59" s="667"/>
      <c r="AN59" s="667"/>
      <c r="AO59" s="667"/>
      <c r="AP59" s="667"/>
      <c r="AQ59" s="667"/>
      <c r="AR59" s="667"/>
      <c r="AS59" s="667"/>
      <c r="AT59" s="667"/>
      <c r="AU59" s="667"/>
      <c r="AV59" s="667"/>
      <c r="AW59" s="667"/>
      <c r="AX59" s="667"/>
      <c r="AY59" s="667"/>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2191"/>
      <c r="CD59" s="2191"/>
      <c r="CE59" s="2191"/>
      <c r="CF59" s="2191"/>
      <c r="CG59" s="2191"/>
      <c r="CH59" s="2191"/>
      <c r="CI59" s="2191"/>
      <c r="CJ59" s="2191"/>
      <c r="CK59" s="2191"/>
      <c r="CL59" s="2191"/>
      <c r="CM59" s="2191"/>
      <c r="CN59" s="2191"/>
      <c r="CO59" s="2191"/>
      <c r="CP59" s="2191"/>
      <c r="CQ59" s="2191"/>
      <c r="CR59" s="2191"/>
      <c r="CS59" s="2191"/>
      <c r="CT59" s="2191"/>
      <c r="CU59" s="2191"/>
      <c r="CV59" s="2191"/>
      <c r="CW59" s="2191"/>
      <c r="CX59" s="2191"/>
      <c r="CY59" s="2191"/>
      <c r="CZ59" s="2191"/>
    </row>
    <row r="60" s="399" customFormat="true" ht="15" customHeight="true" x14ac:dyDescent="0.2">
      <c r="A60" s="2876"/>
      <c r="B60" s="2063" t="s">
        <v>298</v>
      </c>
      <c r="C60" s="1952">
        <v>1.0297078215960249</v>
      </c>
      <c r="D60" s="1953">
        <v>0.2486889625910601</v>
      </c>
      <c r="E60" s="1953">
        <v>0.36138438552319335</v>
      </c>
      <c r="F60" s="1953">
        <v>0.62317753124612563</v>
      </c>
      <c r="G60" s="1954">
        <v>0.38728935538902109</v>
      </c>
      <c r="H60" s="1955">
        <v>0.59913818183401135</v>
      </c>
      <c r="I60" s="1953">
        <v>0</v>
      </c>
      <c r="J60" s="1953">
        <v>0</v>
      </c>
      <c r="K60" s="1953">
        <v>0</v>
      </c>
      <c r="L60" s="1956">
        <v>0</v>
      </c>
      <c r="M60" s="1957">
        <v>0.91885309582717312</v>
      </c>
      <c r="N60" s="1953">
        <v>0.95773458471323147</v>
      </c>
      <c r="O60" s="1953">
        <v>0.37959716305346508</v>
      </c>
      <c r="P60" s="1953">
        <v>1.460219450913534</v>
      </c>
      <c r="Q60" s="1954">
        <v>1.8847157317595939</v>
      </c>
      <c r="R60" s="1955">
        <v>0.43120116285016336</v>
      </c>
      <c r="S60" s="1953">
        <v>6.5243006148113916E-2</v>
      </c>
      <c r="T60" s="1953">
        <v>2.9110270791102186</v>
      </c>
      <c r="U60" s="1953">
        <v>0</v>
      </c>
      <c r="V60" s="1953">
        <v>0</v>
      </c>
      <c r="W60" s="1953">
        <v>1.0445512854386152</v>
      </c>
      <c r="X60" s="1953">
        <v>1.4251705923817442</v>
      </c>
      <c r="Y60" s="1953">
        <v>0.2425632322670141</v>
      </c>
      <c r="Z60" s="1953">
        <v>0.38531057366553045</v>
      </c>
      <c r="AA60" s="1953">
        <v>0.65722204278498075</v>
      </c>
      <c r="AB60" s="2331">
        <v>0</v>
      </c>
      <c r="AC60" s="667"/>
      <c r="AD60" s="667"/>
      <c r="AE60" s="667"/>
      <c r="AF60" s="667"/>
      <c r="AG60" s="667"/>
      <c r="AH60" s="667"/>
      <c r="AI60" s="667"/>
      <c r="AJ60" s="667"/>
      <c r="AK60" s="667"/>
      <c r="AL60" s="667"/>
      <c r="AM60" s="667"/>
      <c r="AN60" s="667"/>
      <c r="AO60" s="667"/>
      <c r="AP60" s="667"/>
      <c r="AQ60" s="667"/>
      <c r="AR60" s="667"/>
      <c r="AS60" s="667"/>
      <c r="AT60" s="667"/>
      <c r="AU60" s="667"/>
      <c r="AV60" s="667"/>
      <c r="AW60" s="667"/>
      <c r="AX60" s="667"/>
      <c r="AY60" s="667"/>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2191"/>
      <c r="CD60" s="2191"/>
      <c r="CE60" s="2191"/>
      <c r="CF60" s="2191"/>
      <c r="CG60" s="2191"/>
      <c r="CH60" s="2191"/>
      <c r="CI60" s="2191"/>
      <c r="CJ60" s="2191"/>
      <c r="CK60" s="2191"/>
      <c r="CL60" s="2191"/>
      <c r="CM60" s="2191"/>
      <c r="CN60" s="2191"/>
      <c r="CO60" s="2191"/>
      <c r="CP60" s="2191"/>
      <c r="CQ60" s="2191"/>
      <c r="CR60" s="2191"/>
      <c r="CS60" s="2191"/>
      <c r="CT60" s="2191"/>
      <c r="CU60" s="2191"/>
      <c r="CV60" s="2191"/>
      <c r="CW60" s="2191"/>
      <c r="CX60" s="2191"/>
      <c r="CY60" s="2191"/>
      <c r="CZ60" s="2191"/>
    </row>
    <row r="61" s="399" customFormat="true" ht="15" customHeight="true" x14ac:dyDescent="0.2">
      <c r="A61" s="2876"/>
      <c r="B61" s="2063" t="s">
        <v>300</v>
      </c>
      <c r="C61" s="1952">
        <v>0.12544816833660744</v>
      </c>
      <c r="D61" s="1953">
        <v>0.17999662741176004</v>
      </c>
      <c r="E61" s="1953">
        <v>0.82416725961908577</v>
      </c>
      <c r="F61" s="1953">
        <v>0.18075888112248614</v>
      </c>
      <c r="G61" s="1954">
        <v>0.357320135823117</v>
      </c>
      <c r="H61" s="1955">
        <v>0</v>
      </c>
      <c r="I61" s="1953">
        <v>0</v>
      </c>
      <c r="J61" s="1953">
        <v>0</v>
      </c>
      <c r="K61" s="1953">
        <v>0</v>
      </c>
      <c r="L61" s="1956">
        <v>0</v>
      </c>
      <c r="M61" s="1957">
        <v>8.7221378447787809E-2</v>
      </c>
      <c r="N61" s="1953">
        <v>0.21875002620308057</v>
      </c>
      <c r="O61" s="1953">
        <v>0.73600037286252251</v>
      </c>
      <c r="P61" s="1953">
        <v>1.7115615262730415</v>
      </c>
      <c r="Q61" s="1954">
        <v>1.3114906953219287</v>
      </c>
      <c r="R61" s="1955">
        <v>0</v>
      </c>
      <c r="S61" s="1953">
        <v>0</v>
      </c>
      <c r="T61" s="1953">
        <v>0.35595160787044305</v>
      </c>
      <c r="U61" s="1953">
        <v>0.76424490051549143</v>
      </c>
      <c r="V61" s="1953">
        <v>1.24996017712105</v>
      </c>
      <c r="W61" s="1953">
        <v>0</v>
      </c>
      <c r="X61" s="1953">
        <v>1.2475506666663194</v>
      </c>
      <c r="Y61" s="1953">
        <v>0</v>
      </c>
      <c r="Z61" s="1953">
        <v>0</v>
      </c>
      <c r="AA61" s="1953">
        <v>0</v>
      </c>
      <c r="AB61" s="2331">
        <v>0</v>
      </c>
      <c r="AC61" s="667"/>
      <c r="AD61" s="667"/>
      <c r="AE61" s="667"/>
      <c r="AF61" s="667"/>
      <c r="AG61" s="667"/>
      <c r="AH61" s="667"/>
      <c r="AI61" s="667"/>
      <c r="AJ61" s="667"/>
      <c r="AK61" s="667"/>
      <c r="AL61" s="667"/>
      <c r="AM61" s="667"/>
      <c r="AN61" s="667"/>
      <c r="AO61" s="667"/>
      <c r="AP61" s="667"/>
      <c r="AQ61" s="667"/>
      <c r="AR61" s="667"/>
      <c r="AS61" s="667"/>
      <c r="AT61" s="667"/>
      <c r="AU61" s="667"/>
      <c r="AV61" s="667"/>
      <c r="AW61" s="667"/>
      <c r="AX61" s="667"/>
      <c r="AY61" s="667"/>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2191"/>
      <c r="CD61" s="2191"/>
      <c r="CE61" s="2191"/>
      <c r="CF61" s="2191"/>
      <c r="CG61" s="2191"/>
      <c r="CH61" s="2191"/>
      <c r="CI61" s="2191"/>
      <c r="CJ61" s="2191"/>
      <c r="CK61" s="2191"/>
      <c r="CL61" s="2191"/>
      <c r="CM61" s="2191"/>
      <c r="CN61" s="2191"/>
      <c r="CO61" s="2191"/>
      <c r="CP61" s="2191"/>
      <c r="CQ61" s="2191"/>
      <c r="CR61" s="2191"/>
      <c r="CS61" s="2191"/>
      <c r="CT61" s="2191"/>
      <c r="CU61" s="2191"/>
      <c r="CV61" s="2191"/>
      <c r="CW61" s="2191"/>
      <c r="CX61" s="2191"/>
      <c r="CY61" s="2191"/>
      <c r="CZ61" s="2191"/>
    </row>
    <row r="62" s="399" customFormat="true" ht="15" customHeight="true" x14ac:dyDescent="0.2">
      <c r="A62" s="2876"/>
      <c r="B62" s="2063" t="s">
        <v>301</v>
      </c>
      <c r="C62" s="1952">
        <v>0.42459067178836757</v>
      </c>
      <c r="D62" s="1953">
        <v>9.0086367765959477E-2</v>
      </c>
      <c r="E62" s="1953">
        <v>0.42851228541887021</v>
      </c>
      <c r="F62" s="1953">
        <v>0.10739462505175326</v>
      </c>
      <c r="G62" s="1954">
        <v>8.1654741039523318E-2</v>
      </c>
      <c r="H62" s="1955">
        <v>3.8551547187083868E-2</v>
      </c>
      <c r="I62" s="1953">
        <v>0</v>
      </c>
      <c r="J62" s="1953">
        <v>0</v>
      </c>
      <c r="K62" s="1953">
        <v>0</v>
      </c>
      <c r="L62" s="1956">
        <v>0</v>
      </c>
      <c r="M62" s="1957">
        <v>0.6976556941461175</v>
      </c>
      <c r="N62" s="1953">
        <v>0.50220546628859797</v>
      </c>
      <c r="O62" s="1953">
        <v>0</v>
      </c>
      <c r="P62" s="1953">
        <v>1.0451594336121977</v>
      </c>
      <c r="Q62" s="1954">
        <v>0.46083772976157622</v>
      </c>
      <c r="R62" s="1955">
        <v>0</v>
      </c>
      <c r="S62" s="1953">
        <v>0.32853768756637031</v>
      </c>
      <c r="T62" s="1953">
        <v>0.25551418292196953</v>
      </c>
      <c r="U62" s="1953">
        <v>0.83443804496464502</v>
      </c>
      <c r="V62" s="1953">
        <v>0.98481710924688792</v>
      </c>
      <c r="W62" s="1953">
        <v>0</v>
      </c>
      <c r="X62" s="1953">
        <v>0</v>
      </c>
      <c r="Y62" s="1953">
        <v>0</v>
      </c>
      <c r="Z62" s="1953">
        <v>0</v>
      </c>
      <c r="AA62" s="1953">
        <v>0</v>
      </c>
      <c r="AB62" s="2331">
        <v>0</v>
      </c>
      <c r="AC62" s="667"/>
      <c r="AD62" s="667"/>
      <c r="AE62" s="667"/>
      <c r="AF62" s="667"/>
      <c r="AG62" s="667"/>
      <c r="AH62" s="667"/>
      <c r="AI62" s="667"/>
      <c r="AJ62" s="667"/>
      <c r="AK62" s="667"/>
      <c r="AL62" s="667"/>
      <c r="AM62" s="667"/>
      <c r="AN62" s="667"/>
      <c r="AO62" s="667"/>
      <c r="AP62" s="667"/>
      <c r="AQ62" s="667"/>
      <c r="AR62" s="667"/>
      <c r="AS62" s="667"/>
      <c r="AT62" s="667"/>
      <c r="AU62" s="667"/>
      <c r="AV62" s="667"/>
      <c r="AW62" s="667"/>
      <c r="AX62" s="667"/>
      <c r="AY62" s="667"/>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2191"/>
      <c r="CD62" s="2191"/>
      <c r="CE62" s="2191"/>
      <c r="CF62" s="2191"/>
      <c r="CG62" s="2191"/>
      <c r="CH62" s="2191"/>
      <c r="CI62" s="2191"/>
      <c r="CJ62" s="2191"/>
      <c r="CK62" s="2191"/>
      <c r="CL62" s="2191"/>
      <c r="CM62" s="2191"/>
      <c r="CN62" s="2191"/>
      <c r="CO62" s="2191"/>
      <c r="CP62" s="2191"/>
      <c r="CQ62" s="2191"/>
      <c r="CR62" s="2191"/>
      <c r="CS62" s="2191"/>
      <c r="CT62" s="2191"/>
      <c r="CU62" s="2191"/>
      <c r="CV62" s="2191"/>
      <c r="CW62" s="2191"/>
      <c r="CX62" s="2191"/>
      <c r="CY62" s="2191"/>
      <c r="CZ62" s="2191"/>
    </row>
    <row r="63" s="399" customFormat="true" ht="15" customHeight="true" x14ac:dyDescent="0.2">
      <c r="A63" s="2876"/>
      <c r="B63" s="2063" t="s">
        <v>380</v>
      </c>
      <c r="C63" s="1952">
        <v>7.4208584178195064E-2</v>
      </c>
      <c r="D63" s="1953">
        <v>0</v>
      </c>
      <c r="E63" s="1953">
        <v>0</v>
      </c>
      <c r="F63" s="1953">
        <v>0</v>
      </c>
      <c r="G63" s="1954">
        <v>0</v>
      </c>
      <c r="H63" s="1955">
        <v>0</v>
      </c>
      <c r="I63" s="1953">
        <v>0</v>
      </c>
      <c r="J63" s="1953">
        <v>0</v>
      </c>
      <c r="K63" s="1953">
        <v>0</v>
      </c>
      <c r="L63" s="1956">
        <v>0</v>
      </c>
      <c r="M63" s="1957">
        <v>0.18107805945808203</v>
      </c>
      <c r="N63" s="1953">
        <v>0</v>
      </c>
      <c r="O63" s="1953">
        <v>0</v>
      </c>
      <c r="P63" s="1953">
        <v>0</v>
      </c>
      <c r="Q63" s="1954">
        <v>0</v>
      </c>
      <c r="R63" s="1955">
        <v>0</v>
      </c>
      <c r="S63" s="1953">
        <v>0</v>
      </c>
      <c r="T63" s="1953">
        <v>0</v>
      </c>
      <c r="U63" s="1953">
        <v>0</v>
      </c>
      <c r="V63" s="1953">
        <v>0</v>
      </c>
      <c r="W63" s="1953">
        <v>0.21374638964940762</v>
      </c>
      <c r="X63" s="1953">
        <v>0</v>
      </c>
      <c r="Y63" s="1953">
        <v>0</v>
      </c>
      <c r="Z63" s="1953">
        <v>0</v>
      </c>
      <c r="AA63" s="1953">
        <v>0</v>
      </c>
      <c r="AB63" s="2331">
        <v>0</v>
      </c>
      <c r="AC63" s="667"/>
      <c r="AD63" s="667"/>
      <c r="AE63" s="667"/>
      <c r="AF63" s="667"/>
      <c r="AG63" s="667"/>
      <c r="AH63" s="667"/>
      <c r="AI63" s="667"/>
      <c r="AJ63" s="667"/>
      <c r="AK63" s="667"/>
      <c r="AL63" s="667"/>
      <c r="AM63" s="667"/>
      <c r="AN63" s="667"/>
      <c r="AO63" s="667"/>
      <c r="AP63" s="667"/>
      <c r="AQ63" s="667"/>
      <c r="AR63" s="667"/>
      <c r="AS63" s="667"/>
      <c r="AT63" s="667"/>
      <c r="AU63" s="667"/>
      <c r="AV63" s="667"/>
      <c r="AW63" s="667"/>
      <c r="AX63" s="667"/>
      <c r="AY63" s="667"/>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2191"/>
      <c r="CD63" s="2191"/>
      <c r="CE63" s="2191"/>
      <c r="CF63" s="2191"/>
      <c r="CG63" s="2191"/>
      <c r="CH63" s="2191"/>
      <c r="CI63" s="2191"/>
      <c r="CJ63" s="2191"/>
      <c r="CK63" s="2191"/>
      <c r="CL63" s="2191"/>
      <c r="CM63" s="2191"/>
      <c r="CN63" s="2191"/>
      <c r="CO63" s="2191"/>
      <c r="CP63" s="2191"/>
      <c r="CQ63" s="2191"/>
      <c r="CR63" s="2191"/>
      <c r="CS63" s="2191"/>
      <c r="CT63" s="2191"/>
      <c r="CU63" s="2191"/>
      <c r="CV63" s="2191"/>
      <c r="CW63" s="2191"/>
      <c r="CX63" s="2191"/>
      <c r="CY63" s="2191"/>
      <c r="CZ63" s="2191"/>
    </row>
    <row r="64" s="399" customFormat="true" ht="15" customHeight="true" x14ac:dyDescent="0.2">
      <c r="A64" s="2876"/>
      <c r="B64" s="2063" t="s">
        <v>302</v>
      </c>
      <c r="C64" s="1952">
        <v>2.4987264387103698</v>
      </c>
      <c r="D64" s="1953">
        <v>0.85483618282179241</v>
      </c>
      <c r="E64" s="1953">
        <v>0.85976835021275322</v>
      </c>
      <c r="F64" s="1953">
        <v>0.69729419280687632</v>
      </c>
      <c r="G64" s="1954">
        <v>0.19153412609559761</v>
      </c>
      <c r="H64" s="1955">
        <v>0.19937688897626984</v>
      </c>
      <c r="I64" s="1953">
        <v>3.7315283270205675E-2</v>
      </c>
      <c r="J64" s="1953">
        <v>0.15166454589903666</v>
      </c>
      <c r="K64" s="1953">
        <v>8.049519317437992E-2</v>
      </c>
      <c r="L64" s="1956">
        <v>0.12100936065576294</v>
      </c>
      <c r="M64" s="1957">
        <v>4.1724845386095106</v>
      </c>
      <c r="N64" s="1953">
        <v>2.459687932295163</v>
      </c>
      <c r="O64" s="1953">
        <v>1.749733545790489</v>
      </c>
      <c r="P64" s="1953">
        <v>1.8277782476833666</v>
      </c>
      <c r="Q64" s="1954">
        <v>1.3817455156535297</v>
      </c>
      <c r="R64" s="1955">
        <v>0</v>
      </c>
      <c r="S64" s="1953">
        <v>2.5871387648601585E-2</v>
      </c>
      <c r="T64" s="1953">
        <v>5.3160124731332106</v>
      </c>
      <c r="U64" s="1953">
        <v>0</v>
      </c>
      <c r="V64" s="1953">
        <v>0.64391887912296519</v>
      </c>
      <c r="W64" s="1953">
        <v>4.0820759575205745</v>
      </c>
      <c r="X64" s="1953">
        <v>0</v>
      </c>
      <c r="Y64" s="1953">
        <v>0.93866286064951265</v>
      </c>
      <c r="Z64" s="1953">
        <v>2.8391610565568888</v>
      </c>
      <c r="AA64" s="1953">
        <v>0</v>
      </c>
      <c r="AB64" s="2331">
        <v>0</v>
      </c>
      <c r="AC64" s="667"/>
      <c r="AD64" s="667"/>
      <c r="AE64" s="667"/>
      <c r="AF64" s="667"/>
      <c r="AG64" s="667"/>
      <c r="AH64" s="667"/>
      <c r="AI64" s="667"/>
      <c r="AJ64" s="667"/>
      <c r="AK64" s="667"/>
      <c r="AL64" s="667"/>
      <c r="AM64" s="667"/>
      <c r="AN64" s="667"/>
      <c r="AO64" s="667"/>
      <c r="AP64" s="667"/>
      <c r="AQ64" s="667"/>
      <c r="AR64" s="667"/>
      <c r="AS64" s="667"/>
      <c r="AT64" s="667"/>
      <c r="AU64" s="667"/>
      <c r="AV64" s="667"/>
      <c r="AW64" s="667"/>
      <c r="AX64" s="667"/>
      <c r="AY64" s="667"/>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2191"/>
      <c r="CD64" s="2191"/>
      <c r="CE64" s="2191"/>
      <c r="CF64" s="2191"/>
      <c r="CG64" s="2191"/>
      <c r="CH64" s="2191"/>
      <c r="CI64" s="2191"/>
      <c r="CJ64" s="2191"/>
      <c r="CK64" s="2191"/>
      <c r="CL64" s="2191"/>
      <c r="CM64" s="2191"/>
      <c r="CN64" s="2191"/>
      <c r="CO64" s="2191"/>
      <c r="CP64" s="2191"/>
      <c r="CQ64" s="2191"/>
      <c r="CR64" s="2191"/>
      <c r="CS64" s="2191"/>
      <c r="CT64" s="2191"/>
      <c r="CU64" s="2191"/>
      <c r="CV64" s="2191"/>
      <c r="CW64" s="2191"/>
      <c r="CX64" s="2191"/>
      <c r="CY64" s="2191"/>
      <c r="CZ64" s="2191"/>
    </row>
    <row r="65" s="399" customFormat="true" ht="15" customHeight="true" x14ac:dyDescent="0.2">
      <c r="A65" s="2876"/>
      <c r="B65" s="2063" t="s">
        <v>303</v>
      </c>
      <c r="C65" s="1952">
        <v>0.20833823302328566</v>
      </c>
      <c r="D65" s="1953">
        <v>0.16190476479130633</v>
      </c>
      <c r="E65" s="1953">
        <v>5.1124284043365581E-2</v>
      </c>
      <c r="F65" s="1953">
        <v>0</v>
      </c>
      <c r="G65" s="1954">
        <v>1.409473883129741E-2</v>
      </c>
      <c r="H65" s="1955">
        <v>2.3917764455141294E-2</v>
      </c>
      <c r="I65" s="1953">
        <v>0</v>
      </c>
      <c r="J65" s="1953">
        <v>0</v>
      </c>
      <c r="K65" s="1953">
        <v>2.401530459864893E-2</v>
      </c>
      <c r="L65" s="1956">
        <v>0</v>
      </c>
      <c r="M65" s="1957">
        <v>0.40879156118297894</v>
      </c>
      <c r="N65" s="1953">
        <v>0.21949920077835638</v>
      </c>
      <c r="O65" s="1953">
        <v>0.23966723422322836</v>
      </c>
      <c r="P65" s="1953">
        <v>0.12469427265629585</v>
      </c>
      <c r="Q65" s="1954">
        <v>0</v>
      </c>
      <c r="R65" s="1955">
        <v>0</v>
      </c>
      <c r="S65" s="1953">
        <v>0</v>
      </c>
      <c r="T65" s="1953">
        <v>0.59499753427026059</v>
      </c>
      <c r="U65" s="1953">
        <v>0</v>
      </c>
      <c r="V65" s="1953">
        <v>7.5755162249760602E-2</v>
      </c>
      <c r="W65" s="1953">
        <v>0.12824783378964458</v>
      </c>
      <c r="X65" s="1953">
        <v>0</v>
      </c>
      <c r="Y65" s="1953">
        <v>0</v>
      </c>
      <c r="Z65" s="1953">
        <v>0.32607381456883267</v>
      </c>
      <c r="AA65" s="1953">
        <v>0</v>
      </c>
      <c r="AB65" s="2331">
        <v>0</v>
      </c>
      <c r="AC65" s="667"/>
      <c r="AD65" s="667"/>
      <c r="AE65" s="667"/>
      <c r="AF65" s="667"/>
      <c r="AG65" s="667"/>
      <c r="AH65" s="667"/>
      <c r="AI65" s="667"/>
      <c r="AJ65" s="667"/>
      <c r="AK65" s="667"/>
      <c r="AL65" s="667"/>
      <c r="AM65" s="667"/>
      <c r="AN65" s="667"/>
      <c r="AO65" s="667"/>
      <c r="AP65" s="667"/>
      <c r="AQ65" s="667"/>
      <c r="AR65" s="667"/>
      <c r="AS65" s="667"/>
      <c r="AT65" s="667"/>
      <c r="AU65" s="667"/>
      <c r="AV65" s="667"/>
      <c r="AW65" s="667"/>
      <c r="AX65" s="667"/>
      <c r="AY65" s="667"/>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2191"/>
      <c r="CD65" s="2191"/>
      <c r="CE65" s="2191"/>
      <c r="CF65" s="2191"/>
      <c r="CG65" s="2191"/>
      <c r="CH65" s="2191"/>
      <c r="CI65" s="2191"/>
      <c r="CJ65" s="2191"/>
      <c r="CK65" s="2191"/>
      <c r="CL65" s="2191"/>
      <c r="CM65" s="2191"/>
      <c r="CN65" s="2191"/>
      <c r="CO65" s="2191"/>
      <c r="CP65" s="2191"/>
      <c r="CQ65" s="2191"/>
      <c r="CR65" s="2191"/>
      <c r="CS65" s="2191"/>
      <c r="CT65" s="2191"/>
      <c r="CU65" s="2191"/>
      <c r="CV65" s="2191"/>
      <c r="CW65" s="2191"/>
      <c r="CX65" s="2191"/>
      <c r="CY65" s="2191"/>
      <c r="CZ65" s="2191"/>
    </row>
    <row r="66" s="399" customFormat="true" ht="15" customHeight="true" x14ac:dyDescent="0.2">
      <c r="A66" s="2876"/>
      <c r="B66" s="2063" t="s">
        <v>176</v>
      </c>
      <c r="C66" s="1952">
        <v>2.641637016080931</v>
      </c>
      <c r="D66" s="1953">
        <v>2.734953504574356</v>
      </c>
      <c r="E66" s="1953">
        <v>1.6615734569400853</v>
      </c>
      <c r="F66" s="1953">
        <v>0.67813551844561815</v>
      </c>
      <c r="G66" s="1954">
        <v>1.0991045193643187</v>
      </c>
      <c r="H66" s="1955">
        <v>1.0450722758424795</v>
      </c>
      <c r="I66" s="1953">
        <v>1.2964494013727859</v>
      </c>
      <c r="J66" s="1953">
        <v>1.1014667039600419</v>
      </c>
      <c r="K66" s="1953">
        <v>0.75798630468021888</v>
      </c>
      <c r="L66" s="1956">
        <v>1.2014887635597673</v>
      </c>
      <c r="M66" s="1957">
        <v>2.4121648655205172</v>
      </c>
      <c r="N66" s="1953">
        <v>4.9733855123896031</v>
      </c>
      <c r="O66" s="1953">
        <v>3.5571638108917405</v>
      </c>
      <c r="P66" s="1953">
        <v>2.3711593114751794</v>
      </c>
      <c r="Q66" s="1954">
        <v>0.40138472113053703</v>
      </c>
      <c r="R66" s="1955">
        <v>13.708755741745698</v>
      </c>
      <c r="S66" s="1953">
        <v>0</v>
      </c>
      <c r="T66" s="1953">
        <v>11.030396421627993</v>
      </c>
      <c r="U66" s="1953">
        <v>0</v>
      </c>
      <c r="V66" s="1953">
        <v>0.37955680764562666</v>
      </c>
      <c r="W66" s="1953">
        <v>0</v>
      </c>
      <c r="X66" s="1953">
        <v>0</v>
      </c>
      <c r="Y66" s="1953">
        <v>0</v>
      </c>
      <c r="Z66" s="1953">
        <v>0.16513310299951303</v>
      </c>
      <c r="AA66" s="1953">
        <v>0</v>
      </c>
      <c r="AB66" s="2331">
        <v>0</v>
      </c>
      <c r="AC66" s="667"/>
      <c r="AD66" s="667"/>
      <c r="AE66" s="667"/>
      <c r="AF66" s="667"/>
      <c r="AG66" s="667"/>
      <c r="AH66" s="667"/>
      <c r="AI66" s="667"/>
      <c r="AJ66" s="667"/>
      <c r="AK66" s="667"/>
      <c r="AL66" s="667"/>
      <c r="AM66" s="667"/>
      <c r="AN66" s="667"/>
      <c r="AO66" s="667"/>
      <c r="AP66" s="667"/>
      <c r="AQ66" s="667"/>
      <c r="AR66" s="667"/>
      <c r="AS66" s="667"/>
      <c r="AT66" s="667"/>
      <c r="AU66" s="667"/>
      <c r="AV66" s="667"/>
      <c r="AW66" s="667"/>
      <c r="AX66" s="667"/>
      <c r="AY66" s="667"/>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2191"/>
      <c r="CD66" s="2191"/>
      <c r="CE66" s="2191"/>
      <c r="CF66" s="2191"/>
      <c r="CG66" s="2191"/>
      <c r="CH66" s="2191"/>
      <c r="CI66" s="2191"/>
      <c r="CJ66" s="2191"/>
      <c r="CK66" s="2191"/>
      <c r="CL66" s="2191"/>
      <c r="CM66" s="2191"/>
      <c r="CN66" s="2191"/>
      <c r="CO66" s="2191"/>
      <c r="CP66" s="2191"/>
      <c r="CQ66" s="2191"/>
      <c r="CR66" s="2191"/>
      <c r="CS66" s="2191"/>
      <c r="CT66" s="2191"/>
      <c r="CU66" s="2191"/>
      <c r="CV66" s="2191"/>
      <c r="CW66" s="2191"/>
      <c r="CX66" s="2191"/>
      <c r="CY66" s="2191"/>
      <c r="CZ66" s="2191"/>
    </row>
    <row r="67" s="399" customFormat="true" ht="15" customHeight="true" x14ac:dyDescent="0.2">
      <c r="A67" s="2876"/>
      <c r="B67" s="2063" t="s">
        <v>245</v>
      </c>
      <c r="C67" s="1952">
        <v>0</v>
      </c>
      <c r="D67" s="1953">
        <v>0</v>
      </c>
      <c r="E67" s="1953">
        <v>0.12000718220891067</v>
      </c>
      <c r="F67" s="1953">
        <v>0</v>
      </c>
      <c r="G67" s="1954">
        <v>1.1903552369081052E-2</v>
      </c>
      <c r="H67" s="1955">
        <v>0</v>
      </c>
      <c r="I67" s="1953">
        <v>6.0497907418279942E-2</v>
      </c>
      <c r="J67" s="1953">
        <v>0.14233454429451606</v>
      </c>
      <c r="K67" s="1953">
        <v>0</v>
      </c>
      <c r="L67" s="1956">
        <v>2.0178408949419573E-2</v>
      </c>
      <c r="M67" s="1957">
        <v>0</v>
      </c>
      <c r="N67" s="1953">
        <v>0</v>
      </c>
      <c r="O67" s="1953">
        <v>0</v>
      </c>
      <c r="P67" s="1953">
        <v>0</v>
      </c>
      <c r="Q67" s="1954">
        <v>0</v>
      </c>
      <c r="R67" s="1955">
        <v>0</v>
      </c>
      <c r="S67" s="1953">
        <v>0</v>
      </c>
      <c r="T67" s="1953">
        <v>0.10464441902730119</v>
      </c>
      <c r="U67" s="1953">
        <v>0</v>
      </c>
      <c r="V67" s="1953">
        <v>0</v>
      </c>
      <c r="W67" s="1953">
        <v>0</v>
      </c>
      <c r="X67" s="1953">
        <v>0</v>
      </c>
      <c r="Y67" s="1953">
        <v>0</v>
      </c>
      <c r="Z67" s="1953">
        <v>0</v>
      </c>
      <c r="AA67" s="1953">
        <v>0</v>
      </c>
      <c r="AB67" s="2331">
        <v>5.5000838661474385E-2</v>
      </c>
      <c r="AC67" s="667"/>
      <c r="AD67" s="667"/>
      <c r="AE67" s="667"/>
      <c r="AF67" s="667"/>
      <c r="AG67" s="667"/>
      <c r="AH67" s="667"/>
      <c r="AI67" s="667"/>
      <c r="AJ67" s="667"/>
      <c r="AK67" s="667"/>
      <c r="AL67" s="667"/>
      <c r="AM67" s="667"/>
      <c r="AN67" s="667"/>
      <c r="AO67" s="667"/>
      <c r="AP67" s="667"/>
      <c r="AQ67" s="667"/>
      <c r="AR67" s="667"/>
      <c r="AS67" s="667"/>
      <c r="AT67" s="667"/>
      <c r="AU67" s="667"/>
      <c r="AV67" s="667"/>
      <c r="AW67" s="667"/>
      <c r="AX67" s="667"/>
      <c r="AY67" s="667"/>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2191"/>
      <c r="CD67" s="2191"/>
      <c r="CE67" s="2191"/>
      <c r="CF67" s="2191"/>
      <c r="CG67" s="2191"/>
      <c r="CH67" s="2191"/>
      <c r="CI67" s="2191"/>
      <c r="CJ67" s="2191"/>
      <c r="CK67" s="2191"/>
      <c r="CL67" s="2191"/>
      <c r="CM67" s="2191"/>
      <c r="CN67" s="2191"/>
      <c r="CO67" s="2191"/>
      <c r="CP67" s="2191"/>
      <c r="CQ67" s="2191"/>
      <c r="CR67" s="2191"/>
      <c r="CS67" s="2191"/>
      <c r="CT67" s="2191"/>
      <c r="CU67" s="2191"/>
      <c r="CV67" s="2191"/>
      <c r="CW67" s="2191"/>
      <c r="CX67" s="2191"/>
      <c r="CY67" s="2191"/>
      <c r="CZ67" s="2191"/>
    </row>
    <row r="68" s="399" customFormat="true" ht="15" customHeight="true" x14ac:dyDescent="0.2">
      <c r="A68" s="2876"/>
      <c r="B68" s="2063" t="s">
        <v>46</v>
      </c>
      <c r="C68" s="1952">
        <v>0</v>
      </c>
      <c r="D68" s="1953">
        <v>8.3385339623331195E-2</v>
      </c>
      <c r="E68" s="1953">
        <v>0</v>
      </c>
      <c r="F68" s="1953">
        <v>0</v>
      </c>
      <c r="G68" s="1954">
        <v>0</v>
      </c>
      <c r="H68" s="1955">
        <v>0</v>
      </c>
      <c r="I68" s="1953">
        <v>0</v>
      </c>
      <c r="J68" s="1953">
        <v>0</v>
      </c>
      <c r="K68" s="1953">
        <v>0</v>
      </c>
      <c r="L68" s="1956">
        <v>0</v>
      </c>
      <c r="M68" s="1957">
        <v>0</v>
      </c>
      <c r="N68" s="1953">
        <v>0</v>
      </c>
      <c r="O68" s="1953">
        <v>0.20282496515210791</v>
      </c>
      <c r="P68" s="1953">
        <v>0</v>
      </c>
      <c r="Q68" s="1954">
        <v>0</v>
      </c>
      <c r="R68" s="1955">
        <v>0</v>
      </c>
      <c r="S68" s="1953">
        <v>0</v>
      </c>
      <c r="T68" s="1953">
        <v>0</v>
      </c>
      <c r="U68" s="1953">
        <v>0</v>
      </c>
      <c r="V68" s="1953">
        <v>0</v>
      </c>
      <c r="W68" s="1953">
        <v>0</v>
      </c>
      <c r="X68" s="1953">
        <v>0</v>
      </c>
      <c r="Y68" s="1953">
        <v>0</v>
      </c>
      <c r="Z68" s="1953">
        <v>0.34242756960676257</v>
      </c>
      <c r="AA68" s="1953">
        <v>0</v>
      </c>
      <c r="AB68" s="2331">
        <v>0</v>
      </c>
      <c r="AC68" s="667"/>
      <c r="AD68" s="667"/>
      <c r="AE68" s="667"/>
      <c r="AF68" s="667"/>
      <c r="AG68" s="667"/>
      <c r="AH68" s="667"/>
      <c r="AI68" s="667"/>
      <c r="AJ68" s="667"/>
      <c r="AK68" s="667"/>
      <c r="AL68" s="667"/>
      <c r="AM68" s="667"/>
      <c r="AN68" s="667"/>
      <c r="AO68" s="667"/>
      <c r="AP68" s="667"/>
      <c r="AQ68" s="667"/>
      <c r="AR68" s="667"/>
      <c r="AS68" s="667"/>
      <c r="AT68" s="667"/>
      <c r="AU68" s="667"/>
      <c r="AV68" s="667"/>
      <c r="AW68" s="667"/>
      <c r="AX68" s="667"/>
      <c r="AY68" s="667"/>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2191"/>
      <c r="CD68" s="2191"/>
      <c r="CE68" s="2191"/>
      <c r="CF68" s="2191"/>
      <c r="CG68" s="2191"/>
      <c r="CH68" s="2191"/>
      <c r="CI68" s="2191"/>
      <c r="CJ68" s="2191"/>
      <c r="CK68" s="2191"/>
      <c r="CL68" s="2191"/>
      <c r="CM68" s="2191"/>
      <c r="CN68" s="2191"/>
      <c r="CO68" s="2191"/>
      <c r="CP68" s="2191"/>
      <c r="CQ68" s="2191"/>
      <c r="CR68" s="2191"/>
      <c r="CS68" s="2191"/>
      <c r="CT68" s="2191"/>
      <c r="CU68" s="2191"/>
      <c r="CV68" s="2191"/>
      <c r="CW68" s="2191"/>
      <c r="CX68" s="2191"/>
      <c r="CY68" s="2191"/>
      <c r="CZ68" s="2191"/>
    </row>
    <row r="69" s="399" customFormat="true" ht="15" customHeight="true" x14ac:dyDescent="0.2">
      <c r="A69" s="1896"/>
      <c r="B69" s="2064"/>
      <c r="C69" s="1952"/>
      <c r="D69" s="1953"/>
      <c r="E69" s="1953"/>
      <c r="F69" s="1953"/>
      <c r="G69" s="1954"/>
      <c r="H69" s="1955"/>
      <c r="I69" s="1953"/>
      <c r="J69" s="1953"/>
      <c r="K69" s="1953"/>
      <c r="L69" s="1956"/>
      <c r="M69" s="1957"/>
      <c r="N69" s="1953"/>
      <c r="O69" s="1953"/>
      <c r="P69" s="1953"/>
      <c r="Q69" s="1954"/>
      <c r="R69" s="1955"/>
      <c r="S69" s="1953"/>
      <c r="T69" s="1953"/>
      <c r="U69" s="1953"/>
      <c r="V69" s="1953"/>
      <c r="W69" s="1953"/>
      <c r="X69" s="1953"/>
      <c r="Y69" s="1953"/>
      <c r="Z69" s="1953"/>
      <c r="AA69" s="1953"/>
      <c r="AB69" s="2331"/>
      <c r="AC69" s="667"/>
      <c r="AD69" s="667"/>
      <c r="AE69" s="667"/>
      <c r="AF69" s="667"/>
      <c r="AG69" s="667"/>
      <c r="AH69" s="667"/>
      <c r="AI69" s="667"/>
      <c r="AJ69" s="667"/>
      <c r="AK69" s="667"/>
      <c r="AL69" s="667"/>
      <c r="AM69" s="667"/>
      <c r="AN69" s="667"/>
      <c r="AO69" s="667"/>
      <c r="AP69" s="667"/>
      <c r="AQ69" s="667"/>
      <c r="AR69" s="667"/>
      <c r="AS69" s="667"/>
      <c r="AT69" s="667"/>
      <c r="AU69" s="667"/>
      <c r="AV69" s="667"/>
      <c r="AW69" s="667"/>
      <c r="AX69" s="667"/>
      <c r="AY69" s="667"/>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2191"/>
      <c r="CD69" s="2191"/>
      <c r="CE69" s="2191"/>
      <c r="CF69" s="2191"/>
      <c r="CG69" s="2191"/>
      <c r="CH69" s="2191"/>
      <c r="CI69" s="2191"/>
      <c r="CJ69" s="2191"/>
      <c r="CK69" s="2191"/>
      <c r="CL69" s="2191"/>
      <c r="CM69" s="2191"/>
      <c r="CN69" s="2191"/>
      <c r="CO69" s="2191"/>
      <c r="CP69" s="2191"/>
      <c r="CQ69" s="2191"/>
      <c r="CR69" s="2191"/>
      <c r="CS69" s="2191"/>
      <c r="CT69" s="2191"/>
      <c r="CU69" s="2191"/>
      <c r="CV69" s="2191"/>
      <c r="CW69" s="2191"/>
      <c r="CX69" s="2191"/>
      <c r="CY69" s="2191"/>
      <c r="CZ69" s="2191"/>
    </row>
    <row r="70" s="399" customFormat="true" ht="15" customHeight="true" x14ac:dyDescent="0.2">
      <c r="A70" s="1896"/>
      <c r="B70" s="2064"/>
      <c r="C70" s="1952"/>
      <c r="D70" s="1953"/>
      <c r="E70" s="1953"/>
      <c r="F70" s="1953"/>
      <c r="G70" s="1954"/>
      <c r="H70" s="1955"/>
      <c r="I70" s="1953"/>
      <c r="J70" s="1953"/>
      <c r="K70" s="1953"/>
      <c r="L70" s="1956"/>
      <c r="M70" s="1957"/>
      <c r="N70" s="1953"/>
      <c r="O70" s="1953"/>
      <c r="P70" s="1953"/>
      <c r="Q70" s="1954"/>
      <c r="R70" s="1955"/>
      <c r="S70" s="1953"/>
      <c r="T70" s="1953"/>
      <c r="U70" s="1953"/>
      <c r="V70" s="1953"/>
      <c r="W70" s="1953"/>
      <c r="X70" s="1953"/>
      <c r="Y70" s="1953"/>
      <c r="Z70" s="1953"/>
      <c r="AA70" s="1953"/>
      <c r="AB70" s="2331"/>
      <c r="AC70" s="667"/>
      <c r="AD70" s="667"/>
      <c r="AE70" s="667"/>
      <c r="AF70" s="667"/>
      <c r="AG70" s="667"/>
      <c r="AH70" s="667"/>
      <c r="AI70" s="667"/>
      <c r="AJ70" s="667"/>
      <c r="AK70" s="667"/>
      <c r="AL70" s="667"/>
      <c r="AM70" s="667"/>
      <c r="AN70" s="667"/>
      <c r="AO70" s="667"/>
      <c r="AP70" s="667"/>
      <c r="AQ70" s="667"/>
      <c r="AR70" s="667"/>
      <c r="AS70" s="667"/>
      <c r="AT70" s="667"/>
      <c r="AU70" s="667"/>
      <c r="AV70" s="667"/>
      <c r="AW70" s="667"/>
      <c r="AX70" s="667"/>
      <c r="AY70" s="667"/>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2191"/>
      <c r="CD70" s="2191"/>
      <c r="CE70" s="2191"/>
      <c r="CF70" s="2191"/>
      <c r="CG70" s="2191"/>
      <c r="CH70" s="2191"/>
      <c r="CI70" s="2191"/>
      <c r="CJ70" s="2191"/>
      <c r="CK70" s="2191"/>
      <c r="CL70" s="2191"/>
      <c r="CM70" s="2191"/>
      <c r="CN70" s="2191"/>
      <c r="CO70" s="2191"/>
      <c r="CP70" s="2191"/>
      <c r="CQ70" s="2191"/>
      <c r="CR70" s="2191"/>
      <c r="CS70" s="2191"/>
      <c r="CT70" s="2191"/>
      <c r="CU70" s="2191"/>
      <c r="CV70" s="2191"/>
      <c r="CW70" s="2191"/>
      <c r="CX70" s="2191"/>
      <c r="CY70" s="2191"/>
      <c r="CZ70" s="2191"/>
    </row>
    <row r="71" s="399" customFormat="true" ht="15" customHeight="true" x14ac:dyDescent="0.2">
      <c r="A71" s="1896"/>
      <c r="B71" s="2064"/>
      <c r="C71" s="1952"/>
      <c r="D71" s="1953"/>
      <c r="E71" s="1953"/>
      <c r="F71" s="1953"/>
      <c r="G71" s="1954"/>
      <c r="H71" s="1955"/>
      <c r="I71" s="1953"/>
      <c r="J71" s="1953"/>
      <c r="K71" s="1953"/>
      <c r="L71" s="1956"/>
      <c r="M71" s="1957"/>
      <c r="N71" s="1953"/>
      <c r="O71" s="1953"/>
      <c r="P71" s="1953"/>
      <c r="Q71" s="1954"/>
      <c r="R71" s="1955"/>
      <c r="S71" s="1953"/>
      <c r="T71" s="1953"/>
      <c r="U71" s="1953"/>
      <c r="V71" s="1953"/>
      <c r="W71" s="1953"/>
      <c r="X71" s="1953"/>
      <c r="Y71" s="1953"/>
      <c r="Z71" s="1953"/>
      <c r="AA71" s="1953"/>
      <c r="AB71" s="2331"/>
      <c r="AC71" s="667"/>
      <c r="AD71" s="667"/>
      <c r="AE71" s="667"/>
      <c r="AF71" s="667"/>
      <c r="AG71" s="667"/>
      <c r="AH71" s="667"/>
      <c r="AI71" s="667"/>
      <c r="AJ71" s="667"/>
      <c r="AK71" s="667"/>
      <c r="AL71" s="667"/>
      <c r="AM71" s="667"/>
      <c r="AN71" s="667"/>
      <c r="AO71" s="667"/>
      <c r="AP71" s="667"/>
      <c r="AQ71" s="667"/>
      <c r="AR71" s="667"/>
      <c r="AS71" s="667"/>
      <c r="AT71" s="667"/>
      <c r="AU71" s="667"/>
      <c r="AV71" s="667"/>
      <c r="AW71" s="667"/>
      <c r="AX71" s="667"/>
      <c r="AY71" s="667"/>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2191"/>
      <c r="CD71" s="2191"/>
      <c r="CE71" s="2191"/>
      <c r="CF71" s="2191"/>
      <c r="CG71" s="2191"/>
      <c r="CH71" s="2191"/>
      <c r="CI71" s="2191"/>
      <c r="CJ71" s="2191"/>
      <c r="CK71" s="2191"/>
      <c r="CL71" s="2191"/>
      <c r="CM71" s="2191"/>
      <c r="CN71" s="2191"/>
      <c r="CO71" s="2191"/>
      <c r="CP71" s="2191"/>
      <c r="CQ71" s="2191"/>
      <c r="CR71" s="2191"/>
      <c r="CS71" s="2191"/>
      <c r="CT71" s="2191"/>
      <c r="CU71" s="2191"/>
      <c r="CV71" s="2191"/>
      <c r="CW71" s="2191"/>
      <c r="CX71" s="2191"/>
      <c r="CY71" s="2191"/>
      <c r="CZ71" s="2191"/>
    </row>
    <row r="72" s="399" customFormat="true" ht="15" customHeight="true" x14ac:dyDescent="0.2">
      <c r="A72" s="1896"/>
      <c r="B72" s="2064"/>
      <c r="C72" s="1952"/>
      <c r="D72" s="1953"/>
      <c r="E72" s="1953"/>
      <c r="F72" s="1953"/>
      <c r="G72" s="1954"/>
      <c r="H72" s="1955"/>
      <c r="I72" s="1953"/>
      <c r="J72" s="1953"/>
      <c r="K72" s="1953"/>
      <c r="L72" s="1956"/>
      <c r="M72" s="1957"/>
      <c r="N72" s="1953"/>
      <c r="O72" s="1953"/>
      <c r="P72" s="1953"/>
      <c r="Q72" s="1954"/>
      <c r="R72" s="1955"/>
      <c r="S72" s="1953"/>
      <c r="T72" s="1953"/>
      <c r="U72" s="1953"/>
      <c r="V72" s="1953"/>
      <c r="W72" s="1953"/>
      <c r="X72" s="1953"/>
      <c r="Y72" s="1953"/>
      <c r="Z72" s="1953"/>
      <c r="AA72" s="1953"/>
      <c r="AB72" s="2331"/>
      <c r="AC72" s="667"/>
      <c r="AD72" s="667"/>
      <c r="AE72" s="667"/>
      <c r="AF72" s="667"/>
      <c r="AG72" s="667"/>
      <c r="AH72" s="667"/>
      <c r="AI72" s="667"/>
      <c r="AJ72" s="667"/>
      <c r="AK72" s="667"/>
      <c r="AL72" s="667"/>
      <c r="AM72" s="667"/>
      <c r="AN72" s="667"/>
      <c r="AO72" s="667"/>
      <c r="AP72" s="667"/>
      <c r="AQ72" s="667"/>
      <c r="AR72" s="667"/>
      <c r="AS72" s="667"/>
      <c r="AT72" s="667"/>
      <c r="AU72" s="667"/>
      <c r="AV72" s="667"/>
      <c r="AW72" s="667"/>
      <c r="AX72" s="667"/>
      <c r="AY72" s="667"/>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2191"/>
      <c r="CD72" s="2191"/>
      <c r="CE72" s="2191"/>
      <c r="CF72" s="2191"/>
      <c r="CG72" s="2191"/>
      <c r="CH72" s="2191"/>
      <c r="CI72" s="2191"/>
      <c r="CJ72" s="2191"/>
      <c r="CK72" s="2191"/>
      <c r="CL72" s="2191"/>
      <c r="CM72" s="2191"/>
      <c r="CN72" s="2191"/>
      <c r="CO72" s="2191"/>
      <c r="CP72" s="2191"/>
      <c r="CQ72" s="2191"/>
      <c r="CR72" s="2191"/>
      <c r="CS72" s="2191"/>
      <c r="CT72" s="2191"/>
      <c r="CU72" s="2191"/>
      <c r="CV72" s="2191"/>
      <c r="CW72" s="2191"/>
      <c r="CX72" s="2191"/>
      <c r="CY72" s="2191"/>
      <c r="CZ72" s="2191"/>
    </row>
    <row r="73" s="399" customFormat="true" ht="15" customHeight="true" x14ac:dyDescent="0.2">
      <c r="A73" s="1896"/>
      <c r="B73" s="2064"/>
      <c r="C73" s="1952"/>
      <c r="D73" s="1953"/>
      <c r="E73" s="1953"/>
      <c r="F73" s="1953"/>
      <c r="G73" s="1954"/>
      <c r="H73" s="1955"/>
      <c r="I73" s="1953"/>
      <c r="J73" s="1953"/>
      <c r="K73" s="1953"/>
      <c r="L73" s="1956"/>
      <c r="M73" s="1957"/>
      <c r="N73" s="1953"/>
      <c r="O73" s="1953"/>
      <c r="P73" s="1953"/>
      <c r="Q73" s="1954"/>
      <c r="R73" s="1955"/>
      <c r="S73" s="1953"/>
      <c r="T73" s="1953"/>
      <c r="U73" s="1953"/>
      <c r="V73" s="1953"/>
      <c r="W73" s="1953"/>
      <c r="X73" s="1953"/>
      <c r="Y73" s="1953"/>
      <c r="Z73" s="1953"/>
      <c r="AA73" s="1953"/>
      <c r="AB73" s="2331"/>
      <c r="AC73" s="667"/>
      <c r="AD73" s="667"/>
      <c r="AE73" s="667"/>
      <c r="AF73" s="667"/>
      <c r="AG73" s="667"/>
      <c r="AH73" s="667"/>
      <c r="AI73" s="667"/>
      <c r="AJ73" s="667"/>
      <c r="AK73" s="667"/>
      <c r="AL73" s="667"/>
      <c r="AM73" s="667"/>
      <c r="AN73" s="667"/>
      <c r="AO73" s="667"/>
      <c r="AP73" s="667"/>
      <c r="AQ73" s="667"/>
      <c r="AR73" s="667"/>
      <c r="AS73" s="667"/>
      <c r="AT73" s="667"/>
      <c r="AU73" s="667"/>
      <c r="AV73" s="667"/>
      <c r="AW73" s="667"/>
      <c r="AX73" s="667"/>
      <c r="AY73" s="667"/>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2191"/>
      <c r="CD73" s="2191"/>
      <c r="CE73" s="2191"/>
      <c r="CF73" s="2191"/>
      <c r="CG73" s="2191"/>
      <c r="CH73" s="2191"/>
      <c r="CI73" s="2191"/>
      <c r="CJ73" s="2191"/>
      <c r="CK73" s="2191"/>
      <c r="CL73" s="2191"/>
      <c r="CM73" s="2191"/>
      <c r="CN73" s="2191"/>
      <c r="CO73" s="2191"/>
      <c r="CP73" s="2191"/>
      <c r="CQ73" s="2191"/>
      <c r="CR73" s="2191"/>
      <c r="CS73" s="2191"/>
      <c r="CT73" s="2191"/>
      <c r="CU73" s="2191"/>
      <c r="CV73" s="2191"/>
      <c r="CW73" s="2191"/>
      <c r="CX73" s="2191"/>
      <c r="CY73" s="2191"/>
      <c r="CZ73" s="2191"/>
    </row>
    <row r="74" s="399" customFormat="true" ht="15" customHeight="true" x14ac:dyDescent="0.2">
      <c r="A74" s="1896"/>
      <c r="B74" s="2064"/>
      <c r="C74" s="1952"/>
      <c r="D74" s="1953"/>
      <c r="E74" s="1953"/>
      <c r="F74" s="1953"/>
      <c r="G74" s="1954"/>
      <c r="H74" s="1955"/>
      <c r="I74" s="1953"/>
      <c r="J74" s="1953"/>
      <c r="K74" s="1953"/>
      <c r="L74" s="1956"/>
      <c r="M74" s="1957"/>
      <c r="N74" s="1953"/>
      <c r="O74" s="1953"/>
      <c r="P74" s="1953"/>
      <c r="Q74" s="1954"/>
      <c r="R74" s="1955"/>
      <c r="S74" s="1953"/>
      <c r="T74" s="1953"/>
      <c r="U74" s="1953"/>
      <c r="V74" s="1953"/>
      <c r="W74" s="1953"/>
      <c r="X74" s="1953"/>
      <c r="Y74" s="1953"/>
      <c r="Z74" s="1953"/>
      <c r="AA74" s="1953"/>
      <c r="AB74" s="2331"/>
      <c r="AC74" s="667"/>
      <c r="AD74" s="667"/>
      <c r="AE74" s="667"/>
      <c r="AF74" s="667"/>
      <c r="AG74" s="667"/>
      <c r="AH74" s="667"/>
      <c r="AI74" s="667"/>
      <c r="AJ74" s="667"/>
      <c r="AK74" s="667"/>
      <c r="AL74" s="667"/>
      <c r="AM74" s="667"/>
      <c r="AN74" s="667"/>
      <c r="AO74" s="667"/>
      <c r="AP74" s="667"/>
      <c r="AQ74" s="667"/>
      <c r="AR74" s="667"/>
      <c r="AS74" s="667"/>
      <c r="AT74" s="667"/>
      <c r="AU74" s="667"/>
      <c r="AV74" s="667"/>
      <c r="AW74" s="667"/>
      <c r="AX74" s="667"/>
      <c r="AY74" s="667"/>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2191"/>
      <c r="CD74" s="2191"/>
      <c r="CE74" s="2191"/>
      <c r="CF74" s="2191"/>
      <c r="CG74" s="2191"/>
      <c r="CH74" s="2191"/>
      <c r="CI74" s="2191"/>
      <c r="CJ74" s="2191"/>
      <c r="CK74" s="2191"/>
      <c r="CL74" s="2191"/>
      <c r="CM74" s="2191"/>
      <c r="CN74" s="2191"/>
      <c r="CO74" s="2191"/>
      <c r="CP74" s="2191"/>
      <c r="CQ74" s="2191"/>
      <c r="CR74" s="2191"/>
      <c r="CS74" s="2191"/>
      <c r="CT74" s="2191"/>
      <c r="CU74" s="2191"/>
      <c r="CV74" s="2191"/>
      <c r="CW74" s="2191"/>
      <c r="CX74" s="2191"/>
      <c r="CY74" s="2191"/>
      <c r="CZ74" s="2191"/>
    </row>
    <row r="75" s="399" customFormat="true" ht="15" customHeight="true" x14ac:dyDescent="0.2">
      <c r="A75" s="1896"/>
      <c r="B75" s="2064"/>
      <c r="C75" s="1952"/>
      <c r="D75" s="1953"/>
      <c r="E75" s="1953"/>
      <c r="F75" s="1953"/>
      <c r="G75" s="1954"/>
      <c r="H75" s="1955"/>
      <c r="I75" s="1953"/>
      <c r="J75" s="1953"/>
      <c r="K75" s="1953"/>
      <c r="L75" s="1956"/>
      <c r="M75" s="1957"/>
      <c r="N75" s="1953"/>
      <c r="O75" s="1953"/>
      <c r="P75" s="1953"/>
      <c r="Q75" s="1954"/>
      <c r="R75" s="1955"/>
      <c r="S75" s="1953"/>
      <c r="T75" s="1953"/>
      <c r="U75" s="1953"/>
      <c r="V75" s="1953"/>
      <c r="W75" s="1953"/>
      <c r="X75" s="1953"/>
      <c r="Y75" s="1953"/>
      <c r="Z75" s="1953"/>
      <c r="AA75" s="1953"/>
      <c r="AB75" s="2331"/>
      <c r="AC75" s="667"/>
      <c r="AD75" s="667"/>
      <c r="AE75" s="667"/>
      <c r="AF75" s="667"/>
      <c r="AG75" s="667"/>
      <c r="AH75" s="667"/>
      <c r="AI75" s="667"/>
      <c r="AJ75" s="667"/>
      <c r="AK75" s="667"/>
      <c r="AL75" s="667"/>
      <c r="AM75" s="667"/>
      <c r="AN75" s="667"/>
      <c r="AO75" s="667"/>
      <c r="AP75" s="667"/>
      <c r="AQ75" s="667"/>
      <c r="AR75" s="667"/>
      <c r="AS75" s="667"/>
      <c r="AT75" s="667"/>
      <c r="AU75" s="667"/>
      <c r="AV75" s="667"/>
      <c r="AW75" s="667"/>
      <c r="AX75" s="667"/>
      <c r="AY75" s="667"/>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2191"/>
      <c r="CD75" s="2191"/>
      <c r="CE75" s="2191"/>
      <c r="CF75" s="2191"/>
      <c r="CG75" s="2191"/>
      <c r="CH75" s="2191"/>
      <c r="CI75" s="2191"/>
      <c r="CJ75" s="2191"/>
      <c r="CK75" s="2191"/>
      <c r="CL75" s="2191"/>
      <c r="CM75" s="2191"/>
      <c r="CN75" s="2191"/>
      <c r="CO75" s="2191"/>
      <c r="CP75" s="2191"/>
      <c r="CQ75" s="2191"/>
      <c r="CR75" s="2191"/>
      <c r="CS75" s="2191"/>
      <c r="CT75" s="2191"/>
      <c r="CU75" s="2191"/>
      <c r="CV75" s="2191"/>
      <c r="CW75" s="2191"/>
      <c r="CX75" s="2191"/>
      <c r="CY75" s="2191"/>
      <c r="CZ75" s="2191"/>
    </row>
    <row r="76" s="399" customFormat="true" ht="15" customHeight="true" x14ac:dyDescent="0.2">
      <c r="A76" s="1896"/>
      <c r="B76" s="2064"/>
      <c r="C76" s="1952"/>
      <c r="D76" s="1953"/>
      <c r="E76" s="1953"/>
      <c r="F76" s="1953"/>
      <c r="G76" s="1954"/>
      <c r="H76" s="1955"/>
      <c r="I76" s="1953"/>
      <c r="J76" s="1953"/>
      <c r="K76" s="1953"/>
      <c r="L76" s="1956"/>
      <c r="M76" s="1957"/>
      <c r="N76" s="1953"/>
      <c r="O76" s="1953"/>
      <c r="P76" s="1953"/>
      <c r="Q76" s="1954"/>
      <c r="R76" s="1955"/>
      <c r="S76" s="1953"/>
      <c r="T76" s="1953"/>
      <c r="U76" s="1953"/>
      <c r="V76" s="1953"/>
      <c r="W76" s="1953"/>
      <c r="X76" s="1953"/>
      <c r="Y76" s="1953"/>
      <c r="Z76" s="1953"/>
      <c r="AA76" s="1953"/>
      <c r="AB76" s="2331"/>
      <c r="AC76" s="667"/>
      <c r="AD76" s="667"/>
      <c r="AE76" s="667"/>
      <c r="AF76" s="667"/>
      <c r="AG76" s="667"/>
      <c r="AH76" s="667"/>
      <c r="AI76" s="667"/>
      <c r="AJ76" s="667"/>
      <c r="AK76" s="667"/>
      <c r="AL76" s="667"/>
      <c r="AM76" s="667"/>
      <c r="AN76" s="667"/>
      <c r="AO76" s="667"/>
      <c r="AP76" s="667"/>
      <c r="AQ76" s="667"/>
      <c r="AR76" s="667"/>
      <c r="AS76" s="667"/>
      <c r="AT76" s="667"/>
      <c r="AU76" s="667"/>
      <c r="AV76" s="667"/>
      <c r="AW76" s="667"/>
      <c r="AX76" s="667"/>
      <c r="AY76" s="667"/>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2191"/>
      <c r="CD76" s="2191"/>
      <c r="CE76" s="2191"/>
      <c r="CF76" s="2191"/>
      <c r="CG76" s="2191"/>
      <c r="CH76" s="2191"/>
      <c r="CI76" s="2191"/>
      <c r="CJ76" s="2191"/>
      <c r="CK76" s="2191"/>
      <c r="CL76" s="2191"/>
      <c r="CM76" s="2191"/>
      <c r="CN76" s="2191"/>
      <c r="CO76" s="2191"/>
      <c r="CP76" s="2191"/>
      <c r="CQ76" s="2191"/>
      <c r="CR76" s="2191"/>
      <c r="CS76" s="2191"/>
      <c r="CT76" s="2191"/>
      <c r="CU76" s="2191"/>
      <c r="CV76" s="2191"/>
      <c r="CW76" s="2191"/>
      <c r="CX76" s="2191"/>
      <c r="CY76" s="2191"/>
      <c r="CZ76" s="2191"/>
    </row>
    <row r="77" s="399" customFormat="true" ht="15" customHeight="true" x14ac:dyDescent="0.2">
      <c r="A77" s="1896"/>
      <c r="B77" s="2064"/>
      <c r="C77" s="1952"/>
      <c r="D77" s="1953"/>
      <c r="E77" s="1953"/>
      <c r="F77" s="1953"/>
      <c r="G77" s="1954"/>
      <c r="H77" s="1955"/>
      <c r="I77" s="1953"/>
      <c r="J77" s="1953"/>
      <c r="K77" s="1953"/>
      <c r="L77" s="1956"/>
      <c r="M77" s="1957"/>
      <c r="N77" s="1953"/>
      <c r="O77" s="1953"/>
      <c r="P77" s="1953"/>
      <c r="Q77" s="1954"/>
      <c r="R77" s="1955"/>
      <c r="S77" s="1953"/>
      <c r="T77" s="1953"/>
      <c r="U77" s="1953"/>
      <c r="V77" s="1953"/>
      <c r="W77" s="1953"/>
      <c r="X77" s="1953"/>
      <c r="Y77" s="1953"/>
      <c r="Z77" s="1953"/>
      <c r="AA77" s="1953"/>
      <c r="AB77" s="2331"/>
      <c r="AC77" s="667"/>
      <c r="AD77" s="667"/>
      <c r="AE77" s="667"/>
      <c r="AF77" s="667"/>
      <c r="AG77" s="667"/>
      <c r="AH77" s="667"/>
      <c r="AI77" s="667"/>
      <c r="AJ77" s="667"/>
      <c r="AK77" s="667"/>
      <c r="AL77" s="667"/>
      <c r="AM77" s="667"/>
      <c r="AN77" s="667"/>
      <c r="AO77" s="667"/>
      <c r="AP77" s="667"/>
      <c r="AQ77" s="667"/>
      <c r="AR77" s="667"/>
      <c r="AS77" s="667"/>
      <c r="AT77" s="667"/>
      <c r="AU77" s="667"/>
      <c r="AV77" s="667"/>
      <c r="AW77" s="667"/>
      <c r="AX77" s="667"/>
      <c r="AY77" s="667"/>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2191"/>
      <c r="CD77" s="2191"/>
      <c r="CE77" s="2191"/>
      <c r="CF77" s="2191"/>
      <c r="CG77" s="2191"/>
      <c r="CH77" s="2191"/>
      <c r="CI77" s="2191"/>
      <c r="CJ77" s="2191"/>
      <c r="CK77" s="2191"/>
      <c r="CL77" s="2191"/>
      <c r="CM77" s="2191"/>
      <c r="CN77" s="2191"/>
      <c r="CO77" s="2191"/>
      <c r="CP77" s="2191"/>
      <c r="CQ77" s="2191"/>
      <c r="CR77" s="2191"/>
      <c r="CS77" s="2191"/>
      <c r="CT77" s="2191"/>
      <c r="CU77" s="2191"/>
      <c r="CV77" s="2191"/>
      <c r="CW77" s="2191"/>
      <c r="CX77" s="2191"/>
      <c r="CY77" s="2191"/>
      <c r="CZ77" s="2191"/>
    </row>
    <row r="78" s="399" customFormat="true" ht="15" customHeight="true" x14ac:dyDescent="0.2">
      <c r="A78" s="1896"/>
      <c r="B78" s="2064"/>
      <c r="C78" s="1952"/>
      <c r="D78" s="1953"/>
      <c r="E78" s="1953"/>
      <c r="F78" s="1953"/>
      <c r="G78" s="1954"/>
      <c r="H78" s="1955"/>
      <c r="I78" s="1953"/>
      <c r="J78" s="1953"/>
      <c r="K78" s="1953"/>
      <c r="L78" s="1956"/>
      <c r="M78" s="1957"/>
      <c r="N78" s="1953"/>
      <c r="O78" s="1953"/>
      <c r="P78" s="1953"/>
      <c r="Q78" s="1954"/>
      <c r="R78" s="1955"/>
      <c r="S78" s="1953"/>
      <c r="T78" s="1953"/>
      <c r="U78" s="1953"/>
      <c r="V78" s="1953"/>
      <c r="W78" s="1953"/>
      <c r="X78" s="1953"/>
      <c r="Y78" s="1953"/>
      <c r="Z78" s="1953"/>
      <c r="AA78" s="1953"/>
      <c r="AB78" s="2331"/>
      <c r="AC78" s="667"/>
      <c r="AD78" s="667"/>
      <c r="AE78" s="667"/>
      <c r="AF78" s="667"/>
      <c r="AG78" s="667"/>
      <c r="AH78" s="667"/>
      <c r="AI78" s="667"/>
      <c r="AJ78" s="667"/>
      <c r="AK78" s="667"/>
      <c r="AL78" s="667"/>
      <c r="AM78" s="667"/>
      <c r="AN78" s="667"/>
      <c r="AO78" s="667"/>
      <c r="AP78" s="667"/>
      <c r="AQ78" s="667"/>
      <c r="AR78" s="667"/>
      <c r="AS78" s="667"/>
      <c r="AT78" s="667"/>
      <c r="AU78" s="667"/>
      <c r="AV78" s="667"/>
      <c r="AW78" s="667"/>
      <c r="AX78" s="667"/>
      <c r="AY78" s="667"/>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2191"/>
      <c r="CD78" s="2191"/>
      <c r="CE78" s="2191"/>
      <c r="CF78" s="2191"/>
      <c r="CG78" s="2191"/>
      <c r="CH78" s="2191"/>
      <c r="CI78" s="2191"/>
      <c r="CJ78" s="2191"/>
      <c r="CK78" s="2191"/>
      <c r="CL78" s="2191"/>
      <c r="CM78" s="2191"/>
      <c r="CN78" s="2191"/>
      <c r="CO78" s="2191"/>
      <c r="CP78" s="2191"/>
      <c r="CQ78" s="2191"/>
      <c r="CR78" s="2191"/>
      <c r="CS78" s="2191"/>
      <c r="CT78" s="2191"/>
      <c r="CU78" s="2191"/>
      <c r="CV78" s="2191"/>
      <c r="CW78" s="2191"/>
      <c r="CX78" s="2191"/>
      <c r="CY78" s="2191"/>
      <c r="CZ78" s="2191"/>
    </row>
    <row r="79" s="399" customFormat="true" ht="15" customHeight="true" x14ac:dyDescent="0.2">
      <c r="A79" s="1896"/>
      <c r="B79" s="2064"/>
      <c r="C79" s="1952"/>
      <c r="D79" s="1953"/>
      <c r="E79" s="1953"/>
      <c r="F79" s="1953"/>
      <c r="G79" s="1954"/>
      <c r="H79" s="1955"/>
      <c r="I79" s="1953"/>
      <c r="J79" s="1953"/>
      <c r="K79" s="1953"/>
      <c r="L79" s="1956"/>
      <c r="M79" s="1957"/>
      <c r="N79" s="1953"/>
      <c r="O79" s="1953"/>
      <c r="P79" s="1953"/>
      <c r="Q79" s="1954"/>
      <c r="R79" s="1955"/>
      <c r="S79" s="1953"/>
      <c r="T79" s="1953"/>
      <c r="U79" s="1953"/>
      <c r="V79" s="1953"/>
      <c r="W79" s="1953"/>
      <c r="X79" s="1953"/>
      <c r="Y79" s="1953"/>
      <c r="Z79" s="1953"/>
      <c r="AA79" s="1953"/>
      <c r="AB79" s="2331"/>
      <c r="AC79" s="667"/>
      <c r="AD79" s="667"/>
      <c r="AE79" s="667"/>
      <c r="AF79" s="667"/>
      <c r="AG79" s="667"/>
      <c r="AH79" s="667"/>
      <c r="AI79" s="667"/>
      <c r="AJ79" s="667"/>
      <c r="AK79" s="667"/>
      <c r="AL79" s="667"/>
      <c r="AM79" s="667"/>
      <c r="AN79" s="667"/>
      <c r="AO79" s="667"/>
      <c r="AP79" s="667"/>
      <c r="AQ79" s="667"/>
      <c r="AR79" s="667"/>
      <c r="AS79" s="667"/>
      <c r="AT79" s="667"/>
      <c r="AU79" s="667"/>
      <c r="AV79" s="667"/>
      <c r="AW79" s="667"/>
      <c r="AX79" s="667"/>
      <c r="AY79" s="667"/>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2191"/>
      <c r="CD79" s="2191"/>
      <c r="CE79" s="2191"/>
      <c r="CF79" s="2191"/>
      <c r="CG79" s="2191"/>
      <c r="CH79" s="2191"/>
      <c r="CI79" s="2191"/>
      <c r="CJ79" s="2191"/>
      <c r="CK79" s="2191"/>
      <c r="CL79" s="2191"/>
      <c r="CM79" s="2191"/>
      <c r="CN79" s="2191"/>
      <c r="CO79" s="2191"/>
      <c r="CP79" s="2191"/>
      <c r="CQ79" s="2191"/>
      <c r="CR79" s="2191"/>
      <c r="CS79" s="2191"/>
      <c r="CT79" s="2191"/>
      <c r="CU79" s="2191"/>
      <c r="CV79" s="2191"/>
      <c r="CW79" s="2191"/>
      <c r="CX79" s="2191"/>
      <c r="CY79" s="2191"/>
      <c r="CZ79" s="2191"/>
    </row>
    <row r="80" s="399" customFormat="true" ht="15" customHeight="true" x14ac:dyDescent="0.2">
      <c r="A80" s="1896"/>
      <c r="B80" s="2064"/>
      <c r="C80" s="1952"/>
      <c r="D80" s="1953"/>
      <c r="E80" s="1953"/>
      <c r="F80" s="1953"/>
      <c r="G80" s="1954"/>
      <c r="H80" s="1955"/>
      <c r="I80" s="1953"/>
      <c r="J80" s="1953"/>
      <c r="K80" s="1953"/>
      <c r="L80" s="1956"/>
      <c r="M80" s="1957"/>
      <c r="N80" s="1953"/>
      <c r="O80" s="1953"/>
      <c r="P80" s="1953"/>
      <c r="Q80" s="1954"/>
      <c r="R80" s="1955"/>
      <c r="S80" s="1953"/>
      <c r="T80" s="1953"/>
      <c r="U80" s="1953"/>
      <c r="V80" s="1953"/>
      <c r="W80" s="1953"/>
      <c r="X80" s="1953"/>
      <c r="Y80" s="1953"/>
      <c r="Z80" s="1953"/>
      <c r="AA80" s="1953"/>
      <c r="AB80" s="2331"/>
      <c r="AC80" s="667"/>
      <c r="AD80" s="667"/>
      <c r="AE80" s="667"/>
      <c r="AF80" s="667"/>
      <c r="AG80" s="667"/>
      <c r="AH80" s="667"/>
      <c r="AI80" s="667"/>
      <c r="AJ80" s="667"/>
      <c r="AK80" s="667"/>
      <c r="AL80" s="667"/>
      <c r="AM80" s="667"/>
      <c r="AN80" s="667"/>
      <c r="AO80" s="667"/>
      <c r="AP80" s="667"/>
      <c r="AQ80" s="667"/>
      <c r="AR80" s="667"/>
      <c r="AS80" s="667"/>
      <c r="AT80" s="667"/>
      <c r="AU80" s="667"/>
      <c r="AV80" s="667"/>
      <c r="AW80" s="667"/>
      <c r="AX80" s="667"/>
      <c r="AY80" s="667"/>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2191"/>
      <c r="CD80" s="2191"/>
      <c r="CE80" s="2191"/>
      <c r="CF80" s="2191"/>
      <c r="CG80" s="2191"/>
      <c r="CH80" s="2191"/>
      <c r="CI80" s="2191"/>
      <c r="CJ80" s="2191"/>
      <c r="CK80" s="2191"/>
      <c r="CL80" s="2191"/>
      <c r="CM80" s="2191"/>
      <c r="CN80" s="2191"/>
      <c r="CO80" s="2191"/>
      <c r="CP80" s="2191"/>
      <c r="CQ80" s="2191"/>
      <c r="CR80" s="2191"/>
      <c r="CS80" s="2191"/>
      <c r="CT80" s="2191"/>
      <c r="CU80" s="2191"/>
      <c r="CV80" s="2191"/>
      <c r="CW80" s="2191"/>
      <c r="CX80" s="2191"/>
      <c r="CY80" s="2191"/>
      <c r="CZ80" s="2191"/>
    </row>
    <row r="81" s="399" customFormat="true" ht="15" customHeight="true" x14ac:dyDescent="0.2">
      <c r="A81" s="1896"/>
      <c r="B81" s="2064"/>
      <c r="C81" s="1952"/>
      <c r="D81" s="1953"/>
      <c r="E81" s="1953"/>
      <c r="F81" s="1953"/>
      <c r="G81" s="1954"/>
      <c r="H81" s="1955"/>
      <c r="I81" s="1953"/>
      <c r="J81" s="1953"/>
      <c r="K81" s="1953"/>
      <c r="L81" s="1956"/>
      <c r="M81" s="1957"/>
      <c r="N81" s="1953"/>
      <c r="O81" s="1953"/>
      <c r="P81" s="1953"/>
      <c r="Q81" s="1954"/>
      <c r="R81" s="1955"/>
      <c r="S81" s="1953"/>
      <c r="T81" s="1953"/>
      <c r="U81" s="1953"/>
      <c r="V81" s="1953"/>
      <c r="W81" s="1953"/>
      <c r="X81" s="1953"/>
      <c r="Y81" s="1953"/>
      <c r="Z81" s="1953"/>
      <c r="AA81" s="1953"/>
      <c r="AB81" s="2331"/>
      <c r="AC81" s="667"/>
      <c r="AD81" s="667"/>
      <c r="AE81" s="667"/>
      <c r="AF81" s="667"/>
      <c r="AG81" s="667"/>
      <c r="AH81" s="667"/>
      <c r="AI81" s="667"/>
      <c r="AJ81" s="667"/>
      <c r="AK81" s="667"/>
      <c r="AL81" s="667"/>
      <c r="AM81" s="667"/>
      <c r="AN81" s="667"/>
      <c r="AO81" s="667"/>
      <c r="AP81" s="667"/>
      <c r="AQ81" s="667"/>
      <c r="AR81" s="667"/>
      <c r="AS81" s="667"/>
      <c r="AT81" s="667"/>
      <c r="AU81" s="667"/>
      <c r="AV81" s="667"/>
      <c r="AW81" s="667"/>
      <c r="AX81" s="667"/>
      <c r="AY81" s="667"/>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2191"/>
      <c r="CD81" s="2191"/>
      <c r="CE81" s="2191"/>
      <c r="CF81" s="2191"/>
      <c r="CG81" s="2191"/>
      <c r="CH81" s="2191"/>
      <c r="CI81" s="2191"/>
      <c r="CJ81" s="2191"/>
      <c r="CK81" s="2191"/>
      <c r="CL81" s="2191"/>
      <c r="CM81" s="2191"/>
      <c r="CN81" s="2191"/>
      <c r="CO81" s="2191"/>
      <c r="CP81" s="2191"/>
      <c r="CQ81" s="2191"/>
      <c r="CR81" s="2191"/>
      <c r="CS81" s="2191"/>
      <c r="CT81" s="2191"/>
      <c r="CU81" s="2191"/>
      <c r="CV81" s="2191"/>
      <c r="CW81" s="2191"/>
      <c r="CX81" s="2191"/>
      <c r="CY81" s="2191"/>
      <c r="CZ81" s="2191"/>
    </row>
    <row r="82" s="399" customFormat="true" ht="15" customHeight="true" x14ac:dyDescent="0.2">
      <c r="A82" s="1896"/>
      <c r="B82" s="2064"/>
      <c r="C82" s="1952"/>
      <c r="D82" s="1953"/>
      <c r="E82" s="1953"/>
      <c r="F82" s="1953"/>
      <c r="G82" s="1954"/>
      <c r="H82" s="1955"/>
      <c r="I82" s="1953"/>
      <c r="J82" s="1953"/>
      <c r="K82" s="1953"/>
      <c r="L82" s="1956"/>
      <c r="M82" s="1957"/>
      <c r="N82" s="1953"/>
      <c r="O82" s="1953"/>
      <c r="P82" s="1953"/>
      <c r="Q82" s="1954"/>
      <c r="R82" s="1955"/>
      <c r="S82" s="1953"/>
      <c r="T82" s="1953"/>
      <c r="U82" s="1953"/>
      <c r="V82" s="1953"/>
      <c r="W82" s="1953"/>
      <c r="X82" s="1953"/>
      <c r="Y82" s="1953"/>
      <c r="Z82" s="1953"/>
      <c r="AA82" s="1953"/>
      <c r="AB82" s="2331"/>
      <c r="AC82" s="667"/>
      <c r="AD82" s="667"/>
      <c r="AE82" s="667"/>
      <c r="AF82" s="667"/>
      <c r="AG82" s="667"/>
      <c r="AH82" s="667"/>
      <c r="AI82" s="667"/>
      <c r="AJ82" s="667"/>
      <c r="AK82" s="667"/>
      <c r="AL82" s="667"/>
      <c r="AM82" s="667"/>
      <c r="AN82" s="667"/>
      <c r="AO82" s="667"/>
      <c r="AP82" s="667"/>
      <c r="AQ82" s="667"/>
      <c r="AR82" s="667"/>
      <c r="AS82" s="667"/>
      <c r="AT82" s="667"/>
      <c r="AU82" s="667"/>
      <c r="AV82" s="667"/>
      <c r="AW82" s="667"/>
      <c r="AX82" s="667"/>
      <c r="AY82" s="667"/>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2191"/>
      <c r="CD82" s="2191"/>
      <c r="CE82" s="2191"/>
      <c r="CF82" s="2191"/>
      <c r="CG82" s="2191"/>
      <c r="CH82" s="2191"/>
      <c r="CI82" s="2191"/>
      <c r="CJ82" s="2191"/>
      <c r="CK82" s="2191"/>
      <c r="CL82" s="2191"/>
      <c r="CM82" s="2191"/>
      <c r="CN82" s="2191"/>
      <c r="CO82" s="2191"/>
      <c r="CP82" s="2191"/>
      <c r="CQ82" s="2191"/>
      <c r="CR82" s="2191"/>
      <c r="CS82" s="2191"/>
      <c r="CT82" s="2191"/>
      <c r="CU82" s="2191"/>
      <c r="CV82" s="2191"/>
      <c r="CW82" s="2191"/>
      <c r="CX82" s="2191"/>
      <c r="CY82" s="2191"/>
      <c r="CZ82" s="2191"/>
    </row>
    <row r="83" s="399" customFormat="true" ht="15" customHeight="true" x14ac:dyDescent="0.2">
      <c r="A83" s="1896"/>
      <c r="B83" s="2064"/>
      <c r="C83" s="1952"/>
      <c r="D83" s="1953"/>
      <c r="E83" s="1953"/>
      <c r="F83" s="1953"/>
      <c r="G83" s="1954"/>
      <c r="H83" s="1955"/>
      <c r="I83" s="1953"/>
      <c r="J83" s="1953"/>
      <c r="K83" s="1953"/>
      <c r="L83" s="1956"/>
      <c r="M83" s="1957"/>
      <c r="N83" s="1953"/>
      <c r="O83" s="1953"/>
      <c r="P83" s="1953"/>
      <c r="Q83" s="1954"/>
      <c r="R83" s="1955"/>
      <c r="S83" s="1953"/>
      <c r="T83" s="1953"/>
      <c r="U83" s="1953"/>
      <c r="V83" s="1953"/>
      <c r="W83" s="1953"/>
      <c r="X83" s="1953"/>
      <c r="Y83" s="1953"/>
      <c r="Z83" s="1953"/>
      <c r="AA83" s="1953"/>
      <c r="AB83" s="2331"/>
      <c r="AC83" s="667"/>
      <c r="AD83" s="667"/>
      <c r="AE83" s="667"/>
      <c r="AF83" s="667"/>
      <c r="AG83" s="667"/>
      <c r="AH83" s="667"/>
      <c r="AI83" s="667"/>
      <c r="AJ83" s="667"/>
      <c r="AK83" s="667"/>
      <c r="AL83" s="667"/>
      <c r="AM83" s="667"/>
      <c r="AN83" s="667"/>
      <c r="AO83" s="667"/>
      <c r="AP83" s="667"/>
      <c r="AQ83" s="667"/>
      <c r="AR83" s="667"/>
      <c r="AS83" s="667"/>
      <c r="AT83" s="667"/>
      <c r="AU83" s="667"/>
      <c r="AV83" s="667"/>
      <c r="AW83" s="667"/>
      <c r="AX83" s="667"/>
      <c r="AY83" s="667"/>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2191"/>
      <c r="CD83" s="2191"/>
      <c r="CE83" s="2191"/>
      <c r="CF83" s="2191"/>
      <c r="CG83" s="2191"/>
      <c r="CH83" s="2191"/>
      <c r="CI83" s="2191"/>
      <c r="CJ83" s="2191"/>
      <c r="CK83" s="2191"/>
      <c r="CL83" s="2191"/>
      <c r="CM83" s="2191"/>
      <c r="CN83" s="2191"/>
      <c r="CO83" s="2191"/>
      <c r="CP83" s="2191"/>
      <c r="CQ83" s="2191"/>
      <c r="CR83" s="2191"/>
      <c r="CS83" s="2191"/>
      <c r="CT83" s="2191"/>
      <c r="CU83" s="2191"/>
      <c r="CV83" s="2191"/>
      <c r="CW83" s="2191"/>
      <c r="CX83" s="2191"/>
      <c r="CY83" s="2191"/>
      <c r="CZ83" s="2191"/>
    </row>
    <row r="84" s="399" customFormat="true" ht="15" customHeight="true" x14ac:dyDescent="0.2">
      <c r="A84" s="1896"/>
      <c r="B84" s="2064"/>
      <c r="C84" s="1952"/>
      <c r="D84" s="1953"/>
      <c r="E84" s="1953"/>
      <c r="F84" s="1953"/>
      <c r="G84" s="1954"/>
      <c r="H84" s="1955"/>
      <c r="I84" s="1953"/>
      <c r="J84" s="1953"/>
      <c r="K84" s="1953"/>
      <c r="L84" s="1956"/>
      <c r="M84" s="1957"/>
      <c r="N84" s="1953"/>
      <c r="O84" s="1953"/>
      <c r="P84" s="1953"/>
      <c r="Q84" s="1954"/>
      <c r="R84" s="1955"/>
      <c r="S84" s="1953"/>
      <c r="T84" s="1953"/>
      <c r="U84" s="1953"/>
      <c r="V84" s="1953"/>
      <c r="W84" s="1953"/>
      <c r="X84" s="1953"/>
      <c r="Y84" s="1953"/>
      <c r="Z84" s="1953"/>
      <c r="AA84" s="1953"/>
      <c r="AB84" s="2331"/>
      <c r="AC84" s="667"/>
      <c r="AD84" s="667"/>
      <c r="AE84" s="667"/>
      <c r="AF84" s="667"/>
      <c r="AG84" s="667"/>
      <c r="AH84" s="667"/>
      <c r="AI84" s="667"/>
      <c r="AJ84" s="667"/>
      <c r="AK84" s="667"/>
      <c r="AL84" s="667"/>
      <c r="AM84" s="667"/>
      <c r="AN84" s="667"/>
      <c r="AO84" s="667"/>
      <c r="AP84" s="667"/>
      <c r="AQ84" s="667"/>
      <c r="AR84" s="667"/>
      <c r="AS84" s="667"/>
      <c r="AT84" s="667"/>
      <c r="AU84" s="667"/>
      <c r="AV84" s="667"/>
      <c r="AW84" s="667"/>
      <c r="AX84" s="667"/>
      <c r="AY84" s="667"/>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2191"/>
      <c r="CD84" s="2191"/>
      <c r="CE84" s="2191"/>
      <c r="CF84" s="2191"/>
      <c r="CG84" s="2191"/>
      <c r="CH84" s="2191"/>
      <c r="CI84" s="2191"/>
      <c r="CJ84" s="2191"/>
      <c r="CK84" s="2191"/>
      <c r="CL84" s="2191"/>
      <c r="CM84" s="2191"/>
      <c r="CN84" s="2191"/>
      <c r="CO84" s="2191"/>
      <c r="CP84" s="2191"/>
      <c r="CQ84" s="2191"/>
      <c r="CR84" s="2191"/>
      <c r="CS84" s="2191"/>
      <c r="CT84" s="2191"/>
      <c r="CU84" s="2191"/>
      <c r="CV84" s="2191"/>
      <c r="CW84" s="2191"/>
      <c r="CX84" s="2191"/>
      <c r="CY84" s="2191"/>
      <c r="CZ84" s="2191"/>
    </row>
    <row r="85" s="399" customFormat="true" ht="15" customHeight="true" x14ac:dyDescent="0.2">
      <c r="A85" s="1896"/>
      <c r="B85" s="2064"/>
      <c r="C85" s="1952"/>
      <c r="D85" s="1953"/>
      <c r="E85" s="1953"/>
      <c r="F85" s="1953"/>
      <c r="G85" s="1954"/>
      <c r="H85" s="1955"/>
      <c r="I85" s="1953"/>
      <c r="J85" s="1953"/>
      <c r="K85" s="1953"/>
      <c r="L85" s="1956"/>
      <c r="M85" s="1957"/>
      <c r="N85" s="1953"/>
      <c r="O85" s="1953"/>
      <c r="P85" s="1953"/>
      <c r="Q85" s="1954"/>
      <c r="R85" s="1955"/>
      <c r="S85" s="1953"/>
      <c r="T85" s="1953"/>
      <c r="U85" s="1953"/>
      <c r="V85" s="1953"/>
      <c r="W85" s="1953"/>
      <c r="X85" s="1953"/>
      <c r="Y85" s="1953"/>
      <c r="Z85" s="1953"/>
      <c r="AA85" s="1953"/>
      <c r="AB85" s="2331"/>
      <c r="AC85" s="667"/>
      <c r="AD85" s="667"/>
      <c r="AE85" s="667"/>
      <c r="AF85" s="667"/>
      <c r="AG85" s="667"/>
      <c r="AH85" s="667"/>
      <c r="AI85" s="667"/>
      <c r="AJ85" s="667"/>
      <c r="AK85" s="667"/>
      <c r="AL85" s="667"/>
      <c r="AM85" s="667"/>
      <c r="AN85" s="667"/>
      <c r="AO85" s="667"/>
      <c r="AP85" s="667"/>
      <c r="AQ85" s="667"/>
      <c r="AR85" s="667"/>
      <c r="AS85" s="667"/>
      <c r="AT85" s="667"/>
      <c r="AU85" s="667"/>
      <c r="AV85" s="667"/>
      <c r="AW85" s="667"/>
      <c r="AX85" s="667"/>
      <c r="AY85" s="667"/>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2191"/>
      <c r="CD85" s="2191"/>
      <c r="CE85" s="2191"/>
      <c r="CF85" s="2191"/>
      <c r="CG85" s="2191"/>
      <c r="CH85" s="2191"/>
      <c r="CI85" s="2191"/>
      <c r="CJ85" s="2191"/>
      <c r="CK85" s="2191"/>
      <c r="CL85" s="2191"/>
      <c r="CM85" s="2191"/>
      <c r="CN85" s="2191"/>
      <c r="CO85" s="2191"/>
      <c r="CP85" s="2191"/>
      <c r="CQ85" s="2191"/>
      <c r="CR85" s="2191"/>
      <c r="CS85" s="2191"/>
      <c r="CT85" s="2191"/>
      <c r="CU85" s="2191"/>
      <c r="CV85" s="2191"/>
      <c r="CW85" s="2191"/>
      <c r="CX85" s="2191"/>
      <c r="CY85" s="2191"/>
      <c r="CZ85" s="2191"/>
    </row>
    <row r="86" s="399" customFormat="true" ht="15" customHeight="true" x14ac:dyDescent="0.2">
      <c r="A86" s="1896"/>
      <c r="B86" s="2064"/>
      <c r="C86" s="1952"/>
      <c r="D86" s="1953"/>
      <c r="E86" s="1953"/>
      <c r="F86" s="1953"/>
      <c r="G86" s="1954"/>
      <c r="H86" s="1955"/>
      <c r="I86" s="1953"/>
      <c r="J86" s="1953"/>
      <c r="K86" s="1953"/>
      <c r="L86" s="1956"/>
      <c r="M86" s="1957"/>
      <c r="N86" s="1953"/>
      <c r="O86" s="1953"/>
      <c r="P86" s="1953"/>
      <c r="Q86" s="1954"/>
      <c r="R86" s="1955"/>
      <c r="S86" s="1953"/>
      <c r="T86" s="1953"/>
      <c r="U86" s="1953"/>
      <c r="V86" s="1953"/>
      <c r="W86" s="1953"/>
      <c r="X86" s="1953"/>
      <c r="Y86" s="1953"/>
      <c r="Z86" s="1953"/>
      <c r="AA86" s="1953"/>
      <c r="AB86" s="2331"/>
      <c r="AC86" s="667"/>
      <c r="AD86" s="667"/>
      <c r="AE86" s="667"/>
      <c r="AF86" s="667"/>
      <c r="AG86" s="667"/>
      <c r="AH86" s="667"/>
      <c r="AI86" s="667"/>
      <c r="AJ86" s="667"/>
      <c r="AK86" s="667"/>
      <c r="AL86" s="667"/>
      <c r="AM86" s="667"/>
      <c r="AN86" s="667"/>
      <c r="AO86" s="667"/>
      <c r="AP86" s="667"/>
      <c r="AQ86" s="667"/>
      <c r="AR86" s="667"/>
      <c r="AS86" s="667"/>
      <c r="AT86" s="667"/>
      <c r="AU86" s="667"/>
      <c r="AV86" s="667"/>
      <c r="AW86" s="667"/>
      <c r="AX86" s="667"/>
      <c r="AY86" s="667"/>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2191"/>
      <c r="CD86" s="2191"/>
      <c r="CE86" s="2191"/>
      <c r="CF86" s="2191"/>
      <c r="CG86" s="2191"/>
      <c r="CH86" s="2191"/>
      <c r="CI86" s="2191"/>
      <c r="CJ86" s="2191"/>
      <c r="CK86" s="2191"/>
      <c r="CL86" s="2191"/>
      <c r="CM86" s="2191"/>
      <c r="CN86" s="2191"/>
      <c r="CO86" s="2191"/>
      <c r="CP86" s="2191"/>
      <c r="CQ86" s="2191"/>
      <c r="CR86" s="2191"/>
      <c r="CS86" s="2191"/>
      <c r="CT86" s="2191"/>
      <c r="CU86" s="2191"/>
      <c r="CV86" s="2191"/>
      <c r="CW86" s="2191"/>
      <c r="CX86" s="2191"/>
      <c r="CY86" s="2191"/>
      <c r="CZ86" s="2191"/>
    </row>
    <row r="87" s="399" customFormat="true" ht="15" customHeight="true" x14ac:dyDescent="0.2">
      <c r="A87" s="1897"/>
      <c r="B87" s="2065"/>
      <c r="C87" s="1958"/>
      <c r="D87" s="1959"/>
      <c r="E87" s="1959"/>
      <c r="F87" s="1959"/>
      <c r="G87" s="1960"/>
      <c r="H87" s="1961"/>
      <c r="I87" s="1959"/>
      <c r="J87" s="1959"/>
      <c r="K87" s="1959"/>
      <c r="L87" s="1962"/>
      <c r="M87" s="1963"/>
      <c r="N87" s="1959"/>
      <c r="O87" s="1959"/>
      <c r="P87" s="1959"/>
      <c r="Q87" s="1960"/>
      <c r="R87" s="1961"/>
      <c r="S87" s="1959"/>
      <c r="T87" s="1959"/>
      <c r="U87" s="1959"/>
      <c r="V87" s="1959"/>
      <c r="W87" s="1959"/>
      <c r="X87" s="1959"/>
      <c r="Y87" s="1959"/>
      <c r="Z87" s="1959"/>
      <c r="AA87" s="1959"/>
      <c r="AB87" s="2332"/>
      <c r="AC87" s="667"/>
      <c r="AD87" s="667"/>
      <c r="AE87" s="667"/>
      <c r="AF87" s="667"/>
      <c r="AG87" s="667"/>
      <c r="AH87" s="667"/>
      <c r="AI87" s="667"/>
      <c r="AJ87" s="667"/>
      <c r="AK87" s="667"/>
      <c r="AL87" s="667"/>
      <c r="AM87" s="667"/>
      <c r="AN87" s="667"/>
      <c r="AO87" s="667"/>
      <c r="AP87" s="667"/>
      <c r="AQ87" s="667"/>
      <c r="AR87" s="667"/>
      <c r="AS87" s="667"/>
      <c r="AT87" s="667"/>
      <c r="AU87" s="667"/>
      <c r="AV87" s="667"/>
      <c r="AW87" s="667"/>
      <c r="AX87" s="667"/>
      <c r="AY87" s="667"/>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2191"/>
      <c r="CD87" s="2191"/>
      <c r="CE87" s="2191"/>
      <c r="CF87" s="2191"/>
      <c r="CG87" s="2191"/>
      <c r="CH87" s="2191"/>
      <c r="CI87" s="2191"/>
      <c r="CJ87" s="2191"/>
      <c r="CK87" s="2191"/>
      <c r="CL87" s="2191"/>
      <c r="CM87" s="2191"/>
      <c r="CN87" s="2191"/>
      <c r="CO87" s="2191"/>
      <c r="CP87" s="2191"/>
      <c r="CQ87" s="2191"/>
      <c r="CR87" s="2191"/>
      <c r="CS87" s="2191"/>
      <c r="CT87" s="2191"/>
      <c r="CU87" s="2191"/>
      <c r="CV87" s="2191"/>
      <c r="CW87" s="2191"/>
      <c r="CX87" s="2191"/>
      <c r="CY87" s="2191"/>
      <c r="CZ87" s="2191"/>
    </row>
    <row r="88" s="399" customFormat="true" ht="15" customHeight="true" x14ac:dyDescent="0.2">
      <c r="A88" s="870"/>
      <c r="B88" s="896"/>
      <c r="C88" s="967"/>
      <c r="D88" s="968"/>
      <c r="E88" s="968"/>
      <c r="F88" s="968"/>
      <c r="G88" s="969"/>
      <c r="H88" s="970"/>
      <c r="I88" s="968"/>
      <c r="J88" s="968"/>
      <c r="K88" s="968"/>
      <c r="L88" s="971"/>
      <c r="M88" s="972"/>
      <c r="N88" s="968"/>
      <c r="O88" s="968"/>
      <c r="P88" s="968"/>
      <c r="Q88" s="969"/>
      <c r="R88" s="970"/>
      <c r="S88" s="968"/>
      <c r="T88" s="968"/>
      <c r="U88" s="968"/>
      <c r="V88" s="968"/>
      <c r="W88" s="968"/>
      <c r="X88" s="968"/>
      <c r="Y88" s="968"/>
      <c r="Z88" s="968"/>
      <c r="AA88" s="968"/>
      <c r="AB88" s="2144"/>
      <c r="AC88" s="667"/>
      <c r="AD88" s="667"/>
      <c r="AE88" s="667"/>
      <c r="AF88" s="667"/>
      <c r="AG88" s="667"/>
      <c r="AH88" s="667"/>
      <c r="AI88" s="667"/>
      <c r="AJ88" s="667"/>
      <c r="AK88" s="667"/>
      <c r="AL88" s="667"/>
      <c r="AM88" s="667"/>
      <c r="AN88" s="667"/>
      <c r="AO88" s="667"/>
      <c r="AP88" s="667"/>
      <c r="AQ88" s="667"/>
      <c r="AR88" s="667"/>
      <c r="AS88" s="667"/>
      <c r="AT88" s="667"/>
      <c r="AU88" s="667"/>
      <c r="AV88" s="667"/>
      <c r="AW88" s="667"/>
      <c r="AX88" s="667"/>
      <c r="AY88" s="667"/>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2191"/>
      <c r="CD88" s="2191"/>
      <c r="CE88" s="2191"/>
      <c r="CF88" s="2191"/>
      <c r="CG88" s="2191"/>
      <c r="CH88" s="2191"/>
      <c r="CI88" s="2191"/>
      <c r="CJ88" s="2191"/>
      <c r="CK88" s="2191"/>
      <c r="CL88" s="2191"/>
      <c r="CM88" s="2191"/>
      <c r="CN88" s="2191"/>
      <c r="CO88" s="2191"/>
      <c r="CP88" s="2191"/>
      <c r="CQ88" s="2191"/>
      <c r="CR88" s="2191"/>
      <c r="CS88" s="2191"/>
      <c r="CT88" s="2191"/>
      <c r="CU88" s="2191"/>
      <c r="CV88" s="2191"/>
      <c r="CW88" s="2191"/>
      <c r="CX88" s="2191"/>
      <c r="CY88" s="2191"/>
      <c r="CZ88" s="2191"/>
    </row>
    <row r="89" s="399" customFormat="true" ht="15" customHeight="true" x14ac:dyDescent="0.2">
      <c r="A89" s="870"/>
      <c r="B89" s="896"/>
      <c r="C89" s="967"/>
      <c r="D89" s="968"/>
      <c r="E89" s="968"/>
      <c r="F89" s="968"/>
      <c r="G89" s="969"/>
      <c r="H89" s="970"/>
      <c r="I89" s="968"/>
      <c r="J89" s="968"/>
      <c r="K89" s="968"/>
      <c r="L89" s="971"/>
      <c r="M89" s="972"/>
      <c r="N89" s="968"/>
      <c r="O89" s="968"/>
      <c r="P89" s="968"/>
      <c r="Q89" s="969"/>
      <c r="R89" s="970"/>
      <c r="S89" s="968"/>
      <c r="T89" s="968"/>
      <c r="U89" s="968"/>
      <c r="V89" s="968"/>
      <c r="W89" s="968"/>
      <c r="X89" s="968"/>
      <c r="Y89" s="968"/>
      <c r="Z89" s="968"/>
      <c r="AA89" s="968"/>
      <c r="AB89" s="2144"/>
      <c r="AC89" s="667"/>
      <c r="AD89" s="667"/>
      <c r="AE89" s="667"/>
      <c r="AF89" s="667"/>
      <c r="AG89" s="667"/>
      <c r="AH89" s="667"/>
      <c r="AI89" s="667"/>
      <c r="AJ89" s="667"/>
      <c r="AK89" s="667"/>
      <c r="AL89" s="667"/>
      <c r="AM89" s="667"/>
      <c r="AN89" s="667"/>
      <c r="AO89" s="667"/>
      <c r="AP89" s="667"/>
      <c r="AQ89" s="667"/>
      <c r="AR89" s="667"/>
      <c r="AS89" s="667"/>
      <c r="AT89" s="667"/>
      <c r="AU89" s="667"/>
      <c r="AV89" s="667"/>
      <c r="AW89" s="667"/>
      <c r="AX89" s="667"/>
      <c r="AY89" s="667"/>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2191"/>
      <c r="CD89" s="2191"/>
      <c r="CE89" s="2191"/>
      <c r="CF89" s="2191"/>
      <c r="CG89" s="2191"/>
      <c r="CH89" s="2191"/>
      <c r="CI89" s="2191"/>
      <c r="CJ89" s="2191"/>
      <c r="CK89" s="2191"/>
      <c r="CL89" s="2191"/>
      <c r="CM89" s="2191"/>
      <c r="CN89" s="2191"/>
      <c r="CO89" s="2191"/>
      <c r="CP89" s="2191"/>
      <c r="CQ89" s="2191"/>
      <c r="CR89" s="2191"/>
      <c r="CS89" s="2191"/>
      <c r="CT89" s="2191"/>
      <c r="CU89" s="2191"/>
      <c r="CV89" s="2191"/>
      <c r="CW89" s="2191"/>
      <c r="CX89" s="2191"/>
      <c r="CY89" s="2191"/>
      <c r="CZ89" s="2191"/>
    </row>
    <row r="90" s="399" customFormat="true" ht="15" customHeight="true" x14ac:dyDescent="0.2">
      <c r="A90" s="871"/>
      <c r="B90" s="897"/>
      <c r="C90" s="973"/>
      <c r="D90" s="974"/>
      <c r="E90" s="974"/>
      <c r="F90" s="974"/>
      <c r="G90" s="975"/>
      <c r="H90" s="976"/>
      <c r="I90" s="974"/>
      <c r="J90" s="974"/>
      <c r="K90" s="974"/>
      <c r="L90" s="977"/>
      <c r="M90" s="978"/>
      <c r="N90" s="974"/>
      <c r="O90" s="974"/>
      <c r="P90" s="974"/>
      <c r="Q90" s="975"/>
      <c r="R90" s="976"/>
      <c r="S90" s="974"/>
      <c r="T90" s="974"/>
      <c r="U90" s="974"/>
      <c r="V90" s="974"/>
      <c r="W90" s="974"/>
      <c r="X90" s="974"/>
      <c r="Y90" s="974"/>
      <c r="Z90" s="974"/>
      <c r="AA90" s="974"/>
      <c r="AB90" s="2145"/>
      <c r="AC90" s="667"/>
      <c r="AD90" s="667"/>
      <c r="AE90" s="667"/>
      <c r="AF90" s="667"/>
      <c r="AG90" s="667"/>
      <c r="AH90" s="667"/>
      <c r="AI90" s="667"/>
      <c r="AJ90" s="667"/>
      <c r="AK90" s="667"/>
      <c r="AL90" s="667"/>
      <c r="AM90" s="667"/>
      <c r="AN90" s="667"/>
      <c r="AO90" s="667"/>
      <c r="AP90" s="667"/>
      <c r="AQ90" s="667"/>
      <c r="AR90" s="667"/>
      <c r="AS90" s="667"/>
      <c r="AT90" s="667"/>
      <c r="AU90" s="667"/>
      <c r="AV90" s="667"/>
      <c r="AW90" s="667"/>
      <c r="AX90" s="667"/>
      <c r="AY90" s="667"/>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2191"/>
      <c r="CD90" s="2191"/>
      <c r="CE90" s="2191"/>
      <c r="CF90" s="2191"/>
      <c r="CG90" s="2191"/>
      <c r="CH90" s="2191"/>
      <c r="CI90" s="2191"/>
      <c r="CJ90" s="2191"/>
      <c r="CK90" s="2191"/>
      <c r="CL90" s="2191"/>
      <c r="CM90" s="2191"/>
      <c r="CN90" s="2191"/>
      <c r="CO90" s="2191"/>
      <c r="CP90" s="2191"/>
      <c r="CQ90" s="2191"/>
      <c r="CR90" s="2191"/>
      <c r="CS90" s="2191"/>
      <c r="CT90" s="2191"/>
      <c r="CU90" s="2191"/>
      <c r="CV90" s="2191"/>
      <c r="CW90" s="2191"/>
      <c r="CX90" s="2191"/>
      <c r="CY90" s="2191"/>
      <c r="CZ90" s="2191"/>
    </row>
    <row r="91" s="399" customFormat="true" ht="15" customHeight="true" x14ac:dyDescent="0.2">
      <c r="A91" s="774"/>
      <c r="B91" s="898"/>
      <c r="C91" s="979"/>
      <c r="D91" s="941"/>
      <c r="E91" s="941"/>
      <c r="F91" s="941"/>
      <c r="G91" s="942"/>
      <c r="H91" s="980"/>
      <c r="I91" s="941"/>
      <c r="J91" s="941"/>
      <c r="K91" s="941"/>
      <c r="L91" s="981"/>
      <c r="M91" s="979"/>
      <c r="N91" s="941"/>
      <c r="O91" s="941"/>
      <c r="P91" s="941"/>
      <c r="Q91" s="942"/>
      <c r="R91" s="980"/>
      <c r="S91" s="941"/>
      <c r="T91" s="941"/>
      <c r="U91" s="941"/>
      <c r="V91" s="941"/>
      <c r="W91" s="941"/>
      <c r="X91" s="941"/>
      <c r="Y91" s="941"/>
      <c r="Z91" s="941"/>
      <c r="AA91" s="941"/>
      <c r="AB91" s="981"/>
      <c r="AC91" s="667"/>
      <c r="AD91" s="667"/>
      <c r="AE91" s="667"/>
      <c r="AF91" s="667"/>
      <c r="AG91" s="667"/>
      <c r="AH91" s="667"/>
      <c r="AI91" s="667"/>
      <c r="AJ91" s="667"/>
      <c r="AK91" s="667"/>
      <c r="AL91" s="667"/>
      <c r="AM91" s="667"/>
      <c r="AN91" s="667"/>
      <c r="AO91" s="667"/>
      <c r="AP91" s="667"/>
      <c r="AQ91" s="667"/>
      <c r="AR91" s="667"/>
      <c r="AS91" s="667"/>
      <c r="AT91" s="667"/>
      <c r="AU91" s="667"/>
      <c r="AV91" s="667"/>
      <c r="AW91" s="667"/>
      <c r="AX91" s="667"/>
      <c r="AY91" s="667"/>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2191"/>
      <c r="CD91" s="2191"/>
      <c r="CE91" s="2191"/>
      <c r="CF91" s="2191"/>
      <c r="CG91" s="2191"/>
      <c r="CH91" s="2191"/>
      <c r="CI91" s="2191"/>
      <c r="CJ91" s="2191"/>
      <c r="CK91" s="2191"/>
      <c r="CL91" s="2191"/>
      <c r="CM91" s="2191"/>
      <c r="CN91" s="2191"/>
      <c r="CO91" s="2191"/>
      <c r="CP91" s="2191"/>
      <c r="CQ91" s="2191"/>
      <c r="CR91" s="2191"/>
      <c r="CS91" s="2191"/>
      <c r="CT91" s="2191"/>
      <c r="CU91" s="2191"/>
      <c r="CV91" s="2191"/>
      <c r="CW91" s="2191"/>
      <c r="CX91" s="2191"/>
      <c r="CY91" s="2191"/>
      <c r="CZ91" s="2191"/>
    </row>
    <row r="92" s="399" customFormat="true" ht="15" customHeight="true" x14ac:dyDescent="0.2">
      <c r="A92" s="774"/>
      <c r="B92" s="898"/>
      <c r="C92" s="979"/>
      <c r="D92" s="941"/>
      <c r="E92" s="941"/>
      <c r="F92" s="941"/>
      <c r="G92" s="942"/>
      <c r="H92" s="980"/>
      <c r="I92" s="941"/>
      <c r="J92" s="941"/>
      <c r="K92" s="941"/>
      <c r="L92" s="981"/>
      <c r="M92" s="979"/>
      <c r="N92" s="941"/>
      <c r="O92" s="941"/>
      <c r="P92" s="941"/>
      <c r="Q92" s="942"/>
      <c r="R92" s="980"/>
      <c r="S92" s="941"/>
      <c r="T92" s="941"/>
      <c r="U92" s="941"/>
      <c r="V92" s="941"/>
      <c r="W92" s="941"/>
      <c r="X92" s="941"/>
      <c r="Y92" s="941"/>
      <c r="Z92" s="941"/>
      <c r="AA92" s="941"/>
      <c r="AB92" s="981"/>
      <c r="AC92" s="667"/>
      <c r="AD92" s="667"/>
      <c r="AE92" s="667"/>
      <c r="AF92" s="667"/>
      <c r="AG92" s="667"/>
      <c r="AH92" s="667"/>
      <c r="AI92" s="667"/>
      <c r="AJ92" s="667"/>
      <c r="AK92" s="667"/>
      <c r="AL92" s="667"/>
      <c r="AM92" s="667"/>
      <c r="AN92" s="667"/>
      <c r="AO92" s="667"/>
      <c r="AP92" s="667"/>
      <c r="AQ92" s="667"/>
      <c r="AR92" s="667"/>
      <c r="AS92" s="667"/>
      <c r="AT92" s="667"/>
      <c r="AU92" s="667"/>
      <c r="AV92" s="667"/>
      <c r="AW92" s="667"/>
      <c r="AX92" s="667"/>
      <c r="AY92" s="667"/>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2191"/>
      <c r="CD92" s="2191"/>
      <c r="CE92" s="2191"/>
      <c r="CF92" s="2191"/>
      <c r="CG92" s="2191"/>
      <c r="CH92" s="2191"/>
      <c r="CI92" s="2191"/>
      <c r="CJ92" s="2191"/>
      <c r="CK92" s="2191"/>
      <c r="CL92" s="2191"/>
      <c r="CM92" s="2191"/>
      <c r="CN92" s="2191"/>
      <c r="CO92" s="2191"/>
      <c r="CP92" s="2191"/>
      <c r="CQ92" s="2191"/>
      <c r="CR92" s="2191"/>
      <c r="CS92" s="2191"/>
      <c r="CT92" s="2191"/>
      <c r="CU92" s="2191"/>
      <c r="CV92" s="2191"/>
      <c r="CW92" s="2191"/>
      <c r="CX92" s="2191"/>
      <c r="CY92" s="2191"/>
      <c r="CZ92" s="2191"/>
    </row>
    <row r="93" s="399" customFormat="true" ht="15" customHeight="true" x14ac:dyDescent="0.2">
      <c r="A93" s="872"/>
      <c r="B93" s="899"/>
      <c r="C93" s="780"/>
      <c r="D93" s="781"/>
      <c r="E93" s="781"/>
      <c r="F93" s="781"/>
      <c r="G93" s="850"/>
      <c r="H93" s="836"/>
      <c r="I93" s="781"/>
      <c r="J93" s="781"/>
      <c r="K93" s="781"/>
      <c r="L93" s="805"/>
      <c r="M93" s="780"/>
      <c r="N93" s="781"/>
      <c r="O93" s="781"/>
      <c r="P93" s="781"/>
      <c r="Q93" s="850"/>
      <c r="R93" s="836"/>
      <c r="S93" s="781"/>
      <c r="T93" s="781"/>
      <c r="U93" s="781"/>
      <c r="V93" s="781"/>
      <c r="W93" s="781"/>
      <c r="X93" s="781"/>
      <c r="Y93" s="781"/>
      <c r="Z93" s="781"/>
      <c r="AA93" s="781"/>
      <c r="AB93" s="805"/>
      <c r="AC93" s="667"/>
      <c r="AD93" s="667"/>
      <c r="AE93" s="667"/>
      <c r="AF93" s="667"/>
      <c r="AG93" s="667"/>
      <c r="AH93" s="667"/>
      <c r="AI93" s="667"/>
      <c r="AJ93" s="667"/>
      <c r="AK93" s="667"/>
      <c r="AL93" s="667"/>
      <c r="AM93" s="667"/>
      <c r="AN93" s="667"/>
      <c r="AO93" s="667"/>
      <c r="AP93" s="667"/>
      <c r="AQ93" s="667"/>
      <c r="AR93" s="667"/>
      <c r="AS93" s="667"/>
      <c r="AT93" s="667"/>
      <c r="AU93" s="667"/>
      <c r="AV93" s="667"/>
      <c r="AW93" s="667"/>
      <c r="AX93" s="667"/>
      <c r="AY93" s="667"/>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2191"/>
      <c r="CD93" s="2191"/>
      <c r="CE93" s="2191"/>
      <c r="CF93" s="2191"/>
      <c r="CG93" s="2191"/>
      <c r="CH93" s="2191"/>
      <c r="CI93" s="2191"/>
      <c r="CJ93" s="2191"/>
      <c r="CK93" s="2191"/>
      <c r="CL93" s="2191"/>
      <c r="CM93" s="2191"/>
      <c r="CN93" s="2191"/>
      <c r="CO93" s="2191"/>
      <c r="CP93" s="2191"/>
      <c r="CQ93" s="2191"/>
      <c r="CR93" s="2191"/>
      <c r="CS93" s="2191"/>
      <c r="CT93" s="2191"/>
      <c r="CU93" s="2191"/>
      <c r="CV93" s="2191"/>
      <c r="CW93" s="2191"/>
      <c r="CX93" s="2191"/>
      <c r="CY93" s="2191"/>
      <c r="CZ93" s="2191"/>
    </row>
    <row r="94" s="399" customFormat="true" ht="15" customHeight="true" x14ac:dyDescent="0.2">
      <c r="A94" s="1117"/>
      <c r="B94" s="899"/>
      <c r="C94" s="780"/>
      <c r="D94" s="782"/>
      <c r="E94" s="782"/>
      <c r="F94" s="782"/>
      <c r="G94" s="851"/>
      <c r="H94" s="836"/>
      <c r="I94" s="782"/>
      <c r="J94" s="782"/>
      <c r="K94" s="782"/>
      <c r="L94" s="806"/>
      <c r="M94" s="780"/>
      <c r="N94" s="782"/>
      <c r="O94" s="782"/>
      <c r="P94" s="782"/>
      <c r="Q94" s="851"/>
      <c r="R94" s="836"/>
      <c r="S94" s="782"/>
      <c r="T94" s="782"/>
      <c r="U94" s="782"/>
      <c r="V94" s="782"/>
      <c r="W94" s="782"/>
      <c r="X94" s="782"/>
      <c r="Y94" s="782"/>
      <c r="Z94" s="782"/>
      <c r="AA94" s="782"/>
      <c r="AB94" s="806"/>
      <c r="AC94" s="667"/>
      <c r="AD94" s="667"/>
      <c r="AE94" s="667"/>
      <c r="AF94" s="667"/>
      <c r="AG94" s="667"/>
      <c r="AH94" s="667"/>
      <c r="AI94" s="667"/>
      <c r="AJ94" s="667"/>
      <c r="AK94" s="667"/>
      <c r="AL94" s="667"/>
      <c r="AM94" s="667"/>
      <c r="AN94" s="667"/>
      <c r="AO94" s="667"/>
      <c r="AP94" s="667"/>
      <c r="AQ94" s="667"/>
      <c r="AR94" s="667"/>
      <c r="AS94" s="667"/>
      <c r="AT94" s="667"/>
      <c r="AU94" s="667"/>
      <c r="AV94" s="667"/>
      <c r="AW94" s="667"/>
      <c r="AX94" s="667"/>
      <c r="AY94" s="667"/>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2191"/>
      <c r="CD94" s="2191"/>
      <c r="CE94" s="2191"/>
      <c r="CF94" s="2191"/>
      <c r="CG94" s="2191"/>
      <c r="CH94" s="2191"/>
      <c r="CI94" s="2191"/>
      <c r="CJ94" s="2191"/>
      <c r="CK94" s="2191"/>
      <c r="CL94" s="2191"/>
      <c r="CM94" s="2191"/>
      <c r="CN94" s="2191"/>
      <c r="CO94" s="2191"/>
      <c r="CP94" s="2191"/>
      <c r="CQ94" s="2191"/>
      <c r="CR94" s="2191"/>
      <c r="CS94" s="2191"/>
      <c r="CT94" s="2191"/>
      <c r="CU94" s="2191"/>
      <c r="CV94" s="2191"/>
      <c r="CW94" s="2191"/>
      <c r="CX94" s="2191"/>
      <c r="CY94" s="2191"/>
      <c r="CZ94" s="2191"/>
    </row>
    <row r="95" s="399" customFormat="true" ht="15" customHeight="true" x14ac:dyDescent="0.2">
      <c r="A95" s="872"/>
      <c r="B95" s="900"/>
      <c r="C95" s="982"/>
      <c r="D95" s="983"/>
      <c r="E95" s="983"/>
      <c r="F95" s="983"/>
      <c r="G95" s="984"/>
      <c r="H95" s="985"/>
      <c r="I95" s="983"/>
      <c r="J95" s="983"/>
      <c r="K95" s="983"/>
      <c r="L95" s="986"/>
      <c r="M95" s="982"/>
      <c r="N95" s="983"/>
      <c r="O95" s="983"/>
      <c r="P95" s="983"/>
      <c r="Q95" s="984"/>
      <c r="R95" s="985"/>
      <c r="S95" s="983"/>
      <c r="T95" s="983"/>
      <c r="U95" s="983"/>
      <c r="V95" s="983"/>
      <c r="W95" s="983"/>
      <c r="X95" s="983"/>
      <c r="Y95" s="983"/>
      <c r="Z95" s="983"/>
      <c r="AA95" s="983"/>
      <c r="AB95" s="986"/>
      <c r="AC95" s="667"/>
      <c r="AD95" s="667"/>
      <c r="AE95" s="667"/>
      <c r="AF95" s="667"/>
      <c r="AG95" s="667"/>
      <c r="AH95" s="667"/>
      <c r="AI95" s="667"/>
      <c r="AJ95" s="667"/>
      <c r="AK95" s="667"/>
      <c r="AL95" s="667"/>
      <c r="AM95" s="667"/>
      <c r="AN95" s="667"/>
      <c r="AO95" s="667"/>
      <c r="AP95" s="667"/>
      <c r="AQ95" s="667"/>
      <c r="AR95" s="667"/>
      <c r="AS95" s="667"/>
      <c r="AT95" s="667"/>
      <c r="AU95" s="667"/>
      <c r="AV95" s="667"/>
      <c r="AW95" s="667"/>
      <c r="AX95" s="667"/>
      <c r="AY95" s="667"/>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2191"/>
      <c r="CD95" s="2191"/>
      <c r="CE95" s="2191"/>
      <c r="CF95" s="2191"/>
      <c r="CG95" s="2191"/>
      <c r="CH95" s="2191"/>
      <c r="CI95" s="2191"/>
      <c r="CJ95" s="2191"/>
      <c r="CK95" s="2191"/>
      <c r="CL95" s="2191"/>
      <c r="CM95" s="2191"/>
      <c r="CN95" s="2191"/>
      <c r="CO95" s="2191"/>
      <c r="CP95" s="2191"/>
      <c r="CQ95" s="2191"/>
      <c r="CR95" s="2191"/>
      <c r="CS95" s="2191"/>
      <c r="CT95" s="2191"/>
      <c r="CU95" s="2191"/>
      <c r="CV95" s="2191"/>
      <c r="CW95" s="2191"/>
      <c r="CX95" s="2191"/>
      <c r="CY95" s="2191"/>
      <c r="CZ95" s="2191"/>
    </row>
    <row r="96" s="131" customFormat="true" ht="15" customHeight="true" x14ac:dyDescent="0.2">
      <c r="A96" s="1117"/>
      <c r="B96" s="900"/>
      <c r="C96" s="982"/>
      <c r="D96" s="983"/>
      <c r="E96" s="983"/>
      <c r="F96" s="983"/>
      <c r="G96" s="984"/>
      <c r="H96" s="985"/>
      <c r="I96" s="983"/>
      <c r="J96" s="983"/>
      <c r="K96" s="983"/>
      <c r="L96" s="986"/>
      <c r="M96" s="982"/>
      <c r="N96" s="983"/>
      <c r="O96" s="983"/>
      <c r="P96" s="983"/>
      <c r="Q96" s="984"/>
      <c r="R96" s="985"/>
      <c r="S96" s="983"/>
      <c r="T96" s="983"/>
      <c r="U96" s="983"/>
      <c r="V96" s="983"/>
      <c r="W96" s="983"/>
      <c r="X96" s="983"/>
      <c r="Y96" s="983"/>
      <c r="Z96" s="983"/>
      <c r="AA96" s="983"/>
      <c r="AB96" s="986"/>
      <c r="AC96" s="667"/>
      <c r="AD96" s="667"/>
      <c r="AE96" s="667"/>
      <c r="AF96" s="667"/>
      <c r="AG96" s="667"/>
      <c r="AH96" s="667"/>
      <c r="AI96" s="667"/>
      <c r="AJ96" s="667"/>
      <c r="AK96" s="667"/>
      <c r="AL96" s="667"/>
      <c r="AM96" s="667"/>
      <c r="AN96" s="667"/>
      <c r="AO96" s="667"/>
      <c r="AP96" s="667"/>
      <c r="AQ96" s="667"/>
      <c r="AR96" s="667"/>
      <c r="AS96" s="667"/>
      <c r="AT96" s="667"/>
      <c r="AU96" s="667"/>
      <c r="AV96" s="667"/>
      <c r="AW96" s="667"/>
      <c r="AX96" s="667"/>
      <c r="AY96" s="667"/>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2191"/>
      <c r="CD96" s="2191"/>
      <c r="CE96" s="2191"/>
      <c r="CF96" s="2191"/>
      <c r="CG96" s="2191"/>
      <c r="CH96" s="2191"/>
      <c r="CI96" s="2191"/>
      <c r="CJ96" s="2191"/>
      <c r="CK96" s="2191"/>
      <c r="CL96" s="2191"/>
      <c r="CM96" s="2191"/>
      <c r="CN96" s="2191"/>
      <c r="CO96" s="2191"/>
      <c r="CP96" s="2191"/>
      <c r="CQ96" s="2191"/>
      <c r="CR96" s="2191"/>
      <c r="CS96" s="2191"/>
      <c r="CT96" s="2191"/>
      <c r="CU96" s="2191"/>
      <c r="CV96" s="2191"/>
      <c r="CW96" s="2191"/>
      <c r="CX96" s="2191"/>
      <c r="CY96" s="2191"/>
      <c r="CZ96" s="2191"/>
    </row>
    <row r="97" s="131" customFormat="true" ht="15" customHeight="true" x14ac:dyDescent="0.2">
      <c r="A97" s="872"/>
      <c r="B97" s="900"/>
      <c r="C97" s="982"/>
      <c r="D97" s="983"/>
      <c r="E97" s="983"/>
      <c r="F97" s="983"/>
      <c r="G97" s="984"/>
      <c r="H97" s="985"/>
      <c r="I97" s="983"/>
      <c r="J97" s="983"/>
      <c r="K97" s="983"/>
      <c r="L97" s="986"/>
      <c r="M97" s="982"/>
      <c r="N97" s="983"/>
      <c r="O97" s="983"/>
      <c r="P97" s="983"/>
      <c r="Q97" s="984"/>
      <c r="R97" s="985"/>
      <c r="S97" s="983"/>
      <c r="T97" s="983"/>
      <c r="U97" s="983"/>
      <c r="V97" s="983"/>
      <c r="W97" s="983"/>
      <c r="X97" s="983"/>
      <c r="Y97" s="983"/>
      <c r="Z97" s="983"/>
      <c r="AA97" s="983"/>
      <c r="AB97" s="986"/>
      <c r="AC97" s="667"/>
      <c r="AD97" s="667"/>
      <c r="AE97" s="667"/>
      <c r="AF97" s="667"/>
      <c r="AG97" s="667"/>
      <c r="AH97" s="667"/>
      <c r="AI97" s="667"/>
      <c r="AJ97" s="667"/>
      <c r="AK97" s="667"/>
      <c r="AL97" s="667"/>
      <c r="AM97" s="667"/>
      <c r="AN97" s="667"/>
      <c r="AO97" s="667"/>
      <c r="AP97" s="667"/>
      <c r="AQ97" s="667"/>
      <c r="AR97" s="667"/>
      <c r="AS97" s="667"/>
      <c r="AT97" s="667"/>
      <c r="AU97" s="667"/>
      <c r="AV97" s="667"/>
      <c r="AW97" s="667"/>
      <c r="AX97" s="667"/>
      <c r="AY97" s="667"/>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2191"/>
      <c r="CD97" s="2191"/>
      <c r="CE97" s="2191"/>
      <c r="CF97" s="2191"/>
      <c r="CG97" s="2191"/>
      <c r="CH97" s="2191"/>
      <c r="CI97" s="2191"/>
      <c r="CJ97" s="2191"/>
      <c r="CK97" s="2191"/>
      <c r="CL97" s="2191"/>
      <c r="CM97" s="2191"/>
      <c r="CN97" s="2191"/>
      <c r="CO97" s="2191"/>
      <c r="CP97" s="2191"/>
      <c r="CQ97" s="2191"/>
      <c r="CR97" s="2191"/>
      <c r="CS97" s="2191"/>
      <c r="CT97" s="2191"/>
      <c r="CU97" s="2191"/>
      <c r="CV97" s="2191"/>
      <c r="CW97" s="2191"/>
      <c r="CX97" s="2191"/>
      <c r="CY97" s="2191"/>
      <c r="CZ97" s="2191"/>
    </row>
    <row r="98" s="131" customFormat="true" ht="15" customHeight="true" x14ac:dyDescent="0.2">
      <c r="A98" s="1117"/>
      <c r="B98" s="900"/>
      <c r="C98" s="982"/>
      <c r="D98" s="983"/>
      <c r="E98" s="983"/>
      <c r="F98" s="983"/>
      <c r="G98" s="984"/>
      <c r="H98" s="985"/>
      <c r="I98" s="983"/>
      <c r="J98" s="983"/>
      <c r="K98" s="983"/>
      <c r="L98" s="986"/>
      <c r="M98" s="982"/>
      <c r="N98" s="983"/>
      <c r="O98" s="983"/>
      <c r="P98" s="983"/>
      <c r="Q98" s="984"/>
      <c r="R98" s="985"/>
      <c r="S98" s="983"/>
      <c r="T98" s="983"/>
      <c r="U98" s="983"/>
      <c r="V98" s="983"/>
      <c r="W98" s="983"/>
      <c r="X98" s="983"/>
      <c r="Y98" s="983"/>
      <c r="Z98" s="983"/>
      <c r="AA98" s="983"/>
      <c r="AB98" s="986"/>
      <c r="AC98" s="667"/>
      <c r="AD98" s="667"/>
      <c r="AE98" s="667"/>
      <c r="AF98" s="667"/>
      <c r="AG98" s="667"/>
      <c r="AH98" s="667"/>
      <c r="AI98" s="667"/>
      <c r="AJ98" s="667"/>
      <c r="AK98" s="667"/>
      <c r="AL98" s="667"/>
      <c r="AM98" s="667"/>
      <c r="AN98" s="667"/>
      <c r="AO98" s="667"/>
      <c r="AP98" s="667"/>
      <c r="AQ98" s="667"/>
      <c r="AR98" s="667"/>
      <c r="AS98" s="667"/>
      <c r="AT98" s="667"/>
      <c r="AU98" s="667"/>
      <c r="AV98" s="667"/>
      <c r="AW98" s="667"/>
      <c r="AX98" s="667"/>
      <c r="AY98" s="667"/>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2191"/>
      <c r="CD98" s="2191"/>
      <c r="CE98" s="2191"/>
      <c r="CF98" s="2191"/>
      <c r="CG98" s="2191"/>
      <c r="CH98" s="2191"/>
      <c r="CI98" s="2191"/>
      <c r="CJ98" s="2191"/>
      <c r="CK98" s="2191"/>
      <c r="CL98" s="2191"/>
      <c r="CM98" s="2191"/>
      <c r="CN98" s="2191"/>
      <c r="CO98" s="2191"/>
      <c r="CP98" s="2191"/>
      <c r="CQ98" s="2191"/>
      <c r="CR98" s="2191"/>
      <c r="CS98" s="2191"/>
      <c r="CT98" s="2191"/>
      <c r="CU98" s="2191"/>
      <c r="CV98" s="2191"/>
      <c r="CW98" s="2191"/>
      <c r="CX98" s="2191"/>
      <c r="CY98" s="2191"/>
      <c r="CZ98" s="2191"/>
    </row>
    <row r="99" s="131" customFormat="true" ht="15" customHeight="true" x14ac:dyDescent="0.2">
      <c r="A99" s="1117"/>
      <c r="B99" s="900"/>
      <c r="C99" s="982"/>
      <c r="D99" s="983"/>
      <c r="E99" s="983"/>
      <c r="F99" s="983"/>
      <c r="G99" s="984"/>
      <c r="H99" s="985"/>
      <c r="I99" s="983"/>
      <c r="J99" s="983"/>
      <c r="K99" s="983"/>
      <c r="L99" s="986"/>
      <c r="M99" s="982"/>
      <c r="N99" s="983"/>
      <c r="O99" s="983"/>
      <c r="P99" s="983"/>
      <c r="Q99" s="984"/>
      <c r="R99" s="985"/>
      <c r="S99" s="983"/>
      <c r="T99" s="983"/>
      <c r="U99" s="983"/>
      <c r="V99" s="983"/>
      <c r="W99" s="983"/>
      <c r="X99" s="983"/>
      <c r="Y99" s="983"/>
      <c r="Z99" s="983"/>
      <c r="AA99" s="983"/>
      <c r="AB99" s="986"/>
      <c r="AC99" s="667"/>
      <c r="AD99" s="667"/>
      <c r="AE99" s="667"/>
      <c r="AF99" s="667"/>
      <c r="AG99" s="667"/>
      <c r="AH99" s="667"/>
      <c r="AI99" s="667"/>
      <c r="AJ99" s="667"/>
      <c r="AK99" s="667"/>
      <c r="AL99" s="667"/>
      <c r="AM99" s="667"/>
      <c r="AN99" s="667"/>
      <c r="AO99" s="667"/>
      <c r="AP99" s="667"/>
      <c r="AQ99" s="667"/>
      <c r="AR99" s="667"/>
      <c r="AS99" s="667"/>
      <c r="AT99" s="667"/>
      <c r="AU99" s="667"/>
      <c r="AV99" s="667"/>
      <c r="AW99" s="667"/>
      <c r="AX99" s="667"/>
      <c r="AY99" s="667"/>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2191"/>
      <c r="CD99" s="2191"/>
      <c r="CE99" s="2191"/>
      <c r="CF99" s="2191"/>
      <c r="CG99" s="2191"/>
      <c r="CH99" s="2191"/>
      <c r="CI99" s="2191"/>
      <c r="CJ99" s="2191"/>
      <c r="CK99" s="2191"/>
      <c r="CL99" s="2191"/>
      <c r="CM99" s="2191"/>
      <c r="CN99" s="2191"/>
      <c r="CO99" s="2191"/>
      <c r="CP99" s="2191"/>
      <c r="CQ99" s="2191"/>
      <c r="CR99" s="2191"/>
      <c r="CS99" s="2191"/>
      <c r="CT99" s="2191"/>
      <c r="CU99" s="2191"/>
      <c r="CV99" s="2191"/>
      <c r="CW99" s="2191"/>
      <c r="CX99" s="2191"/>
      <c r="CY99" s="2191"/>
      <c r="CZ99" s="2191"/>
    </row>
    <row r="100" s="131" customFormat="true" ht="15" customHeight="true" x14ac:dyDescent="0.2">
      <c r="A100" s="1117"/>
      <c r="B100" s="900"/>
      <c r="C100" s="982"/>
      <c r="D100" s="983"/>
      <c r="E100" s="983"/>
      <c r="F100" s="983"/>
      <c r="G100" s="984"/>
      <c r="H100" s="985"/>
      <c r="I100" s="983"/>
      <c r="J100" s="983"/>
      <c r="K100" s="983"/>
      <c r="L100" s="986"/>
      <c r="M100" s="982"/>
      <c r="N100" s="983"/>
      <c r="O100" s="983"/>
      <c r="P100" s="983"/>
      <c r="Q100" s="984"/>
      <c r="R100" s="985"/>
      <c r="S100" s="983"/>
      <c r="T100" s="983"/>
      <c r="U100" s="983"/>
      <c r="V100" s="983"/>
      <c r="W100" s="983"/>
      <c r="X100" s="983"/>
      <c r="Y100" s="983"/>
      <c r="Z100" s="983"/>
      <c r="AA100" s="983"/>
      <c r="AB100" s="986"/>
      <c r="AC100" s="667"/>
      <c r="AD100" s="667"/>
      <c r="AE100" s="667"/>
      <c r="AF100" s="667"/>
      <c r="AG100" s="667"/>
      <c r="AH100" s="667"/>
      <c r="AI100" s="667"/>
      <c r="AJ100" s="667"/>
      <c r="AK100" s="667"/>
      <c r="AL100" s="667"/>
      <c r="AM100" s="667"/>
      <c r="AN100" s="667"/>
      <c r="AO100" s="667"/>
      <c r="AP100" s="667"/>
      <c r="AQ100" s="667"/>
      <c r="AR100" s="667"/>
      <c r="AS100" s="667"/>
      <c r="AT100" s="667"/>
      <c r="AU100" s="667"/>
      <c r="AV100" s="667"/>
      <c r="AW100" s="667"/>
      <c r="AX100" s="667"/>
      <c r="AY100" s="667"/>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2191"/>
      <c r="CD100" s="2191"/>
      <c r="CE100" s="2191"/>
      <c r="CF100" s="2191"/>
      <c r="CG100" s="2191"/>
      <c r="CH100" s="2191"/>
      <c r="CI100" s="2191"/>
      <c r="CJ100" s="2191"/>
      <c r="CK100" s="2191"/>
      <c r="CL100" s="2191"/>
      <c r="CM100" s="2191"/>
      <c r="CN100" s="2191"/>
      <c r="CO100" s="2191"/>
      <c r="CP100" s="2191"/>
      <c r="CQ100" s="2191"/>
      <c r="CR100" s="2191"/>
      <c r="CS100" s="2191"/>
      <c r="CT100" s="2191"/>
      <c r="CU100" s="2191"/>
      <c r="CV100" s="2191"/>
      <c r="CW100" s="2191"/>
      <c r="CX100" s="2191"/>
      <c r="CY100" s="2191"/>
      <c r="CZ100" s="2191"/>
    </row>
    <row r="101" s="131" customFormat="true" ht="15" customHeight="true" x14ac:dyDescent="0.2">
      <c r="A101" s="872"/>
      <c r="B101" s="900"/>
      <c r="C101" s="982"/>
      <c r="D101" s="983"/>
      <c r="E101" s="983"/>
      <c r="F101" s="983"/>
      <c r="G101" s="984"/>
      <c r="H101" s="985"/>
      <c r="I101" s="983"/>
      <c r="J101" s="983"/>
      <c r="K101" s="983"/>
      <c r="L101" s="986"/>
      <c r="M101" s="982"/>
      <c r="N101" s="983"/>
      <c r="O101" s="983"/>
      <c r="P101" s="983"/>
      <c r="Q101" s="984"/>
      <c r="R101" s="985"/>
      <c r="S101" s="983"/>
      <c r="T101" s="983"/>
      <c r="U101" s="983"/>
      <c r="V101" s="983"/>
      <c r="W101" s="983"/>
      <c r="X101" s="983"/>
      <c r="Y101" s="983"/>
      <c r="Z101" s="983"/>
      <c r="AA101" s="983"/>
      <c r="AB101" s="986"/>
      <c r="AC101" s="667"/>
      <c r="AD101" s="667"/>
      <c r="AE101" s="667"/>
      <c r="AF101" s="667"/>
      <c r="AG101" s="667"/>
      <c r="AH101" s="667"/>
      <c r="AI101" s="667"/>
      <c r="AJ101" s="667"/>
      <c r="AK101" s="667"/>
      <c r="AL101" s="667"/>
      <c r="AM101" s="667"/>
      <c r="AN101" s="667"/>
      <c r="AO101" s="667"/>
      <c r="AP101" s="667"/>
      <c r="AQ101" s="667"/>
      <c r="AR101" s="667"/>
      <c r="AS101" s="667"/>
      <c r="AT101" s="667"/>
      <c r="AU101" s="667"/>
      <c r="AV101" s="667"/>
      <c r="AW101" s="667"/>
      <c r="AX101" s="667"/>
      <c r="AY101" s="667"/>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2191"/>
      <c r="CD101" s="2191"/>
      <c r="CE101" s="2191"/>
      <c r="CF101" s="2191"/>
      <c r="CG101" s="2191"/>
      <c r="CH101" s="2191"/>
      <c r="CI101" s="2191"/>
      <c r="CJ101" s="2191"/>
      <c r="CK101" s="2191"/>
      <c r="CL101" s="2191"/>
      <c r="CM101" s="2191"/>
      <c r="CN101" s="2191"/>
      <c r="CO101" s="2191"/>
      <c r="CP101" s="2191"/>
      <c r="CQ101" s="2191"/>
      <c r="CR101" s="2191"/>
      <c r="CS101" s="2191"/>
      <c r="CT101" s="2191"/>
      <c r="CU101" s="2191"/>
      <c r="CV101" s="2191"/>
      <c r="CW101" s="2191"/>
      <c r="CX101" s="2191"/>
      <c r="CY101" s="2191"/>
      <c r="CZ101" s="2191"/>
    </row>
    <row r="102" s="131" customFormat="true" ht="15" customHeight="true" x14ac:dyDescent="0.2">
      <c r="A102" s="1117"/>
      <c r="B102" s="900"/>
      <c r="C102" s="982"/>
      <c r="D102" s="983"/>
      <c r="E102" s="983"/>
      <c r="F102" s="983"/>
      <c r="G102" s="984"/>
      <c r="H102" s="985"/>
      <c r="I102" s="983"/>
      <c r="J102" s="983"/>
      <c r="K102" s="983"/>
      <c r="L102" s="986"/>
      <c r="M102" s="982"/>
      <c r="N102" s="983"/>
      <c r="O102" s="983"/>
      <c r="P102" s="983"/>
      <c r="Q102" s="984"/>
      <c r="R102" s="985"/>
      <c r="S102" s="983"/>
      <c r="T102" s="983"/>
      <c r="U102" s="983"/>
      <c r="V102" s="983"/>
      <c r="W102" s="983"/>
      <c r="X102" s="983"/>
      <c r="Y102" s="983"/>
      <c r="Z102" s="983"/>
      <c r="AA102" s="983"/>
      <c r="AB102" s="986"/>
      <c r="AC102" s="667"/>
      <c r="AD102" s="667"/>
      <c r="AE102" s="667"/>
      <c r="AF102" s="667"/>
      <c r="AG102" s="667"/>
      <c r="AH102" s="667"/>
      <c r="AI102" s="667"/>
      <c r="AJ102" s="667"/>
      <c r="AK102" s="667"/>
      <c r="AL102" s="667"/>
      <c r="AM102" s="667"/>
      <c r="AN102" s="667"/>
      <c r="AO102" s="667"/>
      <c r="AP102" s="667"/>
      <c r="AQ102" s="667"/>
      <c r="AR102" s="667"/>
      <c r="AS102" s="667"/>
      <c r="AT102" s="667"/>
      <c r="AU102" s="667"/>
      <c r="AV102" s="667"/>
      <c r="AW102" s="667"/>
      <c r="AX102" s="667"/>
      <c r="AY102" s="667"/>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2191"/>
      <c r="CD102" s="2191"/>
      <c r="CE102" s="2191"/>
      <c r="CF102" s="2191"/>
      <c r="CG102" s="2191"/>
      <c r="CH102" s="2191"/>
      <c r="CI102" s="2191"/>
      <c r="CJ102" s="2191"/>
      <c r="CK102" s="2191"/>
      <c r="CL102" s="2191"/>
      <c r="CM102" s="2191"/>
      <c r="CN102" s="2191"/>
      <c r="CO102" s="2191"/>
      <c r="CP102" s="2191"/>
      <c r="CQ102" s="2191"/>
      <c r="CR102" s="2191"/>
      <c r="CS102" s="2191"/>
      <c r="CT102" s="2191"/>
      <c r="CU102" s="2191"/>
      <c r="CV102" s="2191"/>
      <c r="CW102" s="2191"/>
      <c r="CX102" s="2191"/>
      <c r="CY102" s="2191"/>
      <c r="CZ102" s="2191"/>
    </row>
    <row r="103" s="131" customFormat="true" ht="15" customHeight="true" x14ac:dyDescent="0.2">
      <c r="A103" s="1117"/>
      <c r="B103" s="900"/>
      <c r="C103" s="982"/>
      <c r="D103" s="983"/>
      <c r="E103" s="983"/>
      <c r="F103" s="983"/>
      <c r="G103" s="984"/>
      <c r="H103" s="985"/>
      <c r="I103" s="983"/>
      <c r="J103" s="983"/>
      <c r="K103" s="983"/>
      <c r="L103" s="986"/>
      <c r="M103" s="982"/>
      <c r="N103" s="983"/>
      <c r="O103" s="983"/>
      <c r="P103" s="983"/>
      <c r="Q103" s="984"/>
      <c r="R103" s="985"/>
      <c r="S103" s="983"/>
      <c r="T103" s="983"/>
      <c r="U103" s="983"/>
      <c r="V103" s="983"/>
      <c r="W103" s="983"/>
      <c r="X103" s="983"/>
      <c r="Y103" s="983"/>
      <c r="Z103" s="983"/>
      <c r="AA103" s="983"/>
      <c r="AB103" s="986"/>
      <c r="AC103" s="667"/>
      <c r="AD103" s="667"/>
      <c r="AE103" s="667"/>
      <c r="AF103" s="667"/>
      <c r="AG103" s="667"/>
      <c r="AH103" s="667"/>
      <c r="AI103" s="667"/>
      <c r="AJ103" s="667"/>
      <c r="AK103" s="667"/>
      <c r="AL103" s="667"/>
      <c r="AM103" s="667"/>
      <c r="AN103" s="667"/>
      <c r="AO103" s="667"/>
      <c r="AP103" s="667"/>
      <c r="AQ103" s="667"/>
      <c r="AR103" s="667"/>
      <c r="AS103" s="667"/>
      <c r="AT103" s="667"/>
      <c r="AU103" s="667"/>
      <c r="AV103" s="667"/>
      <c r="AW103" s="667"/>
      <c r="AX103" s="667"/>
      <c r="AY103" s="667"/>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2191"/>
      <c r="CD103" s="2191"/>
      <c r="CE103" s="2191"/>
      <c r="CF103" s="2191"/>
      <c r="CG103" s="2191"/>
      <c r="CH103" s="2191"/>
      <c r="CI103" s="2191"/>
      <c r="CJ103" s="2191"/>
      <c r="CK103" s="2191"/>
      <c r="CL103" s="2191"/>
      <c r="CM103" s="2191"/>
      <c r="CN103" s="2191"/>
      <c r="CO103" s="2191"/>
      <c r="CP103" s="2191"/>
      <c r="CQ103" s="2191"/>
      <c r="CR103" s="2191"/>
      <c r="CS103" s="2191"/>
      <c r="CT103" s="2191"/>
      <c r="CU103" s="2191"/>
      <c r="CV103" s="2191"/>
      <c r="CW103" s="2191"/>
      <c r="CX103" s="2191"/>
      <c r="CY103" s="2191"/>
      <c r="CZ103" s="2191"/>
    </row>
    <row r="104" s="131" customFormat="true" ht="15" customHeight="true" x14ac:dyDescent="0.2">
      <c r="A104" s="1117"/>
      <c r="B104" s="900"/>
      <c r="C104" s="982"/>
      <c r="D104" s="983"/>
      <c r="E104" s="983"/>
      <c r="F104" s="983"/>
      <c r="G104" s="984"/>
      <c r="H104" s="985"/>
      <c r="I104" s="983"/>
      <c r="J104" s="983"/>
      <c r="K104" s="983"/>
      <c r="L104" s="986"/>
      <c r="M104" s="982"/>
      <c r="N104" s="983"/>
      <c r="O104" s="983"/>
      <c r="P104" s="983"/>
      <c r="Q104" s="984"/>
      <c r="R104" s="985"/>
      <c r="S104" s="983"/>
      <c r="T104" s="983"/>
      <c r="U104" s="983"/>
      <c r="V104" s="983"/>
      <c r="W104" s="983"/>
      <c r="X104" s="983"/>
      <c r="Y104" s="983"/>
      <c r="Z104" s="983"/>
      <c r="AA104" s="983"/>
      <c r="AB104" s="986"/>
      <c r="AC104" s="667"/>
      <c r="AD104" s="667"/>
      <c r="AE104" s="667"/>
      <c r="AF104" s="667"/>
      <c r="AG104" s="667"/>
      <c r="AH104" s="667"/>
      <c r="AI104" s="667"/>
      <c r="AJ104" s="667"/>
      <c r="AK104" s="667"/>
      <c r="AL104" s="667"/>
      <c r="AM104" s="667"/>
      <c r="AN104" s="667"/>
      <c r="AO104" s="667"/>
      <c r="AP104" s="667"/>
      <c r="AQ104" s="667"/>
      <c r="AR104" s="667"/>
      <c r="AS104" s="667"/>
      <c r="AT104" s="667"/>
      <c r="AU104" s="667"/>
      <c r="AV104" s="667"/>
      <c r="AW104" s="667"/>
      <c r="AX104" s="667"/>
      <c r="AY104" s="667"/>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2191"/>
      <c r="CD104" s="2191"/>
      <c r="CE104" s="2191"/>
      <c r="CF104" s="2191"/>
      <c r="CG104" s="2191"/>
      <c r="CH104" s="2191"/>
      <c r="CI104" s="2191"/>
      <c r="CJ104" s="2191"/>
      <c r="CK104" s="2191"/>
      <c r="CL104" s="2191"/>
      <c r="CM104" s="2191"/>
      <c r="CN104" s="2191"/>
      <c r="CO104" s="2191"/>
      <c r="CP104" s="2191"/>
      <c r="CQ104" s="2191"/>
      <c r="CR104" s="2191"/>
      <c r="CS104" s="2191"/>
      <c r="CT104" s="2191"/>
      <c r="CU104" s="2191"/>
      <c r="CV104" s="2191"/>
      <c r="CW104" s="2191"/>
      <c r="CX104" s="2191"/>
      <c r="CY104" s="2191"/>
      <c r="CZ104" s="2191"/>
    </row>
    <row r="105" s="131" customFormat="true" ht="15" customHeight="true" x14ac:dyDescent="0.2">
      <c r="A105" s="894"/>
      <c r="B105" s="901"/>
      <c r="C105" s="987"/>
      <c r="D105" s="988"/>
      <c r="E105" s="988"/>
      <c r="F105" s="988"/>
      <c r="G105" s="989"/>
      <c r="H105" s="990"/>
      <c r="I105" s="988"/>
      <c r="J105" s="988"/>
      <c r="K105" s="988"/>
      <c r="L105" s="991"/>
      <c r="M105" s="987"/>
      <c r="N105" s="988"/>
      <c r="O105" s="988"/>
      <c r="P105" s="988"/>
      <c r="Q105" s="989"/>
      <c r="R105" s="990"/>
      <c r="S105" s="988"/>
      <c r="T105" s="988"/>
      <c r="U105" s="988"/>
      <c r="V105" s="988"/>
      <c r="W105" s="988"/>
      <c r="X105" s="988"/>
      <c r="Y105" s="988"/>
      <c r="Z105" s="988"/>
      <c r="AA105" s="988"/>
      <c r="AB105" s="991"/>
      <c r="AC105" s="667"/>
      <c r="AD105" s="667"/>
      <c r="AE105" s="667"/>
      <c r="AF105" s="667"/>
      <c r="AG105" s="667"/>
      <c r="AH105" s="667"/>
      <c r="AI105" s="667"/>
      <c r="AJ105" s="667"/>
      <c r="AK105" s="667"/>
      <c r="AL105" s="667"/>
      <c r="AM105" s="667"/>
      <c r="AN105" s="667"/>
      <c r="AO105" s="667"/>
      <c r="AP105" s="667"/>
      <c r="AQ105" s="667"/>
      <c r="AR105" s="667"/>
      <c r="AS105" s="667"/>
      <c r="AT105" s="667"/>
      <c r="AU105" s="667"/>
      <c r="AV105" s="667"/>
      <c r="AW105" s="667"/>
      <c r="AX105" s="667"/>
      <c r="AY105" s="667"/>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2191"/>
      <c r="CD105" s="2191"/>
      <c r="CE105" s="2191"/>
      <c r="CF105" s="2191"/>
      <c r="CG105" s="2191"/>
      <c r="CH105" s="2191"/>
      <c r="CI105" s="2191"/>
      <c r="CJ105" s="2191"/>
      <c r="CK105" s="2191"/>
      <c r="CL105" s="2191"/>
      <c r="CM105" s="2191"/>
      <c r="CN105" s="2191"/>
      <c r="CO105" s="2191"/>
      <c r="CP105" s="2191"/>
      <c r="CQ105" s="2191"/>
      <c r="CR105" s="2191"/>
      <c r="CS105" s="2191"/>
      <c r="CT105" s="2191"/>
      <c r="CU105" s="2191"/>
      <c r="CV105" s="2191"/>
      <c r="CW105" s="2191"/>
      <c r="CX105" s="2191"/>
      <c r="CY105" s="2191"/>
      <c r="CZ105" s="2191"/>
    </row>
    <row r="106" s="131" customFormat="true" ht="250.15" customHeight="true" x14ac:dyDescent="0.2">
      <c r="A106" s="400"/>
      <c r="B106" s="709"/>
      <c r="C106" s="710"/>
      <c r="D106" s="710"/>
      <c r="E106" s="710"/>
      <c r="F106" s="710"/>
      <c r="G106" s="710"/>
      <c r="H106" s="710"/>
      <c r="I106" s="710"/>
      <c r="J106" s="710"/>
      <c r="K106" s="710"/>
      <c r="L106" s="710"/>
      <c r="M106" s="710"/>
      <c r="N106" s="710"/>
      <c r="O106" s="710"/>
      <c r="P106" s="710"/>
      <c r="Q106" s="710"/>
      <c r="R106" s="710"/>
      <c r="S106" s="710"/>
      <c r="T106" s="710"/>
      <c r="U106" s="710"/>
      <c r="V106" s="710"/>
      <c r="W106" s="710"/>
      <c r="X106" s="710"/>
      <c r="Y106" s="710"/>
      <c r="Z106" s="710"/>
      <c r="AA106" s="710"/>
      <c r="AB106" s="710"/>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400"/>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485" t="str">
        <f>A1026</f>
        <v>Armenia</v>
      </c>
      <c r="B108" s="2486"/>
      <c r="C108" s="113"/>
      <c r="D108" s="113"/>
      <c r="E108" s="113"/>
      <c r="F108" s="113"/>
      <c r="G108" s="113"/>
      <c r="H108" s="113"/>
      <c r="I108" s="113"/>
      <c r="J108" s="113"/>
      <c r="K108" s="113"/>
      <c r="L108" s="113"/>
      <c r="M108" s="113"/>
      <c r="N108" s="113"/>
      <c r="O108" s="113"/>
      <c r="P108" s="113"/>
      <c r="Q108" s="113"/>
      <c r="R108" s="113"/>
      <c r="S108" s="113"/>
      <c r="T108" s="113"/>
      <c r="U108" s="113"/>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2016</v>
      </c>
      <c r="B109" s="139"/>
      <c r="C109" s="113"/>
      <c r="D109" s="113"/>
      <c r="E109" s="113"/>
      <c r="F109" s="113"/>
      <c r="G109" s="113"/>
      <c r="H109" s="113"/>
      <c r="I109" s="113"/>
      <c r="J109" s="113"/>
      <c r="K109" s="113"/>
      <c r="L109" s="113"/>
      <c r="M109" s="113"/>
      <c r="N109" s="113"/>
      <c r="O109" s="113"/>
      <c r="P109" s="113"/>
      <c r="Q109" s="113"/>
      <c r="R109" s="113"/>
      <c r="S109" s="113"/>
      <c r="T109" s="113"/>
      <c r="U109" s="113"/>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5" t="s">
        <v>97</v>
      </c>
      <c r="B112" s="222"/>
      <c r="C112" s="113"/>
      <c r="D112" s="113"/>
      <c r="E112" s="113"/>
      <c r="F112" s="113"/>
      <c r="G112" s="113"/>
      <c r="H112" s="113"/>
      <c r="I112" s="113"/>
      <c r="J112" s="113"/>
      <c r="K112" s="113"/>
      <c r="L112" s="113"/>
      <c r="M112" s="113"/>
      <c r="N112" s="113"/>
      <c r="O112" s="113"/>
      <c r="P112" s="113"/>
      <c r="Q112" s="113"/>
      <c r="R112" s="113"/>
      <c r="S112" s="113"/>
      <c r="T112" s="113"/>
      <c r="U112" s="113"/>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DHS16</v>
      </c>
      <c r="C115" s="113"/>
      <c r="D115" s="113"/>
      <c r="E115" s="113"/>
      <c r="F115" s="113"/>
      <c r="G115" s="113"/>
      <c r="H115" s="113"/>
      <c r="I115" s="113"/>
      <c r="J115" s="113"/>
      <c r="K115" s="113"/>
      <c r="L115" s="113"/>
      <c r="M115" s="113"/>
      <c r="N115" s="113"/>
      <c r="O115" s="113"/>
      <c r="P115" s="113"/>
      <c r="Q115" s="113"/>
      <c r="R115" s="113"/>
      <c r="S115" s="113"/>
      <c r="T115" s="113"/>
      <c r="U115" s="113"/>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703" t="str">
        <f>B1030</f>
        <v/>
      </c>
      <c r="B116" s="704"/>
      <c r="C116" s="113"/>
      <c r="D116" s="113"/>
      <c r="E116" s="113"/>
      <c r="F116" s="113"/>
      <c r="G116" s="113"/>
      <c r="H116" s="113"/>
      <c r="I116" s="113"/>
      <c r="J116" s="113"/>
      <c r="K116" s="113"/>
      <c r="L116" s="113"/>
      <c r="M116" s="113"/>
      <c r="N116" s="113"/>
      <c r="O116" s="113"/>
      <c r="P116" s="113"/>
      <c r="Q116" s="113"/>
      <c r="R116" s="113"/>
      <c r="S116" s="113"/>
      <c r="T116" s="113"/>
      <c r="U116" s="113"/>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703" t="str">
        <f>B1029</f>
        <v/>
      </c>
      <c r="B117" s="705"/>
      <c r="C117" s="113"/>
      <c r="D117" s="113"/>
      <c r="E117" s="113"/>
      <c r="F117" s="113"/>
      <c r="G117" s="113"/>
      <c r="H117" s="113"/>
      <c r="I117" s="113"/>
      <c r="J117" s="113"/>
      <c r="K117" s="113"/>
      <c r="L117" s="113"/>
      <c r="M117" s="113"/>
      <c r="N117" s="113"/>
      <c r="O117" s="113"/>
      <c r="P117" s="113"/>
      <c r="Q117" s="113"/>
      <c r="R117" s="113"/>
      <c r="S117" s="113"/>
      <c r="T117" s="113"/>
      <c r="U117" s="113"/>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706"/>
      <c r="B118" s="704"/>
      <c r="C118" s="113"/>
      <c r="D118" s="113"/>
      <c r="E118" s="113"/>
      <c r="F118" s="113"/>
      <c r="G118" s="113"/>
      <c r="H118" s="113"/>
      <c r="I118" s="113"/>
      <c r="J118" s="113"/>
      <c r="K118" s="113"/>
      <c r="L118" s="113"/>
      <c r="M118" s="113"/>
      <c r="N118" s="113"/>
      <c r="O118" s="113"/>
      <c r="P118" s="113"/>
      <c r="Q118" s="113"/>
      <c r="R118" s="113"/>
      <c r="S118" s="113"/>
      <c r="T118" s="113"/>
      <c r="U118" s="113"/>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07"/>
      <c r="B119" s="708"/>
      <c r="C119" s="113"/>
      <c r="D119" s="113"/>
      <c r="E119" s="113"/>
      <c r="F119" s="113"/>
      <c r="G119" s="113"/>
      <c r="H119" s="113"/>
      <c r="I119" s="113"/>
      <c r="J119" s="113"/>
      <c r="K119" s="113"/>
      <c r="L119" s="113"/>
      <c r="M119" s="113"/>
      <c r="N119" s="113"/>
      <c r="O119" s="113"/>
      <c r="P119" s="113"/>
      <c r="Q119" s="113"/>
      <c r="R119" s="113"/>
      <c r="S119" s="113"/>
      <c r="T119" s="113"/>
      <c r="U119" s="113"/>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399" customFormat="true" ht="15" customHeight="true" x14ac:dyDescent="0.2">
      <c r="A120" s="116" t="s">
        <v>98</v>
      </c>
      <c r="B120" s="207"/>
      <c r="C120" s="2523" t="s">
        <v>114</v>
      </c>
      <c r="D120" s="2524"/>
      <c r="E120" s="2524"/>
      <c r="F120" s="2524"/>
      <c r="G120" s="2525"/>
      <c r="H120" s="2890" t="s">
        <v>38</v>
      </c>
      <c r="I120" s="2891"/>
      <c r="J120" s="2891"/>
      <c r="K120" s="2891"/>
      <c r="L120" s="2892"/>
      <c r="M120" s="2893" t="s">
        <v>37</v>
      </c>
      <c r="N120" s="2894"/>
      <c r="O120" s="2894"/>
      <c r="P120" s="2894"/>
      <c r="Q120" s="2895"/>
      <c r="R120" s="2309" t="s">
        <v>137</v>
      </c>
      <c r="S120" s="2318"/>
      <c r="T120" s="2318"/>
      <c r="U120" s="2318"/>
      <c r="V120" s="2318"/>
      <c r="W120" s="2318"/>
      <c r="X120" s="2318"/>
      <c r="Y120" s="2318"/>
      <c r="Z120" s="2318"/>
      <c r="AA120" s="2318"/>
      <c r="AB120" s="2319"/>
      <c r="AC120" s="667"/>
      <c r="AD120" s="667"/>
      <c r="AE120" s="667"/>
      <c r="AF120" s="667"/>
      <c r="AG120" s="667"/>
      <c r="AH120" s="667"/>
      <c r="AI120" s="667"/>
      <c r="AJ120" s="667"/>
      <c r="AK120" s="667"/>
      <c r="AL120" s="667"/>
      <c r="AM120" s="667"/>
      <c r="AN120" s="667"/>
      <c r="AO120" s="667"/>
      <c r="AP120" s="667"/>
      <c r="AQ120" s="667"/>
      <c r="AR120" s="667"/>
      <c r="AS120" s="667"/>
      <c r="AT120" s="667"/>
      <c r="AU120" s="667"/>
      <c r="AV120" s="667"/>
      <c r="AW120" s="667"/>
      <c r="AX120" s="667"/>
      <c r="AY120" s="667"/>
      <c r="AZ120" s="216"/>
      <c r="BA120" s="217" t="s">
        <v>128</v>
      </c>
      <c r="BB120" s="116" t="s">
        <v>98</v>
      </c>
      <c r="BC120" s="2566" t="s">
        <v>114</v>
      </c>
      <c r="BD120" s="2567"/>
      <c r="BE120" s="2567"/>
      <c r="BF120" s="2567"/>
      <c r="BG120" s="2568"/>
      <c r="BH120" s="2569" t="s">
        <v>38</v>
      </c>
      <c r="BI120" s="2567"/>
      <c r="BJ120" s="2567"/>
      <c r="BK120" s="2567"/>
      <c r="BL120" s="2568"/>
      <c r="BM120" s="2569" t="s">
        <v>37</v>
      </c>
      <c r="BN120" s="2567"/>
      <c r="BO120" s="2567"/>
      <c r="BP120" s="2567"/>
      <c r="BQ120" s="2589"/>
      <c r="BR120" s="2109" t="s">
        <v>137</v>
      </c>
      <c r="BS120" s="2110"/>
      <c r="BT120" s="2110"/>
      <c r="BU120" s="2110"/>
      <c r="BV120" s="2110"/>
      <c r="BW120" s="2110"/>
      <c r="BX120" s="2110"/>
      <c r="BY120" s="2111"/>
      <c r="BZ120" s="313"/>
      <c r="CA120" s="313"/>
      <c r="CB120" s="313"/>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399" customFormat="true" ht="12.75" x14ac:dyDescent="0.2">
      <c r="A121" s="187" t="s">
        <v>87</v>
      </c>
      <c r="B121" s="245"/>
      <c r="C121" s="279" t="s">
        <v>0</v>
      </c>
      <c r="D121" s="280" t="s">
        <v>1</v>
      </c>
      <c r="E121" s="280" t="s">
        <v>2</v>
      </c>
      <c r="F121" s="280" t="s">
        <v>3</v>
      </c>
      <c r="G121" s="281" t="s">
        <v>4</v>
      </c>
      <c r="H121" s="1879" t="s">
        <v>0</v>
      </c>
      <c r="I121" s="1845" t="s">
        <v>1</v>
      </c>
      <c r="J121" s="1845" t="s">
        <v>2</v>
      </c>
      <c r="K121" s="1845" t="s">
        <v>3</v>
      </c>
      <c r="L121" s="1846" t="s">
        <v>4</v>
      </c>
      <c r="M121" s="1869" t="s">
        <v>0</v>
      </c>
      <c r="N121" s="1845" t="s">
        <v>1</v>
      </c>
      <c r="O121" s="1845" t="s">
        <v>2</v>
      </c>
      <c r="P121" s="1845" t="s">
        <v>3</v>
      </c>
      <c r="Q121" s="1891" t="s">
        <v>4</v>
      </c>
      <c r="R121" s="1879" t="s">
        <v>150</v>
      </c>
      <c r="S121" s="1845" t="s">
        <v>151</v>
      </c>
      <c r="T121" s="1845" t="s">
        <v>152</v>
      </c>
      <c r="U121" s="1845" t="s">
        <v>153</v>
      </c>
      <c r="V121" s="1845" t="s">
        <v>154</v>
      </c>
      <c r="W121" s="1845" t="s">
        <v>155</v>
      </c>
      <c r="X121" s="1845" t="s">
        <v>156</v>
      </c>
      <c r="Y121" s="1845" t="s">
        <v>157</v>
      </c>
      <c r="Z121" s="1845" t="s">
        <v>158</v>
      </c>
      <c r="AA121" s="1845" t="s">
        <v>159</v>
      </c>
      <c r="AB121" s="1847" t="s">
        <v>160</v>
      </c>
      <c r="AC121" s="667"/>
      <c r="AD121" s="667"/>
      <c r="AE121" s="667"/>
      <c r="AF121" s="667"/>
      <c r="AG121" s="667"/>
      <c r="AH121" s="667"/>
      <c r="AI121" s="667"/>
      <c r="AJ121" s="667"/>
      <c r="AK121" s="667"/>
      <c r="AL121" s="667"/>
      <c r="AM121" s="667"/>
      <c r="AN121" s="667"/>
      <c r="AO121" s="667"/>
      <c r="AP121" s="667"/>
      <c r="AQ121" s="667"/>
      <c r="AR121" s="667"/>
      <c r="AS121" s="667"/>
      <c r="AT121" s="667"/>
      <c r="AU121" s="667"/>
      <c r="AV121" s="667"/>
      <c r="AW121" s="667"/>
      <c r="AX121" s="667"/>
      <c r="AY121" s="667"/>
      <c r="AZ121" s="216"/>
      <c r="BA121" s="198" t="s">
        <v>116</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150</v>
      </c>
      <c r="BS121" s="172" t="s">
        <v>151</v>
      </c>
      <c r="BT121" s="172" t="s">
        <v>152</v>
      </c>
      <c r="BU121" s="172" t="s">
        <v>153</v>
      </c>
      <c r="BV121" s="172" t="s">
        <v>154</v>
      </c>
      <c r="BW121" s="172" t="s">
        <v>155</v>
      </c>
      <c r="BX121" s="172" t="s">
        <v>156</v>
      </c>
      <c r="BY121" s="173" t="s">
        <v>157</v>
      </c>
      <c r="BZ121" s="173" t="s">
        <v>158</v>
      </c>
      <c r="CA121" s="173" t="s">
        <v>159</v>
      </c>
      <c r="CB121" s="173" t="s">
        <v>160</v>
      </c>
      <c r="CC121" s="2192"/>
      <c r="CD121" s="2192"/>
      <c r="CE121" s="2192"/>
      <c r="CF121" s="2192"/>
      <c r="CG121" s="2192"/>
      <c r="CH121" s="2192"/>
      <c r="CI121" s="2192"/>
      <c r="CJ121" s="2192"/>
      <c r="CK121" s="2192"/>
      <c r="CL121" s="2192"/>
      <c r="CM121" s="2192"/>
      <c r="CN121" s="2192"/>
      <c r="CO121" s="2192"/>
      <c r="CP121" s="2192"/>
      <c r="CQ121" s="2192"/>
      <c r="CR121" s="2192"/>
      <c r="CS121" s="2192"/>
      <c r="CT121" s="2192"/>
      <c r="CU121" s="2192"/>
      <c r="CV121" s="2192"/>
      <c r="CW121" s="2192"/>
      <c r="CX121" s="2192"/>
      <c r="CY121" s="2192"/>
      <c r="CZ121" s="2192"/>
    </row>
    <row r="122" s="399" customFormat="true" ht="15" customHeight="true" x14ac:dyDescent="0.2">
      <c r="A122" s="2896" t="s">
        <v>18</v>
      </c>
      <c r="B122" s="2066" t="s">
        <v>14</v>
      </c>
      <c r="C122" s="1964">
        <f>C153+C154+C156+(C157+C158)*'DHS05'!C130/100</f>
        <v>86.650213832645903</v>
      </c>
      <c r="D122" s="1965">
        <f>D153+D154+D156+(D157+D158)*'DHS05'!D130/100</f>
        <v>88.981225233710632</v>
      </c>
      <c r="E122" s="1965">
        <f>E153+E154+E156+(E157+E158)*'DHS05'!E130/100</f>
        <v>90.100019492298458</v>
      </c>
      <c r="F122" s="1965">
        <f>F153+F154+F156+(F157+F158)*'DHS05'!F130/100</f>
        <v>93.578955638482924</v>
      </c>
      <c r="G122" s="1966">
        <f>G153+G154+G156+(G157+G158)*'DHS05'!G130/100</f>
        <v>96.435571435703793</v>
      </c>
      <c r="H122" s="1967">
        <f>H153+H154+H156+(H157+H158)*'DHS05'!H130/100</f>
        <v>98.246843393477079</v>
      </c>
      <c r="I122" s="1965">
        <f>I153+I154+I156+(I157+I158)*'DHS05'!I130/100</f>
        <v>98.650095442241238</v>
      </c>
      <c r="J122" s="1965">
        <f>J153+J154+J156+(J157+J158)*'DHS05'!J130/100</f>
        <v>99.072810494133876</v>
      </c>
      <c r="K122" s="1965">
        <f>K153+K154+K156+(K157+K158)*'DHS05'!K130/100</f>
        <v>98.685223520245131</v>
      </c>
      <c r="L122" s="1968">
        <f>L153+L154+L156+(L157+L158)*'DHS05'!L130/100</f>
        <v>99.247844387499995</v>
      </c>
      <c r="M122" s="1964">
        <f>M153+M154+M156+(M157+M158)*'DHS05'!M130/100</f>
        <v>76.804263181074191</v>
      </c>
      <c r="N122" s="1965">
        <f>N153+N154+N156+(N157+N158)*'DHS05'!N130/100</f>
        <v>83.371806443523027</v>
      </c>
      <c r="O122" s="1965">
        <f>O153+O154+O156+(O157+O158)*'DHS05'!O130/100</f>
        <v>79.977705655330226</v>
      </c>
      <c r="P122" s="1965">
        <f>P153+P154+P156+(P157+P158)*'DHS05'!P130/100</f>
        <v>78.796089233246761</v>
      </c>
      <c r="Q122" s="1966">
        <f>Q153+Q154+Q156+(Q157+Q158)*'DHS05'!Q130/100</f>
        <v>80.871694801782667</v>
      </c>
      <c r="R122" s="1967">
        <f>R153+R154+R156+(R157+R158)*'DHS05'!R130/100</f>
        <v>87.290145482620375</v>
      </c>
      <c r="S122" s="1965">
        <f>S153+S154+S156+(S157+S158)*'DHS05'!S130/100</f>
        <v>63.122054389807374</v>
      </c>
      <c r="T122" s="1965">
        <f>T153+T154+T156+(T157+T158)*'DHS05'!T130/100</f>
        <v>86.201839306818982</v>
      </c>
      <c r="U122" s="1965">
        <f>U153+U154+U156+(U157+U158)*'DHS05'!U130/100</f>
        <v>92.812431943084107</v>
      </c>
      <c r="V122" s="1965">
        <f>V153+V154+V156+(V157+V158)*'DHS05'!V130/100</f>
        <v>87.384996796333084</v>
      </c>
      <c r="W122" s="1965">
        <f>W153+W154+W156+(W157+W158)*'DHS05'!W130/100</f>
        <v>97.312514425918749</v>
      </c>
      <c r="X122" s="1965">
        <f>X153+X154+X156+(X157+X158)*'DHS05'!X130/100</f>
        <v>89.380859648206169</v>
      </c>
      <c r="Y122" s="1965">
        <f>Y153+Y154+Y156+(Y157+Y158)*'DHS05'!Y130/100</f>
        <v>91.31467091239665</v>
      </c>
      <c r="Z122" s="1965">
        <f>Z153+Z154+Z156+(Z157+Z158)*'DHS05'!Z130/100</f>
        <v>99.954528581766112</v>
      </c>
      <c r="AA122" s="1965">
        <f>AA153+AA154+AA156+(AA157+AA158)*'DHS05'!AA130/100</f>
        <v>99.709545779417695</v>
      </c>
      <c r="AB122" s="1968">
        <f>AB153+AB154+AB156+(AB157+AB158)*'DHS05'!AB130/100</f>
        <v>99.933448026113751</v>
      </c>
      <c r="AC122" s="667"/>
      <c r="AD122" s="667"/>
      <c r="AE122" s="667"/>
      <c r="AF122" s="667"/>
      <c r="AG122" s="667"/>
      <c r="AH122" s="667"/>
      <c r="AI122" s="667"/>
      <c r="AJ122" s="667"/>
      <c r="AK122" s="667"/>
      <c r="AL122" s="667"/>
      <c r="AM122" s="667"/>
      <c r="AN122" s="667"/>
      <c r="AO122" s="667"/>
      <c r="AP122" s="667"/>
      <c r="AQ122" s="667"/>
      <c r="AR122" s="667"/>
      <c r="AS122" s="667"/>
      <c r="AT122" s="667"/>
      <c r="AU122" s="667"/>
      <c r="AV122" s="667"/>
      <c r="AW122" s="667"/>
      <c r="AX122" s="667"/>
      <c r="AY122" s="667"/>
      <c r="AZ122" s="216"/>
      <c r="BA122" s="2590" t="s">
        <v>18</v>
      </c>
      <c r="BB122" s="155" t="s">
        <v>14</v>
      </c>
      <c r="BC122" s="368">
        <v>3040.3203380000054</v>
      </c>
      <c r="BD122" s="372">
        <v>4068.9561679999974</v>
      </c>
      <c r="BE122" s="372">
        <v>4459.9130439999999</v>
      </c>
      <c r="BF122" s="372">
        <v>4930.1475880000098</v>
      </c>
      <c r="BG122" s="376">
        <v>5139.8911740000076</v>
      </c>
      <c r="BH122" s="380">
        <v>3075.4205979999979</v>
      </c>
      <c r="BI122" s="372">
        <v>3194.4677779999956</v>
      </c>
      <c r="BJ122" s="372">
        <v>3249.6879990000066</v>
      </c>
      <c r="BK122" s="372">
        <v>3232.7209850000022</v>
      </c>
      <c r="BL122" s="376">
        <v>3251.4802770000042</v>
      </c>
      <c r="BM122" s="380">
        <v>747.10751699999889</v>
      </c>
      <c r="BN122" s="372">
        <v>930.79105100000004</v>
      </c>
      <c r="BO122" s="372">
        <v>1210.1907529999992</v>
      </c>
      <c r="BP122" s="372">
        <v>1304.8748210000003</v>
      </c>
      <c r="BQ122" s="376">
        <v>1442.4865330000007</v>
      </c>
      <c r="BR122" s="380">
        <v>820.81175300000075</v>
      </c>
      <c r="BS122" s="372">
        <v>1583.2646420000008</v>
      </c>
      <c r="BT122" s="372">
        <v>1352.3728749999987</v>
      </c>
      <c r="BU122" s="372">
        <v>944.63396300000011</v>
      </c>
      <c r="BV122" s="372">
        <v>2427.5334880000032</v>
      </c>
      <c r="BW122" s="372">
        <v>1254.3242740000026</v>
      </c>
      <c r="BX122" s="372">
        <v>2195.3463769999994</v>
      </c>
      <c r="BY122" s="384">
        <v>1086.0130569999983</v>
      </c>
      <c r="BZ122" s="384">
        <v>1046.585170000001</v>
      </c>
      <c r="CA122" s="384">
        <v>406.7262199999987</v>
      </c>
      <c r="CB122" s="384">
        <v>8521.6164930000086</v>
      </c>
      <c r="CC122" s="2259"/>
      <c r="CD122" s="2259"/>
      <c r="CE122" s="2259"/>
      <c r="CF122" s="2259"/>
      <c r="CG122" s="2259"/>
      <c r="CH122" s="2259"/>
      <c r="CI122" s="2259"/>
      <c r="CJ122" s="2259"/>
      <c r="CK122" s="2259"/>
      <c r="CL122" s="2259"/>
      <c r="CM122" s="2259"/>
      <c r="CN122" s="2259"/>
      <c r="CO122" s="2259"/>
      <c r="CP122" s="2259"/>
      <c r="CQ122" s="2259"/>
      <c r="CR122" s="2259"/>
      <c r="CS122" s="2259"/>
      <c r="CT122" s="2259"/>
      <c r="CU122" s="2259"/>
      <c r="CV122" s="2259"/>
      <c r="CW122" s="2259"/>
      <c r="CX122" s="2259"/>
      <c r="CY122" s="2259"/>
      <c r="CZ122" s="2193"/>
    </row>
    <row r="123" s="399" customFormat="true" ht="15" customHeight="true" x14ac:dyDescent="0.2">
      <c r="A123" s="2884"/>
      <c r="B123" s="2067" t="s">
        <v>51</v>
      </c>
      <c r="C123" s="1969">
        <f>100-C122</f>
        <v>13.349786167354097</v>
      </c>
      <c r="D123" s="1970">
        <f t="shared" ref="D123:AB123" si="3">100-D122</f>
        <v>11.018774766289368</v>
      </c>
      <c r="E123" s="1970">
        <f t="shared" si="3"/>
        <v>9.8999805077015424</v>
      </c>
      <c r="F123" s="1970">
        <f t="shared" si="3"/>
        <v>6.421044361517076</v>
      </c>
      <c r="G123" s="1971">
        <f t="shared" si="3"/>
        <v>3.5644285642962075</v>
      </c>
      <c r="H123" s="1972">
        <f t="shared" si="3"/>
        <v>1.7531566065229214</v>
      </c>
      <c r="I123" s="1970">
        <f t="shared" si="3"/>
        <v>1.3499045577587623</v>
      </c>
      <c r="J123" s="1970">
        <f t="shared" si="3"/>
        <v>0.92718950586612436</v>
      </c>
      <c r="K123" s="1970">
        <f t="shared" si="3"/>
        <v>1.3147764797548689</v>
      </c>
      <c r="L123" s="1973">
        <f t="shared" si="3"/>
        <v>0.75215561250000462</v>
      </c>
      <c r="M123" s="1969">
        <f t="shared" si="3"/>
        <v>23.195736818925809</v>
      </c>
      <c r="N123" s="1970">
        <f t="shared" si="3"/>
        <v>16.628193556476973</v>
      </c>
      <c r="O123" s="1970">
        <f t="shared" si="3"/>
        <v>20.022294344669774</v>
      </c>
      <c r="P123" s="1970">
        <f t="shared" si="3"/>
        <v>21.203910766753239</v>
      </c>
      <c r="Q123" s="1971">
        <f t="shared" si="3"/>
        <v>19.128305198217333</v>
      </c>
      <c r="R123" s="1972">
        <f t="shared" si="3"/>
        <v>12.709854517379625</v>
      </c>
      <c r="S123" s="1970">
        <f t="shared" si="3"/>
        <v>36.877945610192626</v>
      </c>
      <c r="T123" s="1970">
        <f t="shared" si="3"/>
        <v>13.798160693181018</v>
      </c>
      <c r="U123" s="1970">
        <f t="shared" si="3"/>
        <v>7.1875680569158931</v>
      </c>
      <c r="V123" s="1970">
        <f t="shared" si="3"/>
        <v>12.615003203666916</v>
      </c>
      <c r="W123" s="1970">
        <f t="shared" si="3"/>
        <v>2.6874855740812507</v>
      </c>
      <c r="X123" s="1970">
        <f t="shared" si="3"/>
        <v>10.619140351793831</v>
      </c>
      <c r="Y123" s="1970">
        <f t="shared" si="3"/>
        <v>8.6853290876033498</v>
      </c>
      <c r="Z123" s="1970">
        <f t="shared" si="3"/>
        <v>4.5471418233887562E-2</v>
      </c>
      <c r="AA123" s="1970">
        <f t="shared" si="3"/>
        <v>0.29045422058230486</v>
      </c>
      <c r="AB123" s="1973">
        <f t="shared" si="3"/>
        <v>6.6551973886248561E-2</v>
      </c>
      <c r="AC123" s="667"/>
      <c r="AD123" s="667"/>
      <c r="AE123" s="667"/>
      <c r="AF123" s="667"/>
      <c r="AG123" s="667"/>
      <c r="AH123" s="667"/>
      <c r="AI123" s="667"/>
      <c r="AJ123" s="667"/>
      <c r="AK123" s="667"/>
      <c r="AL123" s="667"/>
      <c r="AM123" s="667"/>
      <c r="AN123" s="667"/>
      <c r="AO123" s="667"/>
      <c r="AP123" s="667"/>
      <c r="AQ123" s="667"/>
      <c r="AR123" s="667"/>
      <c r="AS123" s="667"/>
      <c r="AT123" s="667"/>
      <c r="AU123" s="667"/>
      <c r="AV123" s="667"/>
      <c r="AW123" s="667"/>
      <c r="AX123" s="667"/>
      <c r="AY123" s="667"/>
      <c r="AZ123" s="216"/>
      <c r="BA123" s="2591"/>
      <c r="BB123" s="156" t="s">
        <v>51</v>
      </c>
      <c r="BC123" s="369">
        <v>2572.662373000001</v>
      </c>
      <c r="BD123" s="373">
        <v>1536.6910850000006</v>
      </c>
      <c r="BE123" s="373">
        <v>1152.8560220000011</v>
      </c>
      <c r="BF123" s="373">
        <v>683.31490800000006</v>
      </c>
      <c r="BG123" s="377">
        <v>470.58525600000007</v>
      </c>
      <c r="BH123" s="381">
        <v>230.83321800000004</v>
      </c>
      <c r="BI123" s="373">
        <v>117.27982700000003</v>
      </c>
      <c r="BJ123" s="373">
        <v>75.005963000000023</v>
      </c>
      <c r="BK123" s="373">
        <v>60.104208000000021</v>
      </c>
      <c r="BL123" s="377">
        <v>58.225664999999999</v>
      </c>
      <c r="BM123" s="381">
        <v>1553.1794490000018</v>
      </c>
      <c r="BN123" s="373">
        <v>1370.9421589999997</v>
      </c>
      <c r="BO123" s="373">
        <v>1094.4012860000007</v>
      </c>
      <c r="BP123" s="373">
        <v>996.34394300000076</v>
      </c>
      <c r="BQ123" s="377">
        <v>859.79392600000062</v>
      </c>
      <c r="BR123" s="381">
        <v>632.72375199999976</v>
      </c>
      <c r="BS123" s="373">
        <v>1041.186776</v>
      </c>
      <c r="BT123" s="373">
        <v>1200.4474519999985</v>
      </c>
      <c r="BU123" s="373">
        <v>1286.8375180000012</v>
      </c>
      <c r="BV123" s="373">
        <v>596.16804200000024</v>
      </c>
      <c r="BW123" s="373">
        <v>694.39402099999961</v>
      </c>
      <c r="BX123" s="373">
        <v>181.18090900000001</v>
      </c>
      <c r="BY123" s="385">
        <v>209.01421099999999</v>
      </c>
      <c r="BZ123" s="385">
        <v>318.45912399999992</v>
      </c>
      <c r="CA123" s="385">
        <v>173.46734499999985</v>
      </c>
      <c r="CB123" s="385">
        <v>82.230493999999993</v>
      </c>
      <c r="CC123" s="2260"/>
      <c r="CD123" s="2260"/>
      <c r="CE123" s="2260"/>
      <c r="CF123" s="2260"/>
      <c r="CG123" s="2260"/>
      <c r="CH123" s="2260"/>
      <c r="CI123" s="2260"/>
      <c r="CJ123" s="2260"/>
      <c r="CK123" s="2260"/>
      <c r="CL123" s="2260"/>
      <c r="CM123" s="2260"/>
      <c r="CN123" s="2260"/>
      <c r="CO123" s="2260"/>
      <c r="CP123" s="2260"/>
      <c r="CQ123" s="2260"/>
      <c r="CR123" s="2260"/>
      <c r="CS123" s="2260"/>
      <c r="CT123" s="2260"/>
      <c r="CU123" s="2260"/>
      <c r="CV123" s="2260"/>
      <c r="CW123" s="2260"/>
      <c r="CX123" s="2260"/>
      <c r="CY123" s="2260"/>
      <c r="CZ123" s="2194"/>
    </row>
    <row r="124" s="399" customFormat="true" ht="15" customHeight="true" x14ac:dyDescent="0.2">
      <c r="A124" s="2884" t="s">
        <v>50</v>
      </c>
      <c r="B124" s="2067" t="s">
        <v>15</v>
      </c>
      <c r="C124" s="1462">
        <f>C122*C129/100</f>
        <v>85.78916535496603</v>
      </c>
      <c r="D124" s="1463">
        <f>D122*D129/100</f>
        <v>88.770218450802034</v>
      </c>
      <c r="E124" s="1463">
        <f t="shared" ref="E124:AB124" si="4">E122*E129/100</f>
        <v>89.463487211476519</v>
      </c>
      <c r="F124" s="1463">
        <f t="shared" si="4"/>
        <v>93.285625125009233</v>
      </c>
      <c r="G124" s="1464">
        <f t="shared" si="4"/>
        <v>95.987243741201979</v>
      </c>
      <c r="H124" s="1465">
        <f t="shared" si="4"/>
        <v>97.242882479762685</v>
      </c>
      <c r="I124" s="1463">
        <f t="shared" si="4"/>
        <v>97.76577934654766</v>
      </c>
      <c r="J124" s="1463">
        <f t="shared" si="4"/>
        <v>98.753336892494318</v>
      </c>
      <c r="K124" s="1463">
        <f t="shared" si="4"/>
        <v>98.637407181165429</v>
      </c>
      <c r="L124" s="1466">
        <f t="shared" si="4"/>
        <v>98.745701703293577</v>
      </c>
      <c r="M124" s="1462">
        <f t="shared" si="4"/>
        <v>76.266136668935502</v>
      </c>
      <c r="N124" s="1463">
        <f t="shared" si="4"/>
        <v>83.371806443523013</v>
      </c>
      <c r="O124" s="1463">
        <f t="shared" si="4"/>
        <v>79.977705655330226</v>
      </c>
      <c r="P124" s="1463">
        <f t="shared" si="4"/>
        <v>78.54348471233719</v>
      </c>
      <c r="Q124" s="1464">
        <f t="shared" si="4"/>
        <v>80.1574912197553</v>
      </c>
      <c r="R124" s="1465">
        <f t="shared" si="4"/>
        <v>85.925737307162834</v>
      </c>
      <c r="S124" s="1463">
        <f t="shared" si="4"/>
        <v>62.835774549653131</v>
      </c>
      <c r="T124" s="1463">
        <f t="shared" si="4"/>
        <v>85.731820278667669</v>
      </c>
      <c r="U124" s="1463">
        <f t="shared" si="4"/>
        <v>92.558111442235784</v>
      </c>
      <c r="V124" s="1463">
        <f t="shared" si="4"/>
        <v>86.816113807909801</v>
      </c>
      <c r="W124" s="1463">
        <f t="shared" si="4"/>
        <v>97.21921693696477</v>
      </c>
      <c r="X124" s="1463">
        <f t="shared" si="4"/>
        <v>89.233384858848098</v>
      </c>
      <c r="Y124" s="1463">
        <f t="shared" si="4"/>
        <v>91.137088715088865</v>
      </c>
      <c r="Z124" s="1463">
        <f t="shared" si="4"/>
        <v>99.954528581766112</v>
      </c>
      <c r="AA124" s="1463">
        <f t="shared" si="4"/>
        <v>99.709545779417695</v>
      </c>
      <c r="AB124" s="1466">
        <f t="shared" si="4"/>
        <v>99.253297716984164</v>
      </c>
      <c r="AC124" s="667"/>
      <c r="AD124" s="667"/>
      <c r="AE124" s="667"/>
      <c r="AF124" s="667"/>
      <c r="AG124" s="667"/>
      <c r="AH124" s="667"/>
      <c r="AI124" s="667"/>
      <c r="AJ124" s="667"/>
      <c r="AK124" s="667"/>
      <c r="AL124" s="667"/>
      <c r="AM124" s="667"/>
      <c r="AN124" s="667"/>
      <c r="AO124" s="667"/>
      <c r="AP124" s="667"/>
      <c r="AQ124" s="667"/>
      <c r="AR124" s="667"/>
      <c r="AS124" s="667"/>
      <c r="AT124" s="667"/>
      <c r="AU124" s="667"/>
      <c r="AV124" s="667"/>
      <c r="AW124" s="667"/>
      <c r="AX124" s="667"/>
      <c r="AY124" s="667"/>
      <c r="AZ124" s="216"/>
      <c r="BA124" s="2591" t="s">
        <v>50</v>
      </c>
      <c r="BB124" s="156" t="s">
        <v>15</v>
      </c>
      <c r="BC124" s="369">
        <v>3009.313787000005</v>
      </c>
      <c r="BD124" s="373">
        <v>4059.3071959999975</v>
      </c>
      <c r="BE124" s="373">
        <v>4428.4049640000003</v>
      </c>
      <c r="BF124" s="373">
        <v>4914.6936570000098</v>
      </c>
      <c r="BG124" s="377">
        <v>5115.9958880000077</v>
      </c>
      <c r="BH124" s="381">
        <v>3043.9936129999983</v>
      </c>
      <c r="BI124" s="373">
        <v>3165.8320299999959</v>
      </c>
      <c r="BJ124" s="373">
        <v>3239.2089430000069</v>
      </c>
      <c r="BK124" s="373">
        <v>3231.1546220000023</v>
      </c>
      <c r="BL124" s="377">
        <v>3235.0294710000035</v>
      </c>
      <c r="BM124" s="381">
        <v>741.07587899999908</v>
      </c>
      <c r="BN124" s="373">
        <v>930.79105100000004</v>
      </c>
      <c r="BO124" s="373">
        <v>1210.1907529999992</v>
      </c>
      <c r="BP124" s="373">
        <v>1300.6916530000003</v>
      </c>
      <c r="BQ124" s="377">
        <v>1429.7474770000006</v>
      </c>
      <c r="BR124" s="381">
        <v>807.98187100000087</v>
      </c>
      <c r="BS124" s="373">
        <v>1576.0840020000007</v>
      </c>
      <c r="BT124" s="373">
        <v>1344.9990069999988</v>
      </c>
      <c r="BU124" s="373">
        <v>942.04551900000013</v>
      </c>
      <c r="BV124" s="373">
        <v>2411.730060000004</v>
      </c>
      <c r="BW124" s="373">
        <v>1253.1217020000024</v>
      </c>
      <c r="BX124" s="373">
        <v>2190.9227909999991</v>
      </c>
      <c r="BY124" s="385">
        <v>1083.9010569999982</v>
      </c>
      <c r="BZ124" s="385">
        <v>1046.585170000001</v>
      </c>
      <c r="CA124" s="385">
        <v>406.7262199999987</v>
      </c>
      <c r="CB124" s="385">
        <v>8463.6180930000082</v>
      </c>
      <c r="CC124" s="2260"/>
      <c r="CD124" s="2260"/>
      <c r="CE124" s="2260"/>
      <c r="CF124" s="2260"/>
      <c r="CG124" s="2260"/>
      <c r="CH124" s="2260"/>
      <c r="CI124" s="2260"/>
      <c r="CJ124" s="2260"/>
      <c r="CK124" s="2260"/>
      <c r="CL124" s="2260"/>
      <c r="CM124" s="2260"/>
      <c r="CN124" s="2260"/>
      <c r="CO124" s="2260"/>
      <c r="CP124" s="2260"/>
      <c r="CQ124" s="2260"/>
      <c r="CR124" s="2260"/>
      <c r="CS124" s="2260"/>
      <c r="CT124" s="2260"/>
      <c r="CU124" s="2260"/>
      <c r="CV124" s="2260"/>
      <c r="CW124" s="2260"/>
      <c r="CX124" s="2260"/>
      <c r="CY124" s="2260"/>
      <c r="CZ124" s="2194"/>
    </row>
    <row r="125" s="399" customFormat="true" ht="15" customHeight="true" x14ac:dyDescent="0.2">
      <c r="A125" s="2884"/>
      <c r="B125" s="2067" t="s">
        <v>16</v>
      </c>
      <c r="C125" s="1462">
        <f>C122*C128/100</f>
        <v>0.86104847767986836</v>
      </c>
      <c r="D125" s="1463">
        <f>D122*D128/100</f>
        <v>0.21100678290859576</v>
      </c>
      <c r="E125" s="1463">
        <f t="shared" ref="E125:AB125" si="5">E122*E128/100</f>
        <v>0.63653228082195301</v>
      </c>
      <c r="F125" s="1463">
        <f t="shared" si="5"/>
        <v>0.29333051347370198</v>
      </c>
      <c r="G125" s="1464">
        <f t="shared" si="5"/>
        <v>0.44832769450179982</v>
      </c>
      <c r="H125" s="1465">
        <f t="shared" si="5"/>
        <v>1.0039609137143963</v>
      </c>
      <c r="I125" s="1463">
        <f t="shared" si="5"/>
        <v>0.88431609569360092</v>
      </c>
      <c r="J125" s="1463">
        <f t="shared" si="5"/>
        <v>0.31947360163956906</v>
      </c>
      <c r="K125" s="1463">
        <f t="shared" si="5"/>
        <v>4.7816339079706137E-2</v>
      </c>
      <c r="L125" s="1466">
        <f t="shared" si="5"/>
        <v>0.50214268420640007</v>
      </c>
      <c r="M125" s="1462">
        <f t="shared" si="5"/>
        <v>0.53812651213870832</v>
      </c>
      <c r="N125" s="1463">
        <f t="shared" si="5"/>
        <v>0</v>
      </c>
      <c r="O125" s="1463">
        <f t="shared" si="5"/>
        <v>0</v>
      </c>
      <c r="P125" s="1463">
        <f t="shared" si="5"/>
        <v>0.25260452090956725</v>
      </c>
      <c r="Q125" s="1464">
        <f t="shared" si="5"/>
        <v>0.71420358202735312</v>
      </c>
      <c r="R125" s="1465">
        <f t="shared" si="5"/>
        <v>1.3644081754575601</v>
      </c>
      <c r="S125" s="1463">
        <f t="shared" si="5"/>
        <v>0.2862798401542439</v>
      </c>
      <c r="T125" s="1463">
        <f t="shared" si="5"/>
        <v>0.47001902815131169</v>
      </c>
      <c r="U125" s="1463">
        <f t="shared" si="5"/>
        <v>0.25432050084831048</v>
      </c>
      <c r="V125" s="1463">
        <f t="shared" si="5"/>
        <v>0.56888298842330076</v>
      </c>
      <c r="W125" s="1463">
        <f t="shared" si="5"/>
        <v>9.3297488953965446E-2</v>
      </c>
      <c r="X125" s="1463">
        <f t="shared" si="5"/>
        <v>0.1474747893580528</v>
      </c>
      <c r="Y125" s="1463">
        <f t="shared" si="5"/>
        <v>0.17758219730776406</v>
      </c>
      <c r="Z125" s="1463">
        <f t="shared" si="5"/>
        <v>0</v>
      </c>
      <c r="AA125" s="1463">
        <f t="shared" si="5"/>
        <v>0</v>
      </c>
      <c r="AB125" s="1466">
        <f t="shared" si="5"/>
        <v>0.6801503091295884</v>
      </c>
      <c r="AC125" s="667"/>
      <c r="AD125" s="667"/>
      <c r="AE125" s="667"/>
      <c r="AF125" s="667"/>
      <c r="AG125" s="667"/>
      <c r="AH125" s="667"/>
      <c r="AI125" s="667"/>
      <c r="AJ125" s="667"/>
      <c r="AK125" s="667"/>
      <c r="AL125" s="667"/>
      <c r="AM125" s="667"/>
      <c r="AN125" s="667"/>
      <c r="AO125" s="667"/>
      <c r="AP125" s="667"/>
      <c r="AQ125" s="667"/>
      <c r="AR125" s="667"/>
      <c r="AS125" s="667"/>
      <c r="AT125" s="667"/>
      <c r="AU125" s="667"/>
      <c r="AV125" s="667"/>
      <c r="AW125" s="667"/>
      <c r="AX125" s="667"/>
      <c r="AY125" s="667"/>
      <c r="AZ125" s="216"/>
      <c r="BA125" s="2591"/>
      <c r="BB125" s="156" t="s">
        <v>16</v>
      </c>
      <c r="BC125" s="369">
        <v>30.203873000000002</v>
      </c>
      <c r="BD125" s="373">
        <v>9.6489719999999988</v>
      </c>
      <c r="BE125" s="373">
        <v>31.508080000000003</v>
      </c>
      <c r="BF125" s="373">
        <v>15.453931000000001</v>
      </c>
      <c r="BG125" s="377">
        <v>23.895285999999999</v>
      </c>
      <c r="BH125" s="381">
        <v>31.426985000000002</v>
      </c>
      <c r="BI125" s="373">
        <v>28.635748</v>
      </c>
      <c r="BJ125" s="373">
        <v>10.479056</v>
      </c>
      <c r="BK125" s="373">
        <v>1.5663629999999999</v>
      </c>
      <c r="BL125" s="377">
        <v>16.450806</v>
      </c>
      <c r="BM125" s="381">
        <v>5.2289600000000007</v>
      </c>
      <c r="BN125" s="373">
        <v>0</v>
      </c>
      <c r="BO125" s="373">
        <v>0</v>
      </c>
      <c r="BP125" s="373">
        <v>4.1831680000000002</v>
      </c>
      <c r="BQ125" s="377">
        <v>12.739056000000001</v>
      </c>
      <c r="BR125" s="381">
        <v>12.829882</v>
      </c>
      <c r="BS125" s="373">
        <v>7.1806400000000004</v>
      </c>
      <c r="BT125" s="373">
        <v>7.3738679999999999</v>
      </c>
      <c r="BU125" s="373">
        <v>2.588444</v>
      </c>
      <c r="BV125" s="373">
        <v>15.803428</v>
      </c>
      <c r="BW125" s="373">
        <v>1.202572</v>
      </c>
      <c r="BX125" s="373">
        <v>3.620908</v>
      </c>
      <c r="BY125" s="385">
        <v>2.1120000000000001</v>
      </c>
      <c r="BZ125" s="385">
        <v>0</v>
      </c>
      <c r="CA125" s="385">
        <v>0</v>
      </c>
      <c r="CB125" s="385">
        <v>57.998399999999997</v>
      </c>
      <c r="CC125" s="2260"/>
      <c r="CD125" s="2260"/>
      <c r="CE125" s="2260"/>
      <c r="CF125" s="2260"/>
      <c r="CG125" s="2260"/>
      <c r="CH125" s="2260"/>
      <c r="CI125" s="2260"/>
      <c r="CJ125" s="2260"/>
      <c r="CK125" s="2260"/>
      <c r="CL125" s="2260"/>
      <c r="CM125" s="2260"/>
      <c r="CN125" s="2260"/>
      <c r="CO125" s="2260"/>
      <c r="CP125" s="2260"/>
      <c r="CQ125" s="2260"/>
      <c r="CR125" s="2260"/>
      <c r="CS125" s="2260"/>
      <c r="CT125" s="2260"/>
      <c r="CU125" s="2260"/>
      <c r="CV125" s="2260"/>
      <c r="CW125" s="2260"/>
      <c r="CX125" s="2260"/>
      <c r="CY125" s="2260"/>
      <c r="CZ125" s="2194"/>
    </row>
    <row r="126" s="399" customFormat="true" ht="15" customHeight="true" x14ac:dyDescent="0.2">
      <c r="A126" s="2884"/>
      <c r="B126" s="2067" t="s">
        <v>22</v>
      </c>
      <c r="C126" s="1462">
        <f>100-C124-C125-C127</f>
        <v>13.340258532872387</v>
      </c>
      <c r="D126" s="1463">
        <f>100-D124-D125-D127</f>
        <v>11.01877476628937</v>
      </c>
      <c r="E126" s="1463">
        <f t="shared" ref="E126:AB126" si="6">100-E124-E125-E127</f>
        <v>9.8999805077015282</v>
      </c>
      <c r="F126" s="1463">
        <f t="shared" si="6"/>
        <v>6.4210443615170654</v>
      </c>
      <c r="G126" s="1464">
        <f t="shared" si="6"/>
        <v>3.5644285642962208</v>
      </c>
      <c r="H126" s="1465">
        <f t="shared" si="6"/>
        <v>1.7369839824668838</v>
      </c>
      <c r="I126" s="1463">
        <f t="shared" si="6"/>
        <v>1.349904557758739</v>
      </c>
      <c r="J126" s="1463">
        <f t="shared" si="6"/>
        <v>0.92718950586611337</v>
      </c>
      <c r="K126" s="1463">
        <f t="shared" si="6"/>
        <v>1.3147764797548649</v>
      </c>
      <c r="L126" s="1466">
        <f t="shared" si="6"/>
        <v>0.75215561250002327</v>
      </c>
      <c r="M126" s="1462">
        <f t="shared" si="6"/>
        <v>23.195736818925791</v>
      </c>
      <c r="N126" s="1463">
        <f t="shared" si="6"/>
        <v>16.628193556476987</v>
      </c>
      <c r="O126" s="1463">
        <f t="shared" si="6"/>
        <v>20.022294344669774</v>
      </c>
      <c r="P126" s="1463">
        <f t="shared" si="6"/>
        <v>21.203910766753243</v>
      </c>
      <c r="Q126" s="1464">
        <f t="shared" si="6"/>
        <v>19.128305198217348</v>
      </c>
      <c r="R126" s="1465">
        <f t="shared" si="6"/>
        <v>12.709854517379606</v>
      </c>
      <c r="S126" s="1463">
        <f t="shared" si="6"/>
        <v>36.857571523770879</v>
      </c>
      <c r="T126" s="1463">
        <f t="shared" si="6"/>
        <v>13.798160693181019</v>
      </c>
      <c r="U126" s="1463">
        <f t="shared" si="6"/>
        <v>7.1875680569159055</v>
      </c>
      <c r="V126" s="1463">
        <f t="shared" si="6"/>
        <v>12.615003203666898</v>
      </c>
      <c r="W126" s="1463">
        <f t="shared" si="6"/>
        <v>2.6874855740812644</v>
      </c>
      <c r="X126" s="1463">
        <f t="shared" si="6"/>
        <v>10.619140351793849</v>
      </c>
      <c r="Y126" s="1463">
        <f t="shared" si="6"/>
        <v>8.6853290876033711</v>
      </c>
      <c r="Z126" s="1463">
        <f t="shared" si="6"/>
        <v>4.5471418233887562E-2</v>
      </c>
      <c r="AA126" s="1463">
        <f t="shared" si="6"/>
        <v>0.29045422058230486</v>
      </c>
      <c r="AB126" s="1466">
        <f t="shared" si="6"/>
        <v>6.6551973886247229E-2</v>
      </c>
      <c r="AC126" s="667"/>
      <c r="AD126" s="667"/>
      <c r="AE126" s="667"/>
      <c r="AF126" s="667"/>
      <c r="AG126" s="667"/>
      <c r="AH126" s="667"/>
      <c r="AI126" s="667"/>
      <c r="AJ126" s="667"/>
      <c r="AK126" s="667"/>
      <c r="AL126" s="667"/>
      <c r="AM126" s="667"/>
      <c r="AN126" s="667"/>
      <c r="AO126" s="667"/>
      <c r="AP126" s="667"/>
      <c r="AQ126" s="667"/>
      <c r="AR126" s="667"/>
      <c r="AS126" s="667"/>
      <c r="AT126" s="667"/>
      <c r="AU126" s="667"/>
      <c r="AV126" s="667"/>
      <c r="AW126" s="667"/>
      <c r="AX126" s="667"/>
      <c r="AY126" s="667"/>
      <c r="AZ126" s="216"/>
      <c r="BA126" s="2591"/>
      <c r="BB126" s="156" t="s">
        <v>22</v>
      </c>
      <c r="BC126" s="369">
        <v>2572.1276650000013</v>
      </c>
      <c r="BD126" s="373">
        <v>1536.6910850000006</v>
      </c>
      <c r="BE126" s="373">
        <v>1152.8560220000011</v>
      </c>
      <c r="BF126" s="373">
        <v>683.31490800000006</v>
      </c>
      <c r="BG126" s="377">
        <v>470.58525600000007</v>
      </c>
      <c r="BH126" s="381">
        <v>230.29851000000002</v>
      </c>
      <c r="BI126" s="373">
        <v>117.27982700000003</v>
      </c>
      <c r="BJ126" s="373">
        <v>75.005963000000023</v>
      </c>
      <c r="BK126" s="373">
        <v>60.104208000000021</v>
      </c>
      <c r="BL126" s="377">
        <v>58.225664999999999</v>
      </c>
      <c r="BM126" s="381">
        <v>1553.1794490000018</v>
      </c>
      <c r="BN126" s="373">
        <v>1370.9421589999997</v>
      </c>
      <c r="BO126" s="373">
        <v>1094.4012860000007</v>
      </c>
      <c r="BP126" s="373">
        <v>996.34394300000076</v>
      </c>
      <c r="BQ126" s="377">
        <v>859.79392600000062</v>
      </c>
      <c r="BR126" s="381">
        <v>632.72375199999976</v>
      </c>
      <c r="BS126" s="373">
        <v>1040.6520679999999</v>
      </c>
      <c r="BT126" s="373">
        <v>1200.4474519999985</v>
      </c>
      <c r="BU126" s="373">
        <v>1286.8375180000012</v>
      </c>
      <c r="BV126" s="373">
        <v>596.16804200000024</v>
      </c>
      <c r="BW126" s="373">
        <v>694.39402099999961</v>
      </c>
      <c r="BX126" s="373">
        <v>181.18090900000001</v>
      </c>
      <c r="BY126" s="385">
        <v>209.01421099999999</v>
      </c>
      <c r="BZ126" s="385">
        <v>318.45912399999992</v>
      </c>
      <c r="CA126" s="385">
        <v>173.46734499999985</v>
      </c>
      <c r="CB126" s="385">
        <v>82.230493999999993</v>
      </c>
      <c r="CC126" s="2260"/>
      <c r="CD126" s="2260"/>
      <c r="CE126" s="2260"/>
      <c r="CF126" s="2260"/>
      <c r="CG126" s="2260"/>
      <c r="CH126" s="2260"/>
      <c r="CI126" s="2260"/>
      <c r="CJ126" s="2260"/>
      <c r="CK126" s="2260"/>
      <c r="CL126" s="2260"/>
      <c r="CM126" s="2260"/>
      <c r="CN126" s="2260"/>
      <c r="CO126" s="2260"/>
      <c r="CP126" s="2260"/>
      <c r="CQ126" s="2260"/>
      <c r="CR126" s="2260"/>
      <c r="CS126" s="2260"/>
      <c r="CT126" s="2260"/>
      <c r="CU126" s="2260"/>
      <c r="CV126" s="2260"/>
      <c r="CW126" s="2260"/>
      <c r="CX126" s="2260"/>
      <c r="CY126" s="2260"/>
      <c r="CZ126" s="2194"/>
    </row>
    <row r="127" s="399" customFormat="true" ht="15" customHeight="true" x14ac:dyDescent="0.2">
      <c r="A127" s="2884"/>
      <c r="B127" s="2067" t="s">
        <v>19</v>
      </c>
      <c r="C127" s="1969">
        <v>9.5276344817143577E-3</v>
      </c>
      <c r="D127" s="1974">
        <v>0</v>
      </c>
      <c r="E127" s="1974">
        <v>0</v>
      </c>
      <c r="F127" s="1974">
        <v>0</v>
      </c>
      <c r="G127" s="1975">
        <v>0</v>
      </c>
      <c r="H127" s="1976">
        <v>1.6172624056035281E-2</v>
      </c>
      <c r="I127" s="1974">
        <v>0</v>
      </c>
      <c r="J127" s="1974">
        <v>0</v>
      </c>
      <c r="K127" s="1974">
        <v>0</v>
      </c>
      <c r="L127" s="1977">
        <v>0</v>
      </c>
      <c r="M127" s="1978">
        <v>0</v>
      </c>
      <c r="N127" s="1974">
        <v>0</v>
      </c>
      <c r="O127" s="1974">
        <v>0</v>
      </c>
      <c r="P127" s="1974">
        <v>0</v>
      </c>
      <c r="Q127" s="1975">
        <v>0</v>
      </c>
      <c r="R127" s="1976">
        <v>0</v>
      </c>
      <c r="S127" s="1974">
        <v>2.037408642174381E-2</v>
      </c>
      <c r="T127" s="1974">
        <v>0</v>
      </c>
      <c r="U127" s="1974">
        <v>0</v>
      </c>
      <c r="V127" s="1974">
        <v>0</v>
      </c>
      <c r="W127" s="1974">
        <v>0</v>
      </c>
      <c r="X127" s="1974">
        <v>0</v>
      </c>
      <c r="Y127" s="1974">
        <v>0</v>
      </c>
      <c r="Z127" s="1974">
        <v>0</v>
      </c>
      <c r="AA127" s="1974">
        <v>0</v>
      </c>
      <c r="AB127" s="2333">
        <v>0</v>
      </c>
      <c r="AC127" s="667"/>
      <c r="AD127" s="667"/>
      <c r="AE127" s="667"/>
      <c r="AF127" s="667"/>
      <c r="AG127" s="667"/>
      <c r="AH127" s="667"/>
      <c r="AI127" s="667"/>
      <c r="AJ127" s="667"/>
      <c r="AK127" s="667"/>
      <c r="AL127" s="667"/>
      <c r="AM127" s="667"/>
      <c r="AN127" s="667"/>
      <c r="AO127" s="667"/>
      <c r="AP127" s="667"/>
      <c r="AQ127" s="667"/>
      <c r="AR127" s="667"/>
      <c r="AS127" s="667"/>
      <c r="AT127" s="667"/>
      <c r="AU127" s="667"/>
      <c r="AV127" s="667"/>
      <c r="AW127" s="667"/>
      <c r="AX127" s="667"/>
      <c r="AY127" s="667"/>
      <c r="AZ127" s="216"/>
      <c r="BA127" s="2591"/>
      <c r="BB127" s="156" t="s">
        <v>19</v>
      </c>
      <c r="BC127" s="369">
        <v>0.53470799999999996</v>
      </c>
      <c r="BD127" s="373">
        <v>0</v>
      </c>
      <c r="BE127" s="373">
        <v>0</v>
      </c>
      <c r="BF127" s="373">
        <v>0</v>
      </c>
      <c r="BG127" s="377">
        <v>0</v>
      </c>
      <c r="BH127" s="381">
        <v>0.53470799999999996</v>
      </c>
      <c r="BI127" s="373">
        <v>0</v>
      </c>
      <c r="BJ127" s="373">
        <v>0</v>
      </c>
      <c r="BK127" s="373">
        <v>0</v>
      </c>
      <c r="BL127" s="377">
        <v>0</v>
      </c>
      <c r="BM127" s="381">
        <v>0</v>
      </c>
      <c r="BN127" s="373">
        <v>0</v>
      </c>
      <c r="BO127" s="373">
        <v>0</v>
      </c>
      <c r="BP127" s="373">
        <v>0</v>
      </c>
      <c r="BQ127" s="377">
        <v>0</v>
      </c>
      <c r="BR127" s="381">
        <v>0</v>
      </c>
      <c r="BS127" s="373">
        <v>0.53470799999999996</v>
      </c>
      <c r="BT127" s="373">
        <v>0</v>
      </c>
      <c r="BU127" s="373">
        <v>0</v>
      </c>
      <c r="BV127" s="373">
        <v>0</v>
      </c>
      <c r="BW127" s="373">
        <v>0</v>
      </c>
      <c r="BX127" s="373">
        <v>0</v>
      </c>
      <c r="BY127" s="385">
        <v>0</v>
      </c>
      <c r="BZ127" s="385">
        <v>0</v>
      </c>
      <c r="CA127" s="385">
        <v>0</v>
      </c>
      <c r="CB127" s="385">
        <v>0</v>
      </c>
      <c r="CC127" s="2260"/>
      <c r="CD127" s="2260"/>
      <c r="CE127" s="2260"/>
      <c r="CF127" s="2260"/>
      <c r="CG127" s="2260"/>
      <c r="CH127" s="2260"/>
      <c r="CI127" s="2260"/>
      <c r="CJ127" s="2260"/>
      <c r="CK127" s="2260"/>
      <c r="CL127" s="2260"/>
      <c r="CM127" s="2260"/>
      <c r="CN127" s="2260"/>
      <c r="CO127" s="2260"/>
      <c r="CP127" s="2260"/>
      <c r="CQ127" s="2260"/>
      <c r="CR127" s="2260"/>
      <c r="CS127" s="2260"/>
      <c r="CT127" s="2260"/>
      <c r="CU127" s="2260"/>
      <c r="CV127" s="2260"/>
      <c r="CW127" s="2260"/>
      <c r="CX127" s="2260"/>
      <c r="CY127" s="2260"/>
      <c r="CZ127" s="2194"/>
    </row>
    <row r="128" s="399" customFormat="true" ht="15" customHeight="true" x14ac:dyDescent="0.2">
      <c r="A128" s="2884" t="s">
        <v>179</v>
      </c>
      <c r="B128" s="2067" t="s">
        <v>49</v>
      </c>
      <c r="C128" s="1969">
        <v>0.99370611980586254</v>
      </c>
      <c r="D128" s="1974">
        <v>0.23713629740923775</v>
      </c>
      <c r="E128" s="1974">
        <v>0.70647296683033722</v>
      </c>
      <c r="F128" s="1974">
        <v>0.3134577763476068</v>
      </c>
      <c r="G128" s="1975">
        <v>0.46489867569324461</v>
      </c>
      <c r="H128" s="1976">
        <v>1.0218760003245586</v>
      </c>
      <c r="I128" s="1974">
        <v>0.89641686784921581</v>
      </c>
      <c r="J128" s="1974">
        <v>0.32246344889800538</v>
      </c>
      <c r="K128" s="1974">
        <v>4.8453392893107933E-2</v>
      </c>
      <c r="L128" s="1977">
        <v>0.50594820200411694</v>
      </c>
      <c r="M128" s="1978">
        <v>0.70064666966470091</v>
      </c>
      <c r="N128" s="1974">
        <v>0</v>
      </c>
      <c r="O128" s="1974">
        <v>0</v>
      </c>
      <c r="P128" s="1974">
        <v>0.32058002290167564</v>
      </c>
      <c r="Q128" s="1975">
        <v>0.88313171101195953</v>
      </c>
      <c r="R128" s="1976">
        <v>1.5630724040083266</v>
      </c>
      <c r="S128" s="1974">
        <v>0.45353378137272871</v>
      </c>
      <c r="T128" s="1974">
        <v>0.54525405946196659</v>
      </c>
      <c r="U128" s="1974">
        <v>0.27401555537761241</v>
      </c>
      <c r="V128" s="1974">
        <v>0.65100762062072037</v>
      </c>
      <c r="W128" s="1974">
        <v>9.5874091327678282E-2</v>
      </c>
      <c r="X128" s="1974">
        <v>0.16499593977782082</v>
      </c>
      <c r="Y128" s="1974">
        <v>0.19447279997113362</v>
      </c>
      <c r="Z128" s="1974">
        <v>0</v>
      </c>
      <c r="AA128" s="1974">
        <v>0</v>
      </c>
      <c r="AB128" s="2333">
        <v>0.68060326403613869</v>
      </c>
      <c r="AC128" s="667"/>
      <c r="AD128" s="667"/>
      <c r="AE128" s="667"/>
      <c r="AF128" s="667"/>
      <c r="AG128" s="667"/>
      <c r="AH128" s="667"/>
      <c r="AI128" s="667"/>
      <c r="AJ128" s="667"/>
      <c r="AK128" s="667"/>
      <c r="AL128" s="667"/>
      <c r="AM128" s="667"/>
      <c r="AN128" s="667"/>
      <c r="AO128" s="667"/>
      <c r="AP128" s="667"/>
      <c r="AQ128" s="667"/>
      <c r="AR128" s="667"/>
      <c r="AS128" s="667"/>
      <c r="AT128" s="667"/>
      <c r="AU128" s="667"/>
      <c r="AV128" s="667"/>
      <c r="AW128" s="667"/>
      <c r="AX128" s="667"/>
      <c r="AY128" s="667"/>
      <c r="AZ128" s="216"/>
      <c r="BA128" s="2591" t="s">
        <v>108</v>
      </c>
      <c r="BB128" s="156" t="s">
        <v>49</v>
      </c>
      <c r="BC128" s="1216" t="s">
        <v>35</v>
      </c>
      <c r="BD128" s="1236" t="s">
        <v>35</v>
      </c>
      <c r="BE128" s="1236" t="s">
        <v>35</v>
      </c>
      <c r="BF128" s="1236" t="s">
        <v>35</v>
      </c>
      <c r="BG128" s="1257" t="s">
        <v>35</v>
      </c>
      <c r="BH128" s="1278" t="s">
        <v>35</v>
      </c>
      <c r="BI128" s="1236" t="s">
        <v>35</v>
      </c>
      <c r="BJ128" s="1236" t="s">
        <v>35</v>
      </c>
      <c r="BK128" s="1236" t="s">
        <v>35</v>
      </c>
      <c r="BL128" s="1257" t="s">
        <v>35</v>
      </c>
      <c r="BM128" s="1278" t="s">
        <v>35</v>
      </c>
      <c r="BN128" s="1236" t="s">
        <v>35</v>
      </c>
      <c r="BO128" s="1236" t="s">
        <v>35</v>
      </c>
      <c r="BP128" s="1236" t="s">
        <v>35</v>
      </c>
      <c r="BQ128" s="1257" t="s">
        <v>35</v>
      </c>
      <c r="BR128" s="1278" t="s">
        <v>35</v>
      </c>
      <c r="BS128" s="1236" t="s">
        <v>35</v>
      </c>
      <c r="BT128" s="1236" t="s">
        <v>35</v>
      </c>
      <c r="BU128" s="1236" t="s">
        <v>35</v>
      </c>
      <c r="BV128" s="1236" t="s">
        <v>35</v>
      </c>
      <c r="BW128" s="1236" t="s">
        <v>35</v>
      </c>
      <c r="BX128" s="1236" t="s">
        <v>35</v>
      </c>
      <c r="BY128" s="1297" t="s">
        <v>35</v>
      </c>
      <c r="BZ128" s="1297" t="s">
        <v>35</v>
      </c>
      <c r="CA128" s="1297" t="s">
        <v>35</v>
      </c>
      <c r="CB128" s="1297" t="s">
        <v>35</v>
      </c>
      <c r="CC128" s="2194"/>
      <c r="CD128" s="2194"/>
      <c r="CE128" s="2194"/>
      <c r="CF128" s="2194"/>
      <c r="CG128" s="2194"/>
      <c r="CH128" s="2194"/>
      <c r="CI128" s="2194"/>
      <c r="CJ128" s="2194"/>
      <c r="CK128" s="2194"/>
      <c r="CL128" s="2194"/>
      <c r="CM128" s="2194"/>
      <c r="CN128" s="2194"/>
      <c r="CO128" s="2194"/>
      <c r="CP128" s="2194"/>
      <c r="CQ128" s="2194"/>
      <c r="CR128" s="2194"/>
      <c r="CS128" s="2194"/>
      <c r="CT128" s="2194"/>
      <c r="CU128" s="2194"/>
      <c r="CV128" s="2194"/>
      <c r="CW128" s="2194"/>
      <c r="CX128" s="2194"/>
      <c r="CY128" s="2194"/>
      <c r="CZ128" s="2194"/>
    </row>
    <row r="129" s="399" customFormat="true" ht="15" customHeight="true" x14ac:dyDescent="0.2">
      <c r="A129" s="2885"/>
      <c r="B129" s="2068" t="s">
        <v>48</v>
      </c>
      <c r="C129" s="1979">
        <v>99.006293880194136</v>
      </c>
      <c r="D129" s="1980">
        <v>99.762863702590764</v>
      </c>
      <c r="E129" s="1980">
        <v>99.293527033169667</v>
      </c>
      <c r="F129" s="1980">
        <v>99.686542223652395</v>
      </c>
      <c r="G129" s="1981">
        <v>99.535101324306751</v>
      </c>
      <c r="H129" s="1982">
        <v>98.978123999675446</v>
      </c>
      <c r="I129" s="1980">
        <v>99.103583132150803</v>
      </c>
      <c r="J129" s="1980">
        <v>99.677536551102008</v>
      </c>
      <c r="K129" s="1980">
        <v>99.951546607106906</v>
      </c>
      <c r="L129" s="1983">
        <v>99.494051797995866</v>
      </c>
      <c r="M129" s="1984">
        <v>99.299353330335322</v>
      </c>
      <c r="N129" s="1980">
        <v>100</v>
      </c>
      <c r="O129" s="1980">
        <v>100</v>
      </c>
      <c r="P129" s="1980">
        <v>99.67941997709832</v>
      </c>
      <c r="Q129" s="1981">
        <v>99.11686828898803</v>
      </c>
      <c r="R129" s="1982">
        <v>98.436927595991691</v>
      </c>
      <c r="S129" s="1980">
        <v>99.546466218627273</v>
      </c>
      <c r="T129" s="1980">
        <v>99.454745940538032</v>
      </c>
      <c r="U129" s="1980">
        <v>99.725984444622384</v>
      </c>
      <c r="V129" s="1980">
        <v>99.348992379379311</v>
      </c>
      <c r="W129" s="1980">
        <v>99.904125908672313</v>
      </c>
      <c r="X129" s="1980">
        <v>99.835004060222161</v>
      </c>
      <c r="Y129" s="1980">
        <v>99.805527200028848</v>
      </c>
      <c r="Z129" s="1980">
        <v>100</v>
      </c>
      <c r="AA129" s="1980">
        <v>100</v>
      </c>
      <c r="AB129" s="2334">
        <v>99.319396735963863</v>
      </c>
      <c r="AC129" s="667"/>
      <c r="AD129" s="667"/>
      <c r="AE129" s="667"/>
      <c r="AF129" s="667"/>
      <c r="AG129" s="667"/>
      <c r="AH129" s="667"/>
      <c r="AI129" s="667"/>
      <c r="AJ129" s="667"/>
      <c r="AK129" s="667"/>
      <c r="AL129" s="667"/>
      <c r="AM129" s="667"/>
      <c r="AN129" s="667"/>
      <c r="AO129" s="667"/>
      <c r="AP129" s="667"/>
      <c r="AQ129" s="667"/>
      <c r="AR129" s="667"/>
      <c r="AS129" s="667"/>
      <c r="AT129" s="667"/>
      <c r="AU129" s="667"/>
      <c r="AV129" s="667"/>
      <c r="AW129" s="667"/>
      <c r="AX129" s="667"/>
      <c r="AY129" s="667"/>
      <c r="AZ129" s="216"/>
      <c r="BA129" s="2592"/>
      <c r="BB129" s="157" t="s">
        <v>48</v>
      </c>
      <c r="BC129" s="1217" t="s">
        <v>35</v>
      </c>
      <c r="BD129" s="1237" t="s">
        <v>35</v>
      </c>
      <c r="BE129" s="1237" t="s">
        <v>35</v>
      </c>
      <c r="BF129" s="1237" t="s">
        <v>35</v>
      </c>
      <c r="BG129" s="1258" t="s">
        <v>35</v>
      </c>
      <c r="BH129" s="1279" t="s">
        <v>35</v>
      </c>
      <c r="BI129" s="1237" t="s">
        <v>35</v>
      </c>
      <c r="BJ129" s="1237" t="s">
        <v>35</v>
      </c>
      <c r="BK129" s="1237" t="s">
        <v>35</v>
      </c>
      <c r="BL129" s="1258" t="s">
        <v>35</v>
      </c>
      <c r="BM129" s="1279" t="s">
        <v>35</v>
      </c>
      <c r="BN129" s="1237" t="s">
        <v>35</v>
      </c>
      <c r="BO129" s="1237" t="s">
        <v>35</v>
      </c>
      <c r="BP129" s="1237" t="s">
        <v>35</v>
      </c>
      <c r="BQ129" s="1258" t="s">
        <v>35</v>
      </c>
      <c r="BR129" s="1279" t="s">
        <v>35</v>
      </c>
      <c r="BS129" s="1237" t="s">
        <v>35</v>
      </c>
      <c r="BT129" s="1237" t="s">
        <v>35</v>
      </c>
      <c r="BU129" s="1237" t="s">
        <v>35</v>
      </c>
      <c r="BV129" s="1237" t="s">
        <v>35</v>
      </c>
      <c r="BW129" s="1237" t="s">
        <v>35</v>
      </c>
      <c r="BX129" s="1237" t="s">
        <v>35</v>
      </c>
      <c r="BY129" s="1298" t="s">
        <v>35</v>
      </c>
      <c r="BZ129" s="1298" t="s">
        <v>35</v>
      </c>
      <c r="CA129" s="1298" t="s">
        <v>35</v>
      </c>
      <c r="CB129" s="1298" t="s">
        <v>35</v>
      </c>
      <c r="CC129" s="2195"/>
      <c r="CD129" s="2195"/>
      <c r="CE129" s="2195"/>
      <c r="CF129" s="2195"/>
      <c r="CG129" s="2195"/>
      <c r="CH129" s="2195"/>
      <c r="CI129" s="2195"/>
      <c r="CJ129" s="2195"/>
      <c r="CK129" s="2195"/>
      <c r="CL129" s="2195"/>
      <c r="CM129" s="2195"/>
      <c r="CN129" s="2195"/>
      <c r="CO129" s="2195"/>
      <c r="CP129" s="2195"/>
      <c r="CQ129" s="2195"/>
      <c r="CR129" s="2195"/>
      <c r="CS129" s="2195"/>
      <c r="CT129" s="2195"/>
      <c r="CU129" s="2195"/>
      <c r="CV129" s="2195"/>
      <c r="CW129" s="2195"/>
      <c r="CX129" s="2195"/>
      <c r="CY129" s="2195"/>
      <c r="CZ129" s="2195"/>
    </row>
    <row r="130" s="131" customFormat="true" ht="15" hidden="true" customHeight="true" x14ac:dyDescent="0.2">
      <c r="A130" s="2517" t="s">
        <v>47</v>
      </c>
      <c r="B130" s="248" t="s">
        <v>42</v>
      </c>
      <c r="C130" s="254"/>
      <c r="D130" s="255"/>
      <c r="E130" s="255"/>
      <c r="F130" s="255"/>
      <c r="G130" s="256"/>
      <c r="H130" s="257"/>
      <c r="I130" s="255"/>
      <c r="J130" s="255"/>
      <c r="K130" s="255"/>
      <c r="L130" s="258"/>
      <c r="M130" s="254"/>
      <c r="N130" s="255"/>
      <c r="O130" s="255"/>
      <c r="P130" s="255"/>
      <c r="Q130" s="256"/>
      <c r="R130" s="257"/>
      <c r="S130" s="255"/>
      <c r="T130" s="255"/>
      <c r="U130" s="255"/>
      <c r="V130" s="255"/>
      <c r="W130" s="255"/>
      <c r="X130" s="255"/>
      <c r="Y130" s="255"/>
      <c r="Z130" s="255"/>
      <c r="AA130" s="255"/>
      <c r="AB130" s="258"/>
      <c r="AC130" s="667"/>
      <c r="AD130" s="667"/>
      <c r="AE130" s="667"/>
      <c r="AF130" s="667"/>
      <c r="AG130" s="667"/>
      <c r="AH130" s="667"/>
      <c r="AI130" s="667"/>
      <c r="AJ130" s="667"/>
      <c r="AK130" s="667"/>
      <c r="AL130" s="667"/>
      <c r="AM130" s="667"/>
      <c r="AN130" s="667"/>
      <c r="AO130" s="667"/>
      <c r="AP130" s="667"/>
      <c r="AQ130" s="667"/>
      <c r="AR130" s="667"/>
      <c r="AS130" s="667"/>
      <c r="AT130" s="667"/>
      <c r="AU130" s="667"/>
      <c r="AV130" s="667"/>
      <c r="AW130" s="667"/>
      <c r="AX130" s="667"/>
      <c r="AY130" s="667"/>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518"/>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667"/>
      <c r="AD131" s="667"/>
      <c r="AE131" s="667"/>
      <c r="AF131" s="667"/>
      <c r="AG131" s="667"/>
      <c r="AH131" s="667"/>
      <c r="AI131" s="667"/>
      <c r="AJ131" s="667"/>
      <c r="AK131" s="667"/>
      <c r="AL131" s="667"/>
      <c r="AM131" s="667"/>
      <c r="AN131" s="667"/>
      <c r="AO131" s="667"/>
      <c r="AP131" s="667"/>
      <c r="AQ131" s="667"/>
      <c r="AR131" s="667"/>
      <c r="AS131" s="667"/>
      <c r="AT131" s="667"/>
      <c r="AU131" s="667"/>
      <c r="AV131" s="667"/>
      <c r="AW131" s="667"/>
      <c r="AX131" s="667"/>
      <c r="AY131" s="667"/>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519"/>
      <c r="B132" s="241" t="s">
        <v>46</v>
      </c>
      <c r="C132" s="264"/>
      <c r="D132" s="265"/>
      <c r="E132" s="265"/>
      <c r="F132" s="265"/>
      <c r="G132" s="266"/>
      <c r="H132" s="267"/>
      <c r="I132" s="265"/>
      <c r="J132" s="265"/>
      <c r="K132" s="265"/>
      <c r="L132" s="268"/>
      <c r="M132" s="264"/>
      <c r="N132" s="265"/>
      <c r="O132" s="265"/>
      <c r="P132" s="265"/>
      <c r="Q132" s="266"/>
      <c r="R132" s="2096"/>
      <c r="S132" s="2097"/>
      <c r="T132" s="2097"/>
      <c r="U132" s="2097"/>
      <c r="V132" s="2097"/>
      <c r="W132" s="2097"/>
      <c r="X132" s="2097"/>
      <c r="Y132" s="2097"/>
      <c r="Z132" s="2097"/>
      <c r="AA132" s="2097"/>
      <c r="AB132" s="2098"/>
      <c r="AC132" s="667"/>
      <c r="AD132" s="667"/>
      <c r="AE132" s="667"/>
      <c r="AF132" s="667"/>
      <c r="AG132" s="667"/>
      <c r="AH132" s="667"/>
      <c r="AI132" s="667"/>
      <c r="AJ132" s="667"/>
      <c r="AK132" s="667"/>
      <c r="AL132" s="667"/>
      <c r="AM132" s="667"/>
      <c r="AN132" s="667"/>
      <c r="AO132" s="667"/>
      <c r="AP132" s="667"/>
      <c r="AQ132" s="667"/>
      <c r="AR132" s="667"/>
      <c r="AS132" s="667"/>
      <c r="AT132" s="667"/>
      <c r="AU132" s="667"/>
      <c r="AV132" s="667"/>
      <c r="AW132" s="667"/>
      <c r="AX132" s="667"/>
      <c r="AY132" s="667"/>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399" customFormat="true" ht="15" customHeight="true" x14ac:dyDescent="0.2">
      <c r="A133" s="130"/>
      <c r="B133" s="188"/>
      <c r="C133" s="2520" t="s">
        <v>114</v>
      </c>
      <c r="D133" s="2521"/>
      <c r="E133" s="2521"/>
      <c r="F133" s="2521"/>
      <c r="G133" s="2522"/>
      <c r="H133" s="2886" t="s">
        <v>38</v>
      </c>
      <c r="I133" s="2887"/>
      <c r="J133" s="2887"/>
      <c r="K133" s="2887"/>
      <c r="L133" s="2888"/>
      <c r="M133" s="2889" t="s">
        <v>37</v>
      </c>
      <c r="N133" s="2887"/>
      <c r="O133" s="2887"/>
      <c r="P133" s="2887"/>
      <c r="Q133" s="2888"/>
      <c r="R133" s="2310" t="s">
        <v>137</v>
      </c>
      <c r="S133" s="2320"/>
      <c r="T133" s="2320"/>
      <c r="U133" s="2320"/>
      <c r="V133" s="2320"/>
      <c r="W133" s="2320"/>
      <c r="X133" s="2320"/>
      <c r="Y133" s="2320"/>
      <c r="Z133" s="2320"/>
      <c r="AA133" s="2320"/>
      <c r="AB133" s="2321"/>
      <c r="AC133" s="667"/>
      <c r="AD133" s="667"/>
      <c r="AE133" s="667"/>
      <c r="AF133" s="667"/>
      <c r="AG133" s="667"/>
      <c r="AH133" s="667"/>
      <c r="AI133" s="667"/>
      <c r="AJ133" s="667"/>
      <c r="AK133" s="667"/>
      <c r="AL133" s="667"/>
      <c r="AM133" s="667"/>
      <c r="AN133" s="667"/>
      <c r="AO133" s="667"/>
      <c r="AP133" s="667"/>
      <c r="AQ133" s="667"/>
      <c r="AR133" s="667"/>
      <c r="AS133" s="667"/>
      <c r="AT133" s="667"/>
      <c r="AU133" s="667"/>
      <c r="AV133" s="667"/>
      <c r="AW133" s="667"/>
      <c r="AX133" s="667"/>
      <c r="AY133" s="667"/>
      <c r="AZ133" s="216"/>
      <c r="BA133" s="217" t="s">
        <v>128</v>
      </c>
      <c r="BB133" s="116" t="s">
        <v>98</v>
      </c>
      <c r="BC133" s="2593" t="s">
        <v>114</v>
      </c>
      <c r="BD133" s="2594"/>
      <c r="BE133" s="2594"/>
      <c r="BF133" s="2594"/>
      <c r="BG133" s="2595"/>
      <c r="BH133" s="2596" t="s">
        <v>38</v>
      </c>
      <c r="BI133" s="2594"/>
      <c r="BJ133" s="2594"/>
      <c r="BK133" s="2594"/>
      <c r="BL133" s="2595"/>
      <c r="BM133" s="2596" t="s">
        <v>37</v>
      </c>
      <c r="BN133" s="2594"/>
      <c r="BO133" s="2594"/>
      <c r="BP133" s="2594"/>
      <c r="BQ133" s="2597"/>
      <c r="BR133" s="2112" t="s">
        <v>137</v>
      </c>
      <c r="BS133" s="2113"/>
      <c r="BT133" s="2113"/>
      <c r="BU133" s="2113"/>
      <c r="BV133" s="2113"/>
      <c r="BW133" s="2113"/>
      <c r="BX133" s="2113"/>
      <c r="BY133" s="2114"/>
      <c r="BZ133" s="313"/>
      <c r="CA133" s="313"/>
      <c r="CB133" s="313"/>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399" customFormat="true" ht="12.75" x14ac:dyDescent="0.2">
      <c r="A134" s="189" t="s">
        <v>69</v>
      </c>
      <c r="B134" s="246"/>
      <c r="C134" s="282" t="s">
        <v>0</v>
      </c>
      <c r="D134" s="283" t="s">
        <v>1</v>
      </c>
      <c r="E134" s="283" t="s">
        <v>2</v>
      </c>
      <c r="F134" s="283" t="s">
        <v>3</v>
      </c>
      <c r="G134" s="284" t="s">
        <v>4</v>
      </c>
      <c r="H134" s="1880" t="s">
        <v>0</v>
      </c>
      <c r="I134" s="1848" t="s">
        <v>1</v>
      </c>
      <c r="J134" s="1848" t="s">
        <v>2</v>
      </c>
      <c r="K134" s="1848" t="s">
        <v>3</v>
      </c>
      <c r="L134" s="1849" t="s">
        <v>4</v>
      </c>
      <c r="M134" s="1870" t="s">
        <v>0</v>
      </c>
      <c r="N134" s="1848" t="s">
        <v>1</v>
      </c>
      <c r="O134" s="1848" t="s">
        <v>2</v>
      </c>
      <c r="P134" s="1848" t="s">
        <v>3</v>
      </c>
      <c r="Q134" s="1892" t="s">
        <v>4</v>
      </c>
      <c r="R134" s="1880" t="s">
        <v>150</v>
      </c>
      <c r="S134" s="1848" t="s">
        <v>151</v>
      </c>
      <c r="T134" s="1848" t="s">
        <v>152</v>
      </c>
      <c r="U134" s="1848" t="s">
        <v>153</v>
      </c>
      <c r="V134" s="1848" t="s">
        <v>154</v>
      </c>
      <c r="W134" s="1848" t="s">
        <v>155</v>
      </c>
      <c r="X134" s="1848" t="s">
        <v>156</v>
      </c>
      <c r="Y134" s="1848" t="s">
        <v>157</v>
      </c>
      <c r="Z134" s="1848" t="s">
        <v>158</v>
      </c>
      <c r="AA134" s="1848" t="s">
        <v>159</v>
      </c>
      <c r="AB134" s="1850" t="s">
        <v>160</v>
      </c>
      <c r="AC134" s="667"/>
      <c r="AD134" s="667"/>
      <c r="AE134" s="667"/>
      <c r="AF134" s="667"/>
      <c r="AG134" s="667"/>
      <c r="AH134" s="667"/>
      <c r="AI134" s="667"/>
      <c r="AJ134" s="667"/>
      <c r="AK134" s="667"/>
      <c r="AL134" s="667"/>
      <c r="AM134" s="667"/>
      <c r="AN134" s="667"/>
      <c r="AO134" s="667"/>
      <c r="AP134" s="667"/>
      <c r="AQ134" s="667"/>
      <c r="AR134" s="667"/>
      <c r="AS134" s="667"/>
      <c r="AT134" s="667"/>
      <c r="AU134" s="667"/>
      <c r="AV134" s="667"/>
      <c r="AW134" s="667"/>
      <c r="AX134" s="667"/>
      <c r="AY134" s="667"/>
      <c r="AZ134" s="216"/>
      <c r="BA134" s="200" t="s">
        <v>116</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150</v>
      </c>
      <c r="BS134" s="174" t="s">
        <v>151</v>
      </c>
      <c r="BT134" s="174" t="s">
        <v>152</v>
      </c>
      <c r="BU134" s="174" t="s">
        <v>153</v>
      </c>
      <c r="BV134" s="174" t="s">
        <v>154</v>
      </c>
      <c r="BW134" s="174" t="s">
        <v>155</v>
      </c>
      <c r="BX134" s="174" t="s">
        <v>156</v>
      </c>
      <c r="BY134" s="175" t="s">
        <v>157</v>
      </c>
      <c r="BZ134" s="175" t="s">
        <v>158</v>
      </c>
      <c r="CA134" s="175" t="s">
        <v>159</v>
      </c>
      <c r="CB134" s="175" t="s">
        <v>160</v>
      </c>
      <c r="CC134" s="2196"/>
      <c r="CD134" s="2196"/>
      <c r="CE134" s="2196"/>
      <c r="CF134" s="2196"/>
      <c r="CG134" s="2196"/>
      <c r="CH134" s="2196"/>
      <c r="CI134" s="2196"/>
      <c r="CJ134" s="2196"/>
      <c r="CK134" s="2196"/>
      <c r="CL134" s="2196"/>
      <c r="CM134" s="2196"/>
      <c r="CN134" s="2196"/>
      <c r="CO134" s="2196"/>
      <c r="CP134" s="2196"/>
      <c r="CQ134" s="2196"/>
      <c r="CR134" s="2196"/>
      <c r="CS134" s="2196"/>
      <c r="CT134" s="2196"/>
      <c r="CU134" s="2196"/>
      <c r="CV134" s="2196"/>
      <c r="CW134" s="2196"/>
      <c r="CX134" s="2196"/>
      <c r="CY134" s="2196"/>
      <c r="CZ134" s="2196"/>
    </row>
    <row r="135" s="399" customFormat="true" ht="15" customHeight="true" x14ac:dyDescent="0.2">
      <c r="A135" s="2881" t="s">
        <v>45</v>
      </c>
      <c r="B135" s="2069" t="s">
        <v>44</v>
      </c>
      <c r="C135" s="1985">
        <v>41.343838552222223</v>
      </c>
      <c r="D135" s="1986">
        <v>60.403666020687851</v>
      </c>
      <c r="E135" s="1986">
        <v>67.656703212738137</v>
      </c>
      <c r="F135" s="1986">
        <v>82.012002169436059</v>
      </c>
      <c r="G135" s="1987">
        <v>87.65440533184811</v>
      </c>
      <c r="H135" s="1988">
        <v>89.381305805954511</v>
      </c>
      <c r="I135" s="1986">
        <v>95.449956579647051</v>
      </c>
      <c r="J135" s="1986">
        <v>96.216964736076363</v>
      </c>
      <c r="K135" s="1986">
        <v>97.191347260200587</v>
      </c>
      <c r="L135" s="1989">
        <v>98.031131491983189</v>
      </c>
      <c r="M135" s="1990">
        <v>13.389916021460399</v>
      </c>
      <c r="N135" s="1986">
        <v>20.925786572806196</v>
      </c>
      <c r="O135" s="1986">
        <v>31.437126126425941</v>
      </c>
      <c r="P135" s="1986">
        <v>31.609507856420393</v>
      </c>
      <c r="Q135" s="1987">
        <v>44.477423981819051</v>
      </c>
      <c r="R135" s="1988">
        <v>28.070922491845174</v>
      </c>
      <c r="S135" s="1986">
        <v>38.441921160378776</v>
      </c>
      <c r="T135" s="1986">
        <v>38.384927158251905</v>
      </c>
      <c r="U135" s="1986">
        <v>37.883859471112849</v>
      </c>
      <c r="V135" s="1986">
        <v>76.014966761616776</v>
      </c>
      <c r="W135" s="1986">
        <v>62.537949899012993</v>
      </c>
      <c r="X135" s="1986">
        <v>69.541635803461105</v>
      </c>
      <c r="Y135" s="1986">
        <v>75.884464851283781</v>
      </c>
      <c r="Z135" s="1986">
        <v>61.514154133374845</v>
      </c>
      <c r="AA135" s="1986">
        <v>60.262104079006704</v>
      </c>
      <c r="AB135" s="2335">
        <v>98.113473563102076</v>
      </c>
      <c r="AC135" s="667"/>
      <c r="AD135" s="667"/>
      <c r="AE135" s="667"/>
      <c r="AF135" s="667"/>
      <c r="AG135" s="667"/>
      <c r="AH135" s="667"/>
      <c r="AI135" s="667"/>
      <c r="AJ135" s="667"/>
      <c r="AK135" s="667"/>
      <c r="AL135" s="667"/>
      <c r="AM135" s="667"/>
      <c r="AN135" s="667"/>
      <c r="AO135" s="667"/>
      <c r="AP135" s="667"/>
      <c r="AQ135" s="667"/>
      <c r="AR135" s="667"/>
      <c r="AS135" s="667"/>
      <c r="AT135" s="667"/>
      <c r="AU135" s="667"/>
      <c r="AV135" s="667"/>
      <c r="AW135" s="667"/>
      <c r="AX135" s="667"/>
      <c r="AY135" s="667"/>
      <c r="AZ135" s="216"/>
      <c r="BA135" s="2598" t="s">
        <v>45</v>
      </c>
      <c r="BB135" s="158" t="s">
        <v>44</v>
      </c>
      <c r="BC135" s="1218" t="s">
        <v>35</v>
      </c>
      <c r="BD135" s="1238" t="s">
        <v>35</v>
      </c>
      <c r="BE135" s="1238" t="s">
        <v>35</v>
      </c>
      <c r="BF135" s="1238" t="s">
        <v>35</v>
      </c>
      <c r="BG135" s="1259" t="s">
        <v>35</v>
      </c>
      <c r="BH135" s="1280" t="s">
        <v>35</v>
      </c>
      <c r="BI135" s="1238" t="s">
        <v>35</v>
      </c>
      <c r="BJ135" s="1238" t="s">
        <v>35</v>
      </c>
      <c r="BK135" s="1238" t="s">
        <v>35</v>
      </c>
      <c r="BL135" s="1259" t="s">
        <v>35</v>
      </c>
      <c r="BM135" s="1280" t="s">
        <v>35</v>
      </c>
      <c r="BN135" s="1238" t="s">
        <v>35</v>
      </c>
      <c r="BO135" s="1238" t="s">
        <v>35</v>
      </c>
      <c r="BP135" s="1238" t="s">
        <v>35</v>
      </c>
      <c r="BQ135" s="1259" t="s">
        <v>35</v>
      </c>
      <c r="BR135" s="1280" t="s">
        <v>35</v>
      </c>
      <c r="BS135" s="1238" t="s">
        <v>35</v>
      </c>
      <c r="BT135" s="1238" t="s">
        <v>35</v>
      </c>
      <c r="BU135" s="1238" t="s">
        <v>35</v>
      </c>
      <c r="BV135" s="1238" t="s">
        <v>35</v>
      </c>
      <c r="BW135" s="1238" t="s">
        <v>35</v>
      </c>
      <c r="BX135" s="1238" t="s">
        <v>35</v>
      </c>
      <c r="BY135" s="1299" t="s">
        <v>35</v>
      </c>
      <c r="BZ135" s="1299" t="s">
        <v>35</v>
      </c>
      <c r="CA135" s="1299" t="s">
        <v>35</v>
      </c>
      <c r="CB135" s="1299" t="s">
        <v>35</v>
      </c>
      <c r="CC135" s="2197"/>
      <c r="CD135" s="2197"/>
      <c r="CE135" s="2197"/>
      <c r="CF135" s="2197"/>
      <c r="CG135" s="2197"/>
      <c r="CH135" s="2197"/>
      <c r="CI135" s="2197"/>
      <c r="CJ135" s="2197"/>
      <c r="CK135" s="2197"/>
      <c r="CL135" s="2197"/>
      <c r="CM135" s="2197"/>
      <c r="CN135" s="2197"/>
      <c r="CO135" s="2197"/>
      <c r="CP135" s="2197"/>
      <c r="CQ135" s="2197"/>
      <c r="CR135" s="2197"/>
      <c r="CS135" s="2197"/>
      <c r="CT135" s="2197"/>
      <c r="CU135" s="2197"/>
      <c r="CV135" s="2197"/>
      <c r="CW135" s="2197"/>
      <c r="CX135" s="2197"/>
      <c r="CY135" s="2197"/>
      <c r="CZ135" s="2197"/>
    </row>
    <row r="136" s="399" customFormat="true" ht="15" customHeight="true" x14ac:dyDescent="0.2">
      <c r="A136" s="2882"/>
      <c r="B136" s="2070" t="s">
        <v>43</v>
      </c>
      <c r="C136" s="1991">
        <v>2.4722118371762614</v>
      </c>
      <c r="D136" s="1992">
        <v>2.8998331443885363</v>
      </c>
      <c r="E136" s="1992">
        <v>3.3645539087640031</v>
      </c>
      <c r="F136" s="1992">
        <v>1.8747336082674315</v>
      </c>
      <c r="G136" s="1993">
        <v>1.9453114251831871</v>
      </c>
      <c r="H136" s="1994">
        <v>0.60178909748893927</v>
      </c>
      <c r="I136" s="1992">
        <v>0.19648381386841862</v>
      </c>
      <c r="J136" s="1992">
        <v>0.10541728171249926</v>
      </c>
      <c r="K136" s="1992">
        <v>0.57037273159614055</v>
      </c>
      <c r="L136" s="1995">
        <v>0.13431870014753097</v>
      </c>
      <c r="M136" s="1996">
        <v>3.5803966295220859</v>
      </c>
      <c r="N136" s="1992">
        <v>5.4083492152420289</v>
      </c>
      <c r="O136" s="1992">
        <v>4.1325145356887205</v>
      </c>
      <c r="P136" s="1992">
        <v>7.507161974453644</v>
      </c>
      <c r="Q136" s="1993">
        <v>7.6692717131731483</v>
      </c>
      <c r="R136" s="1994">
        <v>6.7674018736817807</v>
      </c>
      <c r="S136" s="1992">
        <v>4.5372897049374972</v>
      </c>
      <c r="T136" s="1992">
        <v>14.345842170192022</v>
      </c>
      <c r="U136" s="1992">
        <v>3.1379084427563888</v>
      </c>
      <c r="V136" s="1992">
        <v>7.5755162249760602E-2</v>
      </c>
      <c r="W136" s="1992">
        <v>0.13601586267244417</v>
      </c>
      <c r="X136" s="1992">
        <v>8.7543450994906818E-2</v>
      </c>
      <c r="Y136" s="1992">
        <v>1.0615950983975755</v>
      </c>
      <c r="Z136" s="1992">
        <v>0</v>
      </c>
      <c r="AA136" s="1992">
        <v>0</v>
      </c>
      <c r="AB136" s="2336">
        <v>0.34963792412223166</v>
      </c>
      <c r="AC136" s="667"/>
      <c r="AD136" s="667"/>
      <c r="AE136" s="667"/>
      <c r="AF136" s="667"/>
      <c r="AG136" s="667"/>
      <c r="AH136" s="667"/>
      <c r="AI136" s="667"/>
      <c r="AJ136" s="667"/>
      <c r="AK136" s="667"/>
      <c r="AL136" s="667"/>
      <c r="AM136" s="667"/>
      <c r="AN136" s="667"/>
      <c r="AO136" s="667"/>
      <c r="AP136" s="667"/>
      <c r="AQ136" s="667"/>
      <c r="AR136" s="667"/>
      <c r="AS136" s="667"/>
      <c r="AT136" s="667"/>
      <c r="AU136" s="667"/>
      <c r="AV136" s="667"/>
      <c r="AW136" s="667"/>
      <c r="AX136" s="667"/>
      <c r="AY136" s="667"/>
      <c r="AZ136" s="216"/>
      <c r="BA136" s="2559"/>
      <c r="BB136" s="159" t="s">
        <v>43</v>
      </c>
      <c r="BC136" s="1219" t="s">
        <v>35</v>
      </c>
      <c r="BD136" s="1239" t="s">
        <v>35</v>
      </c>
      <c r="BE136" s="1239" t="s">
        <v>35</v>
      </c>
      <c r="BF136" s="1239" t="s">
        <v>35</v>
      </c>
      <c r="BG136" s="1260" t="s">
        <v>35</v>
      </c>
      <c r="BH136" s="1281" t="s">
        <v>35</v>
      </c>
      <c r="BI136" s="1239" t="s">
        <v>35</v>
      </c>
      <c r="BJ136" s="1239" t="s">
        <v>35</v>
      </c>
      <c r="BK136" s="1239" t="s">
        <v>35</v>
      </c>
      <c r="BL136" s="1260" t="s">
        <v>35</v>
      </c>
      <c r="BM136" s="1281" t="s">
        <v>35</v>
      </c>
      <c r="BN136" s="1239" t="s">
        <v>35</v>
      </c>
      <c r="BO136" s="1239" t="s">
        <v>35</v>
      </c>
      <c r="BP136" s="1239" t="s">
        <v>35</v>
      </c>
      <c r="BQ136" s="1260" t="s">
        <v>35</v>
      </c>
      <c r="BR136" s="1281" t="s">
        <v>35</v>
      </c>
      <c r="BS136" s="1239" t="s">
        <v>35</v>
      </c>
      <c r="BT136" s="1239" t="s">
        <v>35</v>
      </c>
      <c r="BU136" s="1239" t="s">
        <v>35</v>
      </c>
      <c r="BV136" s="1239" t="s">
        <v>35</v>
      </c>
      <c r="BW136" s="1239" t="s">
        <v>35</v>
      </c>
      <c r="BX136" s="1239" t="s">
        <v>35</v>
      </c>
      <c r="BY136" s="1300" t="s">
        <v>35</v>
      </c>
      <c r="BZ136" s="1300" t="s">
        <v>35</v>
      </c>
      <c r="CA136" s="1300" t="s">
        <v>35</v>
      </c>
      <c r="CB136" s="1300" t="s">
        <v>35</v>
      </c>
      <c r="CC136" s="2198"/>
      <c r="CD136" s="2198"/>
      <c r="CE136" s="2198"/>
      <c r="CF136" s="2198"/>
      <c r="CG136" s="2198"/>
      <c r="CH136" s="2198"/>
      <c r="CI136" s="2198"/>
      <c r="CJ136" s="2198"/>
      <c r="CK136" s="2198"/>
      <c r="CL136" s="2198"/>
      <c r="CM136" s="2198"/>
      <c r="CN136" s="2198"/>
      <c r="CO136" s="2198"/>
      <c r="CP136" s="2198"/>
      <c r="CQ136" s="2198"/>
      <c r="CR136" s="2198"/>
      <c r="CS136" s="2198"/>
      <c r="CT136" s="2198"/>
      <c r="CU136" s="2198"/>
      <c r="CV136" s="2198"/>
      <c r="CW136" s="2198"/>
      <c r="CX136" s="2198"/>
      <c r="CY136" s="2198"/>
      <c r="CZ136" s="2198"/>
    </row>
    <row r="137" s="399" customFormat="true" ht="15" customHeight="true" x14ac:dyDescent="0.2">
      <c r="A137" s="2882"/>
      <c r="B137" s="2070" t="s">
        <v>42</v>
      </c>
      <c r="C137" s="1991">
        <v>10.349809270951731</v>
      </c>
      <c r="D137" s="1992">
        <v>9.2832331845622509</v>
      </c>
      <c r="E137" s="1992">
        <v>8.4388630358803294</v>
      </c>
      <c r="F137" s="1992">
        <v>3.9404758855629431</v>
      </c>
      <c r="G137" s="1993">
        <v>2.0126665784780737</v>
      </c>
      <c r="H137" s="1994">
        <v>3.0351901149987226</v>
      </c>
      <c r="I137" s="1992">
        <v>0.81223215680411276</v>
      </c>
      <c r="J137" s="1992">
        <v>1.4215918980876086</v>
      </c>
      <c r="K137" s="1992">
        <v>0.412971816083891</v>
      </c>
      <c r="L137" s="1995">
        <v>7.5309983535691308E-2</v>
      </c>
      <c r="M137" s="1996">
        <v>15.508570551105716</v>
      </c>
      <c r="N137" s="1992">
        <v>14.104566966733753</v>
      </c>
      <c r="O137" s="1992">
        <v>16.94250606582089</v>
      </c>
      <c r="P137" s="1992">
        <v>17.586970927375951</v>
      </c>
      <c r="Q137" s="1993">
        <v>10.507987723836216</v>
      </c>
      <c r="R137" s="1994">
        <v>21.631693062771095</v>
      </c>
      <c r="S137" s="1992">
        <v>17.348240088474018</v>
      </c>
      <c r="T137" s="1992">
        <v>0.2448694463094504</v>
      </c>
      <c r="U137" s="1992">
        <v>1.3105662003304814</v>
      </c>
      <c r="V137" s="1992">
        <v>4.1927803965492476</v>
      </c>
      <c r="W137" s="1992">
        <v>1.6926631768497842</v>
      </c>
      <c r="X137" s="1992">
        <v>22.747053492067462</v>
      </c>
      <c r="Y137" s="1992">
        <v>6.9141863814407527</v>
      </c>
      <c r="Z137" s="1992">
        <v>15.156264152700061</v>
      </c>
      <c r="AA137" s="1992">
        <v>9.8397109936922647</v>
      </c>
      <c r="AB137" s="2336">
        <v>0.58114750384972125</v>
      </c>
      <c r="AC137" s="667"/>
      <c r="AD137" s="667"/>
      <c r="AE137" s="667"/>
      <c r="AF137" s="667"/>
      <c r="AG137" s="667"/>
      <c r="AH137" s="667"/>
      <c r="AI137" s="667"/>
      <c r="AJ137" s="667"/>
      <c r="AK137" s="667"/>
      <c r="AL137" s="667"/>
      <c r="AM137" s="667"/>
      <c r="AN137" s="667"/>
      <c r="AO137" s="667"/>
      <c r="AP137" s="667"/>
      <c r="AQ137" s="667"/>
      <c r="AR137" s="667"/>
      <c r="AS137" s="667"/>
      <c r="AT137" s="667"/>
      <c r="AU137" s="667"/>
      <c r="AV137" s="667"/>
      <c r="AW137" s="667"/>
      <c r="AX137" s="667"/>
      <c r="AY137" s="667"/>
      <c r="AZ137" s="216"/>
      <c r="BA137" s="2559"/>
      <c r="BB137" s="159" t="s">
        <v>42</v>
      </c>
      <c r="BC137" s="1219" t="s">
        <v>35</v>
      </c>
      <c r="BD137" s="1239" t="s">
        <v>35</v>
      </c>
      <c r="BE137" s="1239" t="s">
        <v>35</v>
      </c>
      <c r="BF137" s="1239" t="s">
        <v>35</v>
      </c>
      <c r="BG137" s="1260" t="s">
        <v>35</v>
      </c>
      <c r="BH137" s="1281" t="s">
        <v>35</v>
      </c>
      <c r="BI137" s="1239" t="s">
        <v>35</v>
      </c>
      <c r="BJ137" s="1239" t="s">
        <v>35</v>
      </c>
      <c r="BK137" s="1239" t="s">
        <v>35</v>
      </c>
      <c r="BL137" s="1260" t="s">
        <v>35</v>
      </c>
      <c r="BM137" s="1281" t="s">
        <v>35</v>
      </c>
      <c r="BN137" s="1239" t="s">
        <v>35</v>
      </c>
      <c r="BO137" s="1239" t="s">
        <v>35</v>
      </c>
      <c r="BP137" s="1239" t="s">
        <v>35</v>
      </c>
      <c r="BQ137" s="1260" t="s">
        <v>35</v>
      </c>
      <c r="BR137" s="1281" t="s">
        <v>35</v>
      </c>
      <c r="BS137" s="1239" t="s">
        <v>35</v>
      </c>
      <c r="BT137" s="1239" t="s">
        <v>35</v>
      </c>
      <c r="BU137" s="1239" t="s">
        <v>35</v>
      </c>
      <c r="BV137" s="1239" t="s">
        <v>35</v>
      </c>
      <c r="BW137" s="1239" t="s">
        <v>35</v>
      </c>
      <c r="BX137" s="1239" t="s">
        <v>35</v>
      </c>
      <c r="BY137" s="1300" t="s">
        <v>35</v>
      </c>
      <c r="BZ137" s="1300" t="s">
        <v>35</v>
      </c>
      <c r="CA137" s="1300" t="s">
        <v>35</v>
      </c>
      <c r="CB137" s="1300" t="s">
        <v>35</v>
      </c>
      <c r="CC137" s="2198"/>
      <c r="CD137" s="2198"/>
      <c r="CE137" s="2198"/>
      <c r="CF137" s="2198"/>
      <c r="CG137" s="2198"/>
      <c r="CH137" s="2198"/>
      <c r="CI137" s="2198"/>
      <c r="CJ137" s="2198"/>
      <c r="CK137" s="2198"/>
      <c r="CL137" s="2198"/>
      <c r="CM137" s="2198"/>
      <c r="CN137" s="2198"/>
      <c r="CO137" s="2198"/>
      <c r="CP137" s="2198"/>
      <c r="CQ137" s="2198"/>
      <c r="CR137" s="2198"/>
      <c r="CS137" s="2198"/>
      <c r="CT137" s="2198"/>
      <c r="CU137" s="2198"/>
      <c r="CV137" s="2198"/>
      <c r="CW137" s="2198"/>
      <c r="CX137" s="2198"/>
      <c r="CY137" s="2198"/>
      <c r="CZ137" s="2198"/>
    </row>
    <row r="138" s="399" customFormat="true" ht="15" customHeight="true" x14ac:dyDescent="0.2">
      <c r="A138" s="2882"/>
      <c r="B138" s="2070" t="s">
        <v>41</v>
      </c>
      <c r="C138" s="1991">
        <v>45.82461406765561</v>
      </c>
      <c r="D138" s="1992">
        <v>27.413267650360947</v>
      </c>
      <c r="E138" s="1992">
        <v>20.53987984261742</v>
      </c>
      <c r="F138" s="1992">
        <v>12.172788336733531</v>
      </c>
      <c r="G138" s="1993">
        <v>8.3876166644906363</v>
      </c>
      <c r="H138" s="1994">
        <v>6.9655423575018176</v>
      </c>
      <c r="I138" s="1992">
        <v>3.5413274496804608</v>
      </c>
      <c r="J138" s="1992">
        <v>2.2560260841235249</v>
      </c>
      <c r="K138" s="1992">
        <v>1.8253081921193861</v>
      </c>
      <c r="L138" s="1995">
        <v>1.7592398243336125</v>
      </c>
      <c r="M138" s="1996">
        <v>67.52111679791166</v>
      </c>
      <c r="N138" s="1992">
        <v>59.561297245218171</v>
      </c>
      <c r="O138" s="1992">
        <v>47.487853272064591</v>
      </c>
      <c r="P138" s="1992">
        <v>43.296359241750096</v>
      </c>
      <c r="Q138" s="1993">
        <v>37.345316581171588</v>
      </c>
      <c r="R138" s="1994">
        <v>43.5299825717019</v>
      </c>
      <c r="S138" s="1992">
        <v>39.652174959788169</v>
      </c>
      <c r="T138" s="1992">
        <v>47.024361225246494</v>
      </c>
      <c r="U138" s="1992">
        <v>57.667665885800403</v>
      </c>
      <c r="V138" s="1992">
        <v>19.716497679584091</v>
      </c>
      <c r="W138" s="1992">
        <v>35.633371061464707</v>
      </c>
      <c r="X138" s="1992">
        <v>7.6237672534764211</v>
      </c>
      <c r="Y138" s="1992">
        <v>16.139753668877997</v>
      </c>
      <c r="Z138" s="1992">
        <v>23.329581713924902</v>
      </c>
      <c r="AA138" s="1992">
        <v>29.898184927300957</v>
      </c>
      <c r="AB138" s="2336">
        <v>0.95574100892596348</v>
      </c>
      <c r="AC138" s="667"/>
      <c r="AD138" s="667"/>
      <c r="AE138" s="667"/>
      <c r="AF138" s="667"/>
      <c r="AG138" s="667"/>
      <c r="AH138" s="667"/>
      <c r="AI138" s="667"/>
      <c r="AJ138" s="667"/>
      <c r="AK138" s="667"/>
      <c r="AL138" s="667"/>
      <c r="AM138" s="667"/>
      <c r="AN138" s="667"/>
      <c r="AO138" s="667"/>
      <c r="AP138" s="667"/>
      <c r="AQ138" s="667"/>
      <c r="AR138" s="667"/>
      <c r="AS138" s="667"/>
      <c r="AT138" s="667"/>
      <c r="AU138" s="667"/>
      <c r="AV138" s="667"/>
      <c r="AW138" s="667"/>
      <c r="AX138" s="667"/>
      <c r="AY138" s="667"/>
      <c r="AZ138" s="216"/>
      <c r="BA138" s="2559"/>
      <c r="BB138" s="159" t="s">
        <v>41</v>
      </c>
      <c r="BC138" s="1219" t="s">
        <v>35</v>
      </c>
      <c r="BD138" s="1239" t="s">
        <v>35</v>
      </c>
      <c r="BE138" s="1239" t="s">
        <v>35</v>
      </c>
      <c r="BF138" s="1239" t="s">
        <v>35</v>
      </c>
      <c r="BG138" s="1260" t="s">
        <v>35</v>
      </c>
      <c r="BH138" s="1281" t="s">
        <v>35</v>
      </c>
      <c r="BI138" s="1239" t="s">
        <v>35</v>
      </c>
      <c r="BJ138" s="1239" t="s">
        <v>35</v>
      </c>
      <c r="BK138" s="1239" t="s">
        <v>35</v>
      </c>
      <c r="BL138" s="1260" t="s">
        <v>35</v>
      </c>
      <c r="BM138" s="1281" t="s">
        <v>35</v>
      </c>
      <c r="BN138" s="1239" t="s">
        <v>35</v>
      </c>
      <c r="BO138" s="1239" t="s">
        <v>35</v>
      </c>
      <c r="BP138" s="1239" t="s">
        <v>35</v>
      </c>
      <c r="BQ138" s="1260" t="s">
        <v>35</v>
      </c>
      <c r="BR138" s="1281" t="s">
        <v>35</v>
      </c>
      <c r="BS138" s="1239" t="s">
        <v>35</v>
      </c>
      <c r="BT138" s="1239" t="s">
        <v>35</v>
      </c>
      <c r="BU138" s="1239" t="s">
        <v>35</v>
      </c>
      <c r="BV138" s="1239" t="s">
        <v>35</v>
      </c>
      <c r="BW138" s="1239" t="s">
        <v>35</v>
      </c>
      <c r="BX138" s="1239" t="s">
        <v>35</v>
      </c>
      <c r="BY138" s="1300" t="s">
        <v>35</v>
      </c>
      <c r="BZ138" s="1300" t="s">
        <v>35</v>
      </c>
      <c r="CA138" s="1300" t="s">
        <v>35</v>
      </c>
      <c r="CB138" s="1300" t="s">
        <v>35</v>
      </c>
      <c r="CC138" s="2198"/>
      <c r="CD138" s="2198"/>
      <c r="CE138" s="2198"/>
      <c r="CF138" s="2198"/>
      <c r="CG138" s="2198"/>
      <c r="CH138" s="2198"/>
      <c r="CI138" s="2198"/>
      <c r="CJ138" s="2198"/>
      <c r="CK138" s="2198"/>
      <c r="CL138" s="2198"/>
      <c r="CM138" s="2198"/>
      <c r="CN138" s="2198"/>
      <c r="CO138" s="2198"/>
      <c r="CP138" s="2198"/>
      <c r="CQ138" s="2198"/>
      <c r="CR138" s="2198"/>
      <c r="CS138" s="2198"/>
      <c r="CT138" s="2198"/>
      <c r="CU138" s="2198"/>
      <c r="CV138" s="2198"/>
      <c r="CW138" s="2198"/>
      <c r="CX138" s="2198"/>
      <c r="CY138" s="2198"/>
      <c r="CZ138" s="2198"/>
    </row>
    <row r="139" s="399" customFormat="true" ht="15" customHeight="true" x14ac:dyDescent="0.2">
      <c r="A139" s="2882"/>
      <c r="B139" s="2070" t="s">
        <v>19</v>
      </c>
      <c r="C139" s="1991">
        <v>9.5262719935357409E-3</v>
      </c>
      <c r="D139" s="1992">
        <v>0</v>
      </c>
      <c r="E139" s="1992">
        <v>0</v>
      </c>
      <c r="F139" s="1992">
        <v>0</v>
      </c>
      <c r="G139" s="1993">
        <v>0</v>
      </c>
      <c r="H139" s="1994">
        <v>1.6172624056035281E-2</v>
      </c>
      <c r="I139" s="1992">
        <v>0</v>
      </c>
      <c r="J139" s="1992">
        <v>0</v>
      </c>
      <c r="K139" s="1992">
        <v>0</v>
      </c>
      <c r="L139" s="1995">
        <v>0</v>
      </c>
      <c r="M139" s="1996">
        <v>0</v>
      </c>
      <c r="N139" s="1992">
        <v>0</v>
      </c>
      <c r="O139" s="1992">
        <v>0</v>
      </c>
      <c r="P139" s="1992">
        <v>0</v>
      </c>
      <c r="Q139" s="1993">
        <v>0</v>
      </c>
      <c r="R139" s="1994">
        <v>0</v>
      </c>
      <c r="S139" s="1992">
        <v>2.037408642174381E-2</v>
      </c>
      <c r="T139" s="1992">
        <v>0</v>
      </c>
      <c r="U139" s="1992">
        <v>0</v>
      </c>
      <c r="V139" s="1992">
        <v>0</v>
      </c>
      <c r="W139" s="1992">
        <v>0</v>
      </c>
      <c r="X139" s="1992">
        <v>0</v>
      </c>
      <c r="Y139" s="1992">
        <v>0</v>
      </c>
      <c r="Z139" s="1992">
        <v>0</v>
      </c>
      <c r="AA139" s="1992">
        <v>0</v>
      </c>
      <c r="AB139" s="2336">
        <v>0</v>
      </c>
      <c r="AC139" s="667"/>
      <c r="AD139" s="667"/>
      <c r="AE139" s="667"/>
      <c r="AF139" s="667"/>
      <c r="AG139" s="667"/>
      <c r="AH139" s="667"/>
      <c r="AI139" s="667"/>
      <c r="AJ139" s="667"/>
      <c r="AK139" s="667"/>
      <c r="AL139" s="667"/>
      <c r="AM139" s="667"/>
      <c r="AN139" s="667"/>
      <c r="AO139" s="667"/>
      <c r="AP139" s="667"/>
      <c r="AQ139" s="667"/>
      <c r="AR139" s="667"/>
      <c r="AS139" s="667"/>
      <c r="AT139" s="667"/>
      <c r="AU139" s="667"/>
      <c r="AV139" s="667"/>
      <c r="AW139" s="667"/>
      <c r="AX139" s="667"/>
      <c r="AY139" s="667"/>
      <c r="AZ139" s="216"/>
      <c r="BA139" s="2559"/>
      <c r="BB139" s="159" t="s">
        <v>19</v>
      </c>
      <c r="BC139" s="1219" t="s">
        <v>35</v>
      </c>
      <c r="BD139" s="1239" t="s">
        <v>35</v>
      </c>
      <c r="BE139" s="1239" t="s">
        <v>35</v>
      </c>
      <c r="BF139" s="1239" t="s">
        <v>35</v>
      </c>
      <c r="BG139" s="1260" t="s">
        <v>35</v>
      </c>
      <c r="BH139" s="1281" t="s">
        <v>35</v>
      </c>
      <c r="BI139" s="1239" t="s">
        <v>35</v>
      </c>
      <c r="BJ139" s="1239" t="s">
        <v>35</v>
      </c>
      <c r="BK139" s="1239" t="s">
        <v>35</v>
      </c>
      <c r="BL139" s="1260" t="s">
        <v>35</v>
      </c>
      <c r="BM139" s="1281" t="s">
        <v>35</v>
      </c>
      <c r="BN139" s="1239" t="s">
        <v>35</v>
      </c>
      <c r="BO139" s="1239" t="s">
        <v>35</v>
      </c>
      <c r="BP139" s="1239" t="s">
        <v>35</v>
      </c>
      <c r="BQ139" s="1260" t="s">
        <v>35</v>
      </c>
      <c r="BR139" s="1281" t="s">
        <v>35</v>
      </c>
      <c r="BS139" s="1239" t="s">
        <v>35</v>
      </c>
      <c r="BT139" s="1239" t="s">
        <v>35</v>
      </c>
      <c r="BU139" s="1239" t="s">
        <v>35</v>
      </c>
      <c r="BV139" s="1239" t="s">
        <v>35</v>
      </c>
      <c r="BW139" s="1239" t="s">
        <v>35</v>
      </c>
      <c r="BX139" s="1239" t="s">
        <v>35</v>
      </c>
      <c r="BY139" s="1300" t="s">
        <v>35</v>
      </c>
      <c r="BZ139" s="1300" t="s">
        <v>35</v>
      </c>
      <c r="CA139" s="1300" t="s">
        <v>35</v>
      </c>
      <c r="CB139" s="1300" t="s">
        <v>35</v>
      </c>
      <c r="CC139" s="2198"/>
      <c r="CD139" s="2198"/>
      <c r="CE139" s="2198"/>
      <c r="CF139" s="2198"/>
      <c r="CG139" s="2198"/>
      <c r="CH139" s="2198"/>
      <c r="CI139" s="2198"/>
      <c r="CJ139" s="2198"/>
      <c r="CK139" s="2198"/>
      <c r="CL139" s="2198"/>
      <c r="CM139" s="2198"/>
      <c r="CN139" s="2198"/>
      <c r="CO139" s="2198"/>
      <c r="CP139" s="2198"/>
      <c r="CQ139" s="2198"/>
      <c r="CR139" s="2198"/>
      <c r="CS139" s="2198"/>
      <c r="CT139" s="2198"/>
      <c r="CU139" s="2198"/>
      <c r="CV139" s="2198"/>
      <c r="CW139" s="2198"/>
      <c r="CX139" s="2198"/>
      <c r="CY139" s="2198"/>
      <c r="CZ139" s="2198"/>
    </row>
    <row r="140" s="130" customFormat="true" ht="15" customHeight="true" x14ac:dyDescent="0.2">
      <c r="A140" s="2505" t="s">
        <v>106</v>
      </c>
      <c r="B140" s="252" t="s">
        <v>64</v>
      </c>
      <c r="C140" s="1157" t="s">
        <v>35</v>
      </c>
      <c r="D140" s="1167" t="s">
        <v>35</v>
      </c>
      <c r="E140" s="1167" t="s">
        <v>35</v>
      </c>
      <c r="F140" s="1167" t="s">
        <v>35</v>
      </c>
      <c r="G140" s="1177" t="s">
        <v>35</v>
      </c>
      <c r="H140" s="1187" t="s">
        <v>35</v>
      </c>
      <c r="I140" s="1167" t="s">
        <v>35</v>
      </c>
      <c r="J140" s="1167" t="s">
        <v>35</v>
      </c>
      <c r="K140" s="1167" t="s">
        <v>35</v>
      </c>
      <c r="L140" s="1197" t="s">
        <v>35</v>
      </c>
      <c r="M140" s="1203" t="s">
        <v>35</v>
      </c>
      <c r="N140" s="1167" t="s">
        <v>35</v>
      </c>
      <c r="O140" s="1167" t="s">
        <v>35</v>
      </c>
      <c r="P140" s="1167" t="s">
        <v>35</v>
      </c>
      <c r="Q140" s="1177" t="s">
        <v>35</v>
      </c>
      <c r="R140" s="1187" t="s">
        <v>35</v>
      </c>
      <c r="S140" s="1167" t="s">
        <v>35</v>
      </c>
      <c r="T140" s="1167" t="s">
        <v>35</v>
      </c>
      <c r="U140" s="1167" t="s">
        <v>35</v>
      </c>
      <c r="V140" s="1167" t="s">
        <v>35</v>
      </c>
      <c r="W140" s="1167" t="s">
        <v>35</v>
      </c>
      <c r="X140" s="1167" t="s">
        <v>35</v>
      </c>
      <c r="Y140" s="1208" t="s">
        <v>35</v>
      </c>
      <c r="Z140" s="1208" t="s">
        <v>35</v>
      </c>
      <c r="AA140" s="1208" t="s">
        <v>35</v>
      </c>
      <c r="AB140" s="2146" t="s">
        <v>35</v>
      </c>
      <c r="AC140" s="2178"/>
      <c r="AD140" s="2178"/>
      <c r="AE140" s="2178"/>
      <c r="AF140" s="2178"/>
      <c r="AG140" s="2178"/>
      <c r="AH140" s="2178"/>
      <c r="AI140" s="2178"/>
      <c r="AJ140" s="2178"/>
      <c r="AK140" s="2178"/>
      <c r="AL140" s="2178"/>
      <c r="AM140" s="2178"/>
      <c r="AN140" s="2178"/>
      <c r="AO140" s="2178"/>
      <c r="AP140" s="2178"/>
      <c r="AQ140" s="2178"/>
      <c r="AR140" s="2178"/>
      <c r="AS140" s="2178"/>
      <c r="AT140" s="2178"/>
      <c r="AU140" s="2178"/>
      <c r="AV140" s="2178"/>
      <c r="AW140" s="2178"/>
      <c r="AX140" s="2178"/>
      <c r="AY140" s="2178"/>
      <c r="AZ140" s="215"/>
      <c r="BA140" s="2559" t="s">
        <v>106</v>
      </c>
      <c r="BB140" s="159" t="s">
        <v>64</v>
      </c>
      <c r="BC140" s="1219" t="s">
        <v>35</v>
      </c>
      <c r="BD140" s="1239" t="s">
        <v>35</v>
      </c>
      <c r="BE140" s="1239" t="s">
        <v>35</v>
      </c>
      <c r="BF140" s="1239" t="s">
        <v>35</v>
      </c>
      <c r="BG140" s="1260" t="s">
        <v>35</v>
      </c>
      <c r="BH140" s="1281" t="s">
        <v>35</v>
      </c>
      <c r="BI140" s="1239" t="s">
        <v>35</v>
      </c>
      <c r="BJ140" s="1239" t="s">
        <v>35</v>
      </c>
      <c r="BK140" s="1239" t="s">
        <v>35</v>
      </c>
      <c r="BL140" s="1260" t="s">
        <v>35</v>
      </c>
      <c r="BM140" s="1281" t="s">
        <v>35</v>
      </c>
      <c r="BN140" s="1239" t="s">
        <v>35</v>
      </c>
      <c r="BO140" s="1239" t="s">
        <v>35</v>
      </c>
      <c r="BP140" s="1239" t="s">
        <v>35</v>
      </c>
      <c r="BQ140" s="1260" t="s">
        <v>35</v>
      </c>
      <c r="BR140" s="1281" t="s">
        <v>35</v>
      </c>
      <c r="BS140" s="1239" t="s">
        <v>35</v>
      </c>
      <c r="BT140" s="1239" t="s">
        <v>35</v>
      </c>
      <c r="BU140" s="1239" t="s">
        <v>35</v>
      </c>
      <c r="BV140" s="1239" t="s">
        <v>35</v>
      </c>
      <c r="BW140" s="1239" t="s">
        <v>35</v>
      </c>
      <c r="BX140" s="1239" t="s">
        <v>35</v>
      </c>
      <c r="BY140" s="1300" t="s">
        <v>35</v>
      </c>
      <c r="BZ140" s="1300" t="s">
        <v>35</v>
      </c>
      <c r="CA140" s="1300" t="s">
        <v>35</v>
      </c>
      <c r="CB140" s="1300" t="s">
        <v>35</v>
      </c>
      <c r="CC140" s="2198"/>
      <c r="CD140" s="2198"/>
      <c r="CE140" s="2198"/>
      <c r="CF140" s="2198"/>
      <c r="CG140" s="2198"/>
      <c r="CH140" s="2198"/>
      <c r="CI140" s="2198"/>
      <c r="CJ140" s="2198"/>
      <c r="CK140" s="2198"/>
      <c r="CL140" s="2198"/>
      <c r="CM140" s="2198"/>
      <c r="CN140" s="2198"/>
      <c r="CO140" s="2198"/>
      <c r="CP140" s="2198"/>
      <c r="CQ140" s="2198"/>
      <c r="CR140" s="2198"/>
      <c r="CS140" s="2198"/>
      <c r="CT140" s="2198"/>
      <c r="CU140" s="2198"/>
      <c r="CV140" s="2198"/>
      <c r="CW140" s="2198"/>
      <c r="CX140" s="2198"/>
      <c r="CY140" s="2198"/>
      <c r="CZ140" s="2198"/>
    </row>
    <row r="141" s="130" customFormat="true" ht="15" customHeight="true" x14ac:dyDescent="0.2">
      <c r="A141" s="2505"/>
      <c r="B141" s="252" t="s">
        <v>65</v>
      </c>
      <c r="C141" s="1157" t="s">
        <v>35</v>
      </c>
      <c r="D141" s="1167" t="s">
        <v>35</v>
      </c>
      <c r="E141" s="1167" t="s">
        <v>35</v>
      </c>
      <c r="F141" s="1167" t="s">
        <v>35</v>
      </c>
      <c r="G141" s="1177" t="s">
        <v>35</v>
      </c>
      <c r="H141" s="1187" t="s">
        <v>35</v>
      </c>
      <c r="I141" s="1167" t="s">
        <v>35</v>
      </c>
      <c r="J141" s="1167" t="s">
        <v>35</v>
      </c>
      <c r="K141" s="1167" t="s">
        <v>35</v>
      </c>
      <c r="L141" s="1197" t="s">
        <v>35</v>
      </c>
      <c r="M141" s="1203" t="s">
        <v>35</v>
      </c>
      <c r="N141" s="1167" t="s">
        <v>35</v>
      </c>
      <c r="O141" s="1167" t="s">
        <v>35</v>
      </c>
      <c r="P141" s="1167" t="s">
        <v>35</v>
      </c>
      <c r="Q141" s="1177" t="s">
        <v>35</v>
      </c>
      <c r="R141" s="1187" t="s">
        <v>35</v>
      </c>
      <c r="S141" s="1167" t="s">
        <v>35</v>
      </c>
      <c r="T141" s="1167" t="s">
        <v>35</v>
      </c>
      <c r="U141" s="1167" t="s">
        <v>35</v>
      </c>
      <c r="V141" s="1167" t="s">
        <v>35</v>
      </c>
      <c r="W141" s="1167" t="s">
        <v>35</v>
      </c>
      <c r="X141" s="1167" t="s">
        <v>35</v>
      </c>
      <c r="Y141" s="1208" t="s">
        <v>35</v>
      </c>
      <c r="Z141" s="1208" t="s">
        <v>35</v>
      </c>
      <c r="AA141" s="1208" t="s">
        <v>35</v>
      </c>
      <c r="AB141" s="2146" t="s">
        <v>35</v>
      </c>
      <c r="AC141" s="2178"/>
      <c r="AD141" s="2178"/>
      <c r="AE141" s="2178"/>
      <c r="AF141" s="2178"/>
      <c r="AG141" s="2178"/>
      <c r="AH141" s="2178"/>
      <c r="AI141" s="2178"/>
      <c r="AJ141" s="2178"/>
      <c r="AK141" s="2178"/>
      <c r="AL141" s="2178"/>
      <c r="AM141" s="2178"/>
      <c r="AN141" s="2178"/>
      <c r="AO141" s="2178"/>
      <c r="AP141" s="2178"/>
      <c r="AQ141" s="2178"/>
      <c r="AR141" s="2178"/>
      <c r="AS141" s="2178"/>
      <c r="AT141" s="2178"/>
      <c r="AU141" s="2178"/>
      <c r="AV141" s="2178"/>
      <c r="AW141" s="2178"/>
      <c r="AX141" s="2178"/>
      <c r="AY141" s="2178"/>
      <c r="AZ141" s="215"/>
      <c r="BA141" s="2559"/>
      <c r="BB141" s="159" t="s">
        <v>65</v>
      </c>
      <c r="BC141" s="1219" t="s">
        <v>35</v>
      </c>
      <c r="BD141" s="1239" t="s">
        <v>35</v>
      </c>
      <c r="BE141" s="1239" t="s">
        <v>35</v>
      </c>
      <c r="BF141" s="1239" t="s">
        <v>35</v>
      </c>
      <c r="BG141" s="1260" t="s">
        <v>35</v>
      </c>
      <c r="BH141" s="1281" t="s">
        <v>35</v>
      </c>
      <c r="BI141" s="1239" t="s">
        <v>35</v>
      </c>
      <c r="BJ141" s="1239" t="s">
        <v>35</v>
      </c>
      <c r="BK141" s="1239" t="s">
        <v>35</v>
      </c>
      <c r="BL141" s="1260" t="s">
        <v>35</v>
      </c>
      <c r="BM141" s="1281" t="s">
        <v>35</v>
      </c>
      <c r="BN141" s="1239" t="s">
        <v>35</v>
      </c>
      <c r="BO141" s="1239" t="s">
        <v>35</v>
      </c>
      <c r="BP141" s="1239" t="s">
        <v>35</v>
      </c>
      <c r="BQ141" s="1260" t="s">
        <v>35</v>
      </c>
      <c r="BR141" s="1281" t="s">
        <v>35</v>
      </c>
      <c r="BS141" s="1239" t="s">
        <v>35</v>
      </c>
      <c r="BT141" s="1239" t="s">
        <v>35</v>
      </c>
      <c r="BU141" s="1239" t="s">
        <v>35</v>
      </c>
      <c r="BV141" s="1239" t="s">
        <v>35</v>
      </c>
      <c r="BW141" s="1239" t="s">
        <v>35</v>
      </c>
      <c r="BX141" s="1239" t="s">
        <v>35</v>
      </c>
      <c r="BY141" s="1300" t="s">
        <v>35</v>
      </c>
      <c r="BZ141" s="1300" t="s">
        <v>35</v>
      </c>
      <c r="CA141" s="1300" t="s">
        <v>35</v>
      </c>
      <c r="CB141" s="1300" t="s">
        <v>35</v>
      </c>
      <c r="CC141" s="2198"/>
      <c r="CD141" s="2198"/>
      <c r="CE141" s="2198"/>
      <c r="CF141" s="2198"/>
      <c r="CG141" s="2198"/>
      <c r="CH141" s="2198"/>
      <c r="CI141" s="2198"/>
      <c r="CJ141" s="2198"/>
      <c r="CK141" s="2198"/>
      <c r="CL141" s="2198"/>
      <c r="CM141" s="2198"/>
      <c r="CN141" s="2198"/>
      <c r="CO141" s="2198"/>
      <c r="CP141" s="2198"/>
      <c r="CQ141" s="2198"/>
      <c r="CR141" s="2198"/>
      <c r="CS141" s="2198"/>
      <c r="CT141" s="2198"/>
      <c r="CU141" s="2198"/>
      <c r="CV141" s="2198"/>
      <c r="CW141" s="2198"/>
      <c r="CX141" s="2198"/>
      <c r="CY141" s="2198"/>
      <c r="CZ141" s="2198"/>
    </row>
    <row r="142" s="130" customFormat="true" ht="15" customHeight="true" x14ac:dyDescent="0.2">
      <c r="A142" s="2505"/>
      <c r="B142" s="252" t="s">
        <v>66</v>
      </c>
      <c r="C142" s="1157" t="s">
        <v>35</v>
      </c>
      <c r="D142" s="1167" t="s">
        <v>35</v>
      </c>
      <c r="E142" s="1167" t="s">
        <v>35</v>
      </c>
      <c r="F142" s="1167" t="s">
        <v>35</v>
      </c>
      <c r="G142" s="1177" t="s">
        <v>35</v>
      </c>
      <c r="H142" s="1187" t="s">
        <v>35</v>
      </c>
      <c r="I142" s="1167" t="s">
        <v>35</v>
      </c>
      <c r="J142" s="1167" t="s">
        <v>35</v>
      </c>
      <c r="K142" s="1167" t="s">
        <v>35</v>
      </c>
      <c r="L142" s="1197" t="s">
        <v>35</v>
      </c>
      <c r="M142" s="1203" t="s">
        <v>35</v>
      </c>
      <c r="N142" s="1167" t="s">
        <v>35</v>
      </c>
      <c r="O142" s="1167" t="s">
        <v>35</v>
      </c>
      <c r="P142" s="1167" t="s">
        <v>35</v>
      </c>
      <c r="Q142" s="1177" t="s">
        <v>35</v>
      </c>
      <c r="R142" s="1187" t="s">
        <v>35</v>
      </c>
      <c r="S142" s="1167" t="s">
        <v>35</v>
      </c>
      <c r="T142" s="1167" t="s">
        <v>35</v>
      </c>
      <c r="U142" s="1167" t="s">
        <v>35</v>
      </c>
      <c r="V142" s="1167" t="s">
        <v>35</v>
      </c>
      <c r="W142" s="1167" t="s">
        <v>35</v>
      </c>
      <c r="X142" s="1167" t="s">
        <v>35</v>
      </c>
      <c r="Y142" s="1208" t="s">
        <v>35</v>
      </c>
      <c r="Z142" s="1208" t="s">
        <v>35</v>
      </c>
      <c r="AA142" s="1208" t="s">
        <v>35</v>
      </c>
      <c r="AB142" s="2146" t="s">
        <v>35</v>
      </c>
      <c r="AC142" s="2178"/>
      <c r="AD142" s="2178"/>
      <c r="AE142" s="2178"/>
      <c r="AF142" s="2178"/>
      <c r="AG142" s="2178"/>
      <c r="AH142" s="2178"/>
      <c r="AI142" s="2178"/>
      <c r="AJ142" s="2178"/>
      <c r="AK142" s="2178"/>
      <c r="AL142" s="2178"/>
      <c r="AM142" s="2178"/>
      <c r="AN142" s="2178"/>
      <c r="AO142" s="2178"/>
      <c r="AP142" s="2178"/>
      <c r="AQ142" s="2178"/>
      <c r="AR142" s="2178"/>
      <c r="AS142" s="2178"/>
      <c r="AT142" s="2178"/>
      <c r="AU142" s="2178"/>
      <c r="AV142" s="2178"/>
      <c r="AW142" s="2178"/>
      <c r="AX142" s="2178"/>
      <c r="AY142" s="2178"/>
      <c r="AZ142" s="215"/>
      <c r="BA142" s="2559"/>
      <c r="BB142" s="159" t="s">
        <v>66</v>
      </c>
      <c r="BC142" s="1219" t="s">
        <v>35</v>
      </c>
      <c r="BD142" s="1239" t="s">
        <v>35</v>
      </c>
      <c r="BE142" s="1239" t="s">
        <v>35</v>
      </c>
      <c r="BF142" s="1239" t="s">
        <v>35</v>
      </c>
      <c r="BG142" s="1260" t="s">
        <v>35</v>
      </c>
      <c r="BH142" s="1281" t="s">
        <v>35</v>
      </c>
      <c r="BI142" s="1239" t="s">
        <v>35</v>
      </c>
      <c r="BJ142" s="1239" t="s">
        <v>35</v>
      </c>
      <c r="BK142" s="1239" t="s">
        <v>35</v>
      </c>
      <c r="BL142" s="1260" t="s">
        <v>35</v>
      </c>
      <c r="BM142" s="1281" t="s">
        <v>35</v>
      </c>
      <c r="BN142" s="1239" t="s">
        <v>35</v>
      </c>
      <c r="BO142" s="1239" t="s">
        <v>35</v>
      </c>
      <c r="BP142" s="1239" t="s">
        <v>35</v>
      </c>
      <c r="BQ142" s="1260" t="s">
        <v>35</v>
      </c>
      <c r="BR142" s="1281" t="s">
        <v>35</v>
      </c>
      <c r="BS142" s="1239" t="s">
        <v>35</v>
      </c>
      <c r="BT142" s="1239" t="s">
        <v>35</v>
      </c>
      <c r="BU142" s="1239" t="s">
        <v>35</v>
      </c>
      <c r="BV142" s="1239" t="s">
        <v>35</v>
      </c>
      <c r="BW142" s="1239" t="s">
        <v>35</v>
      </c>
      <c r="BX142" s="1239" t="s">
        <v>35</v>
      </c>
      <c r="BY142" s="1300" t="s">
        <v>35</v>
      </c>
      <c r="BZ142" s="1300" t="s">
        <v>35</v>
      </c>
      <c r="CA142" s="1300" t="s">
        <v>35</v>
      </c>
      <c r="CB142" s="1300" t="s">
        <v>35</v>
      </c>
      <c r="CC142" s="2198"/>
      <c r="CD142" s="2198"/>
      <c r="CE142" s="2198"/>
      <c r="CF142" s="2198"/>
      <c r="CG142" s="2198"/>
      <c r="CH142" s="2198"/>
      <c r="CI142" s="2198"/>
      <c r="CJ142" s="2198"/>
      <c r="CK142" s="2198"/>
      <c r="CL142" s="2198"/>
      <c r="CM142" s="2198"/>
      <c r="CN142" s="2198"/>
      <c r="CO142" s="2198"/>
      <c r="CP142" s="2198"/>
      <c r="CQ142" s="2198"/>
      <c r="CR142" s="2198"/>
      <c r="CS142" s="2198"/>
      <c r="CT142" s="2198"/>
      <c r="CU142" s="2198"/>
      <c r="CV142" s="2198"/>
      <c r="CW142" s="2198"/>
      <c r="CX142" s="2198"/>
      <c r="CY142" s="2198"/>
      <c r="CZ142" s="2198"/>
    </row>
    <row r="143" s="130" customFormat="true" ht="15" customHeight="true" x14ac:dyDescent="0.2">
      <c r="A143" s="2505"/>
      <c r="B143" s="252" t="s">
        <v>67</v>
      </c>
      <c r="C143" s="1157" t="s">
        <v>35</v>
      </c>
      <c r="D143" s="1167" t="s">
        <v>35</v>
      </c>
      <c r="E143" s="1167" t="s">
        <v>35</v>
      </c>
      <c r="F143" s="1167" t="s">
        <v>35</v>
      </c>
      <c r="G143" s="1177" t="s">
        <v>35</v>
      </c>
      <c r="H143" s="1187" t="s">
        <v>35</v>
      </c>
      <c r="I143" s="1167" t="s">
        <v>35</v>
      </c>
      <c r="J143" s="1167" t="s">
        <v>35</v>
      </c>
      <c r="K143" s="1167" t="s">
        <v>35</v>
      </c>
      <c r="L143" s="1197" t="s">
        <v>35</v>
      </c>
      <c r="M143" s="1203" t="s">
        <v>35</v>
      </c>
      <c r="N143" s="1167" t="s">
        <v>35</v>
      </c>
      <c r="O143" s="1167" t="s">
        <v>35</v>
      </c>
      <c r="P143" s="1167" t="s">
        <v>35</v>
      </c>
      <c r="Q143" s="1177" t="s">
        <v>35</v>
      </c>
      <c r="R143" s="1187" t="s">
        <v>35</v>
      </c>
      <c r="S143" s="1167" t="s">
        <v>35</v>
      </c>
      <c r="T143" s="1167" t="s">
        <v>35</v>
      </c>
      <c r="U143" s="1167" t="s">
        <v>35</v>
      </c>
      <c r="V143" s="1167" t="s">
        <v>35</v>
      </c>
      <c r="W143" s="1167" t="s">
        <v>35</v>
      </c>
      <c r="X143" s="1167" t="s">
        <v>35</v>
      </c>
      <c r="Y143" s="1208" t="s">
        <v>35</v>
      </c>
      <c r="Z143" s="1208" t="s">
        <v>35</v>
      </c>
      <c r="AA143" s="1208" t="s">
        <v>35</v>
      </c>
      <c r="AB143" s="2146" t="s">
        <v>35</v>
      </c>
      <c r="AC143" s="2178"/>
      <c r="AD143" s="2178"/>
      <c r="AE143" s="2178"/>
      <c r="AF143" s="2178"/>
      <c r="AG143" s="2178"/>
      <c r="AH143" s="2178"/>
      <c r="AI143" s="2178"/>
      <c r="AJ143" s="2178"/>
      <c r="AK143" s="2178"/>
      <c r="AL143" s="2178"/>
      <c r="AM143" s="2178"/>
      <c r="AN143" s="2178"/>
      <c r="AO143" s="2178"/>
      <c r="AP143" s="2178"/>
      <c r="AQ143" s="2178"/>
      <c r="AR143" s="2178"/>
      <c r="AS143" s="2178"/>
      <c r="AT143" s="2178"/>
      <c r="AU143" s="2178"/>
      <c r="AV143" s="2178"/>
      <c r="AW143" s="2178"/>
      <c r="AX143" s="2178"/>
      <c r="AY143" s="2178"/>
      <c r="AZ143" s="215"/>
      <c r="BA143" s="2559"/>
      <c r="BB143" s="159" t="s">
        <v>67</v>
      </c>
      <c r="BC143" s="1219" t="s">
        <v>35</v>
      </c>
      <c r="BD143" s="1239" t="s">
        <v>35</v>
      </c>
      <c r="BE143" s="1239" t="s">
        <v>35</v>
      </c>
      <c r="BF143" s="1239" t="s">
        <v>35</v>
      </c>
      <c r="BG143" s="1260" t="s">
        <v>35</v>
      </c>
      <c r="BH143" s="1281" t="s">
        <v>35</v>
      </c>
      <c r="BI143" s="1239" t="s">
        <v>35</v>
      </c>
      <c r="BJ143" s="1239" t="s">
        <v>35</v>
      </c>
      <c r="BK143" s="1239" t="s">
        <v>35</v>
      </c>
      <c r="BL143" s="1260" t="s">
        <v>35</v>
      </c>
      <c r="BM143" s="1281" t="s">
        <v>35</v>
      </c>
      <c r="BN143" s="1239" t="s">
        <v>35</v>
      </c>
      <c r="BO143" s="1239" t="s">
        <v>35</v>
      </c>
      <c r="BP143" s="1239" t="s">
        <v>35</v>
      </c>
      <c r="BQ143" s="1260" t="s">
        <v>35</v>
      </c>
      <c r="BR143" s="1281" t="s">
        <v>35</v>
      </c>
      <c r="BS143" s="1239" t="s">
        <v>35</v>
      </c>
      <c r="BT143" s="1239" t="s">
        <v>35</v>
      </c>
      <c r="BU143" s="1239" t="s">
        <v>35</v>
      </c>
      <c r="BV143" s="1239" t="s">
        <v>35</v>
      </c>
      <c r="BW143" s="1239" t="s">
        <v>35</v>
      </c>
      <c r="BX143" s="1239" t="s">
        <v>35</v>
      </c>
      <c r="BY143" s="1300" t="s">
        <v>35</v>
      </c>
      <c r="BZ143" s="1300" t="s">
        <v>35</v>
      </c>
      <c r="CA143" s="1300" t="s">
        <v>35</v>
      </c>
      <c r="CB143" s="1300" t="s">
        <v>35</v>
      </c>
      <c r="CC143" s="2198"/>
      <c r="CD143" s="2198"/>
      <c r="CE143" s="2198"/>
      <c r="CF143" s="2198"/>
      <c r="CG143" s="2198"/>
      <c r="CH143" s="2198"/>
      <c r="CI143" s="2198"/>
      <c r="CJ143" s="2198"/>
      <c r="CK143" s="2198"/>
      <c r="CL143" s="2198"/>
      <c r="CM143" s="2198"/>
      <c r="CN143" s="2198"/>
      <c r="CO143" s="2198"/>
      <c r="CP143" s="2198"/>
      <c r="CQ143" s="2198"/>
      <c r="CR143" s="2198"/>
      <c r="CS143" s="2198"/>
      <c r="CT143" s="2198"/>
      <c r="CU143" s="2198"/>
      <c r="CV143" s="2198"/>
      <c r="CW143" s="2198"/>
      <c r="CX143" s="2198"/>
      <c r="CY143" s="2198"/>
      <c r="CZ143" s="2198"/>
    </row>
    <row r="144" s="130" customFormat="true" ht="15" customHeight="true" x14ac:dyDescent="0.2">
      <c r="A144" s="2505" t="s">
        <v>107</v>
      </c>
      <c r="B144" s="252" t="s">
        <v>64</v>
      </c>
      <c r="C144" s="1157" t="s">
        <v>35</v>
      </c>
      <c r="D144" s="1167" t="s">
        <v>35</v>
      </c>
      <c r="E144" s="1167" t="s">
        <v>35</v>
      </c>
      <c r="F144" s="1167" t="s">
        <v>35</v>
      </c>
      <c r="G144" s="1177" t="s">
        <v>35</v>
      </c>
      <c r="H144" s="1187" t="s">
        <v>35</v>
      </c>
      <c r="I144" s="1167" t="s">
        <v>35</v>
      </c>
      <c r="J144" s="1167" t="s">
        <v>35</v>
      </c>
      <c r="K144" s="1167" t="s">
        <v>35</v>
      </c>
      <c r="L144" s="1197" t="s">
        <v>35</v>
      </c>
      <c r="M144" s="1203" t="s">
        <v>35</v>
      </c>
      <c r="N144" s="1167" t="s">
        <v>35</v>
      </c>
      <c r="O144" s="1167" t="s">
        <v>35</v>
      </c>
      <c r="P144" s="1167" t="s">
        <v>35</v>
      </c>
      <c r="Q144" s="1177" t="s">
        <v>35</v>
      </c>
      <c r="R144" s="1187" t="s">
        <v>35</v>
      </c>
      <c r="S144" s="1167" t="s">
        <v>35</v>
      </c>
      <c r="T144" s="1167" t="s">
        <v>35</v>
      </c>
      <c r="U144" s="1167" t="s">
        <v>35</v>
      </c>
      <c r="V144" s="1167" t="s">
        <v>35</v>
      </c>
      <c r="W144" s="1167" t="s">
        <v>35</v>
      </c>
      <c r="X144" s="1167" t="s">
        <v>35</v>
      </c>
      <c r="Y144" s="1208" t="s">
        <v>35</v>
      </c>
      <c r="Z144" s="1208" t="s">
        <v>35</v>
      </c>
      <c r="AA144" s="1208" t="s">
        <v>35</v>
      </c>
      <c r="AB144" s="2146" t="s">
        <v>35</v>
      </c>
      <c r="AC144" s="2178"/>
      <c r="AD144" s="2178"/>
      <c r="AE144" s="2178"/>
      <c r="AF144" s="2178"/>
      <c r="AG144" s="2178"/>
      <c r="AH144" s="2178"/>
      <c r="AI144" s="2178"/>
      <c r="AJ144" s="2178"/>
      <c r="AK144" s="2178"/>
      <c r="AL144" s="2178"/>
      <c r="AM144" s="2178"/>
      <c r="AN144" s="2178"/>
      <c r="AO144" s="2178"/>
      <c r="AP144" s="2178"/>
      <c r="AQ144" s="2178"/>
      <c r="AR144" s="2178"/>
      <c r="AS144" s="2178"/>
      <c r="AT144" s="2178"/>
      <c r="AU144" s="2178"/>
      <c r="AV144" s="2178"/>
      <c r="AW144" s="2178"/>
      <c r="AX144" s="2178"/>
      <c r="AY144" s="2178"/>
      <c r="AZ144" s="215"/>
      <c r="BA144" s="2559" t="s">
        <v>107</v>
      </c>
      <c r="BB144" s="159" t="s">
        <v>64</v>
      </c>
      <c r="BC144" s="1219" t="s">
        <v>35</v>
      </c>
      <c r="BD144" s="1239" t="s">
        <v>35</v>
      </c>
      <c r="BE144" s="1239" t="s">
        <v>35</v>
      </c>
      <c r="BF144" s="1239" t="s">
        <v>35</v>
      </c>
      <c r="BG144" s="1260" t="s">
        <v>35</v>
      </c>
      <c r="BH144" s="1281" t="s">
        <v>35</v>
      </c>
      <c r="BI144" s="1239" t="s">
        <v>35</v>
      </c>
      <c r="BJ144" s="1239" t="s">
        <v>35</v>
      </c>
      <c r="BK144" s="1239" t="s">
        <v>35</v>
      </c>
      <c r="BL144" s="1260" t="s">
        <v>35</v>
      </c>
      <c r="BM144" s="1281" t="s">
        <v>35</v>
      </c>
      <c r="BN144" s="1239" t="s">
        <v>35</v>
      </c>
      <c r="BO144" s="1239" t="s">
        <v>35</v>
      </c>
      <c r="BP144" s="1239" t="s">
        <v>35</v>
      </c>
      <c r="BQ144" s="1260" t="s">
        <v>35</v>
      </c>
      <c r="BR144" s="1281" t="s">
        <v>35</v>
      </c>
      <c r="BS144" s="1239" t="s">
        <v>35</v>
      </c>
      <c r="BT144" s="1239" t="s">
        <v>35</v>
      </c>
      <c r="BU144" s="1239" t="s">
        <v>35</v>
      </c>
      <c r="BV144" s="1239" t="s">
        <v>35</v>
      </c>
      <c r="BW144" s="1239" t="s">
        <v>35</v>
      </c>
      <c r="BX144" s="1239" t="s">
        <v>35</v>
      </c>
      <c r="BY144" s="1300" t="s">
        <v>35</v>
      </c>
      <c r="BZ144" s="1300" t="s">
        <v>35</v>
      </c>
      <c r="CA144" s="1300" t="s">
        <v>35</v>
      </c>
      <c r="CB144" s="1300" t="s">
        <v>35</v>
      </c>
      <c r="CC144" s="2198"/>
      <c r="CD144" s="2198"/>
      <c r="CE144" s="2198"/>
      <c r="CF144" s="2198"/>
      <c r="CG144" s="2198"/>
      <c r="CH144" s="2198"/>
      <c r="CI144" s="2198"/>
      <c r="CJ144" s="2198"/>
      <c r="CK144" s="2198"/>
      <c r="CL144" s="2198"/>
      <c r="CM144" s="2198"/>
      <c r="CN144" s="2198"/>
      <c r="CO144" s="2198"/>
      <c r="CP144" s="2198"/>
      <c r="CQ144" s="2198"/>
      <c r="CR144" s="2198"/>
      <c r="CS144" s="2198"/>
      <c r="CT144" s="2198"/>
      <c r="CU144" s="2198"/>
      <c r="CV144" s="2198"/>
      <c r="CW144" s="2198"/>
      <c r="CX144" s="2198"/>
      <c r="CY144" s="2198"/>
      <c r="CZ144" s="2198"/>
    </row>
    <row r="145" s="130" customFormat="true" ht="15" customHeight="true" x14ac:dyDescent="0.2">
      <c r="A145" s="2505"/>
      <c r="B145" s="252" t="s">
        <v>65</v>
      </c>
      <c r="C145" s="1157" t="s">
        <v>35</v>
      </c>
      <c r="D145" s="1167" t="s">
        <v>35</v>
      </c>
      <c r="E145" s="1167" t="s">
        <v>35</v>
      </c>
      <c r="F145" s="1167" t="s">
        <v>35</v>
      </c>
      <c r="G145" s="1177" t="s">
        <v>35</v>
      </c>
      <c r="H145" s="1187" t="s">
        <v>35</v>
      </c>
      <c r="I145" s="1167" t="s">
        <v>35</v>
      </c>
      <c r="J145" s="1167" t="s">
        <v>35</v>
      </c>
      <c r="K145" s="1167" t="s">
        <v>35</v>
      </c>
      <c r="L145" s="1197" t="s">
        <v>35</v>
      </c>
      <c r="M145" s="1203" t="s">
        <v>35</v>
      </c>
      <c r="N145" s="1167" t="s">
        <v>35</v>
      </c>
      <c r="O145" s="1167" t="s">
        <v>35</v>
      </c>
      <c r="P145" s="1167" t="s">
        <v>35</v>
      </c>
      <c r="Q145" s="1177" t="s">
        <v>35</v>
      </c>
      <c r="R145" s="1187" t="s">
        <v>35</v>
      </c>
      <c r="S145" s="1167" t="s">
        <v>35</v>
      </c>
      <c r="T145" s="1167" t="s">
        <v>35</v>
      </c>
      <c r="U145" s="1167" t="s">
        <v>35</v>
      </c>
      <c r="V145" s="1167" t="s">
        <v>35</v>
      </c>
      <c r="W145" s="1167" t="s">
        <v>35</v>
      </c>
      <c r="X145" s="1167" t="s">
        <v>35</v>
      </c>
      <c r="Y145" s="1208" t="s">
        <v>35</v>
      </c>
      <c r="Z145" s="1208" t="s">
        <v>35</v>
      </c>
      <c r="AA145" s="1208" t="s">
        <v>35</v>
      </c>
      <c r="AB145" s="2146" t="s">
        <v>35</v>
      </c>
      <c r="AC145" s="2178"/>
      <c r="AD145" s="2178"/>
      <c r="AE145" s="2178"/>
      <c r="AF145" s="2178"/>
      <c r="AG145" s="2178"/>
      <c r="AH145" s="2178"/>
      <c r="AI145" s="2178"/>
      <c r="AJ145" s="2178"/>
      <c r="AK145" s="2178"/>
      <c r="AL145" s="2178"/>
      <c r="AM145" s="2178"/>
      <c r="AN145" s="2178"/>
      <c r="AO145" s="2178"/>
      <c r="AP145" s="2178"/>
      <c r="AQ145" s="2178"/>
      <c r="AR145" s="2178"/>
      <c r="AS145" s="2178"/>
      <c r="AT145" s="2178"/>
      <c r="AU145" s="2178"/>
      <c r="AV145" s="2178"/>
      <c r="AW145" s="2178"/>
      <c r="AX145" s="2178"/>
      <c r="AY145" s="2178"/>
      <c r="AZ145" s="215"/>
      <c r="BA145" s="2559"/>
      <c r="BB145" s="159" t="s">
        <v>65</v>
      </c>
      <c r="BC145" s="1219" t="s">
        <v>35</v>
      </c>
      <c r="BD145" s="1239" t="s">
        <v>35</v>
      </c>
      <c r="BE145" s="1239" t="s">
        <v>35</v>
      </c>
      <c r="BF145" s="1239" t="s">
        <v>35</v>
      </c>
      <c r="BG145" s="1260" t="s">
        <v>35</v>
      </c>
      <c r="BH145" s="1281" t="s">
        <v>35</v>
      </c>
      <c r="BI145" s="1239" t="s">
        <v>35</v>
      </c>
      <c r="BJ145" s="1239" t="s">
        <v>35</v>
      </c>
      <c r="BK145" s="1239" t="s">
        <v>35</v>
      </c>
      <c r="BL145" s="1260" t="s">
        <v>35</v>
      </c>
      <c r="BM145" s="1281" t="s">
        <v>35</v>
      </c>
      <c r="BN145" s="1239" t="s">
        <v>35</v>
      </c>
      <c r="BO145" s="1239" t="s">
        <v>35</v>
      </c>
      <c r="BP145" s="1239" t="s">
        <v>35</v>
      </c>
      <c r="BQ145" s="1260" t="s">
        <v>35</v>
      </c>
      <c r="BR145" s="1281" t="s">
        <v>35</v>
      </c>
      <c r="BS145" s="1239" t="s">
        <v>35</v>
      </c>
      <c r="BT145" s="1239" t="s">
        <v>35</v>
      </c>
      <c r="BU145" s="1239" t="s">
        <v>35</v>
      </c>
      <c r="BV145" s="1239" t="s">
        <v>35</v>
      </c>
      <c r="BW145" s="1239" t="s">
        <v>35</v>
      </c>
      <c r="BX145" s="1239" t="s">
        <v>35</v>
      </c>
      <c r="BY145" s="1300" t="s">
        <v>35</v>
      </c>
      <c r="BZ145" s="1300" t="s">
        <v>35</v>
      </c>
      <c r="CA145" s="1300" t="s">
        <v>35</v>
      </c>
      <c r="CB145" s="1300" t="s">
        <v>35</v>
      </c>
      <c r="CC145" s="2198"/>
      <c r="CD145" s="2198"/>
      <c r="CE145" s="2198"/>
      <c r="CF145" s="2198"/>
      <c r="CG145" s="2198"/>
      <c r="CH145" s="2198"/>
      <c r="CI145" s="2198"/>
      <c r="CJ145" s="2198"/>
      <c r="CK145" s="2198"/>
      <c r="CL145" s="2198"/>
      <c r="CM145" s="2198"/>
      <c r="CN145" s="2198"/>
      <c r="CO145" s="2198"/>
      <c r="CP145" s="2198"/>
      <c r="CQ145" s="2198"/>
      <c r="CR145" s="2198"/>
      <c r="CS145" s="2198"/>
      <c r="CT145" s="2198"/>
      <c r="CU145" s="2198"/>
      <c r="CV145" s="2198"/>
      <c r="CW145" s="2198"/>
      <c r="CX145" s="2198"/>
      <c r="CY145" s="2198"/>
      <c r="CZ145" s="2198"/>
    </row>
    <row r="146" s="130" customFormat="true" ht="15" customHeight="true" x14ac:dyDescent="0.2">
      <c r="A146" s="2505"/>
      <c r="B146" s="252" t="s">
        <v>66</v>
      </c>
      <c r="C146" s="1157" t="s">
        <v>35</v>
      </c>
      <c r="D146" s="1167" t="s">
        <v>35</v>
      </c>
      <c r="E146" s="1167" t="s">
        <v>35</v>
      </c>
      <c r="F146" s="1167" t="s">
        <v>35</v>
      </c>
      <c r="G146" s="1177" t="s">
        <v>35</v>
      </c>
      <c r="H146" s="1187" t="s">
        <v>35</v>
      </c>
      <c r="I146" s="1167" t="s">
        <v>35</v>
      </c>
      <c r="J146" s="1167" t="s">
        <v>35</v>
      </c>
      <c r="K146" s="1167" t="s">
        <v>35</v>
      </c>
      <c r="L146" s="1197" t="s">
        <v>35</v>
      </c>
      <c r="M146" s="1203" t="s">
        <v>35</v>
      </c>
      <c r="N146" s="1167" t="s">
        <v>35</v>
      </c>
      <c r="O146" s="1167" t="s">
        <v>35</v>
      </c>
      <c r="P146" s="1167" t="s">
        <v>35</v>
      </c>
      <c r="Q146" s="1177" t="s">
        <v>35</v>
      </c>
      <c r="R146" s="1187" t="s">
        <v>35</v>
      </c>
      <c r="S146" s="1167" t="s">
        <v>35</v>
      </c>
      <c r="T146" s="1167" t="s">
        <v>35</v>
      </c>
      <c r="U146" s="1167" t="s">
        <v>35</v>
      </c>
      <c r="V146" s="1167" t="s">
        <v>35</v>
      </c>
      <c r="W146" s="1167" t="s">
        <v>35</v>
      </c>
      <c r="X146" s="1167" t="s">
        <v>35</v>
      </c>
      <c r="Y146" s="1208" t="s">
        <v>35</v>
      </c>
      <c r="Z146" s="1208" t="s">
        <v>35</v>
      </c>
      <c r="AA146" s="1208" t="s">
        <v>35</v>
      </c>
      <c r="AB146" s="2146" t="s">
        <v>35</v>
      </c>
      <c r="AC146" s="2178"/>
      <c r="AD146" s="2178"/>
      <c r="AE146" s="2178"/>
      <c r="AF146" s="2178"/>
      <c r="AG146" s="2178"/>
      <c r="AH146" s="2178"/>
      <c r="AI146" s="2178"/>
      <c r="AJ146" s="2178"/>
      <c r="AK146" s="2178"/>
      <c r="AL146" s="2178"/>
      <c r="AM146" s="2178"/>
      <c r="AN146" s="2178"/>
      <c r="AO146" s="2178"/>
      <c r="AP146" s="2178"/>
      <c r="AQ146" s="2178"/>
      <c r="AR146" s="2178"/>
      <c r="AS146" s="2178"/>
      <c r="AT146" s="2178"/>
      <c r="AU146" s="2178"/>
      <c r="AV146" s="2178"/>
      <c r="AW146" s="2178"/>
      <c r="AX146" s="2178"/>
      <c r="AY146" s="2178"/>
      <c r="AZ146" s="215"/>
      <c r="BA146" s="2559"/>
      <c r="BB146" s="159" t="s">
        <v>66</v>
      </c>
      <c r="BC146" s="1219" t="s">
        <v>35</v>
      </c>
      <c r="BD146" s="1239" t="s">
        <v>35</v>
      </c>
      <c r="BE146" s="1239" t="s">
        <v>35</v>
      </c>
      <c r="BF146" s="1239" t="s">
        <v>35</v>
      </c>
      <c r="BG146" s="1260" t="s">
        <v>35</v>
      </c>
      <c r="BH146" s="1281" t="s">
        <v>35</v>
      </c>
      <c r="BI146" s="1239" t="s">
        <v>35</v>
      </c>
      <c r="BJ146" s="1239" t="s">
        <v>35</v>
      </c>
      <c r="BK146" s="1239" t="s">
        <v>35</v>
      </c>
      <c r="BL146" s="1260" t="s">
        <v>35</v>
      </c>
      <c r="BM146" s="1281" t="s">
        <v>35</v>
      </c>
      <c r="BN146" s="1239" t="s">
        <v>35</v>
      </c>
      <c r="BO146" s="1239" t="s">
        <v>35</v>
      </c>
      <c r="BP146" s="1239" t="s">
        <v>35</v>
      </c>
      <c r="BQ146" s="1260" t="s">
        <v>35</v>
      </c>
      <c r="BR146" s="1281" t="s">
        <v>35</v>
      </c>
      <c r="BS146" s="1239" t="s">
        <v>35</v>
      </c>
      <c r="BT146" s="1239" t="s">
        <v>35</v>
      </c>
      <c r="BU146" s="1239" t="s">
        <v>35</v>
      </c>
      <c r="BV146" s="1239" t="s">
        <v>35</v>
      </c>
      <c r="BW146" s="1239" t="s">
        <v>35</v>
      </c>
      <c r="BX146" s="1239" t="s">
        <v>35</v>
      </c>
      <c r="BY146" s="1300" t="s">
        <v>35</v>
      </c>
      <c r="BZ146" s="1300" t="s">
        <v>35</v>
      </c>
      <c r="CA146" s="1300" t="s">
        <v>35</v>
      </c>
      <c r="CB146" s="1300" t="s">
        <v>35</v>
      </c>
      <c r="CC146" s="2198"/>
      <c r="CD146" s="2198"/>
      <c r="CE146" s="2198"/>
      <c r="CF146" s="2198"/>
      <c r="CG146" s="2198"/>
      <c r="CH146" s="2198"/>
      <c r="CI146" s="2198"/>
      <c r="CJ146" s="2198"/>
      <c r="CK146" s="2198"/>
      <c r="CL146" s="2198"/>
      <c r="CM146" s="2198"/>
      <c r="CN146" s="2198"/>
      <c r="CO146" s="2198"/>
      <c r="CP146" s="2198"/>
      <c r="CQ146" s="2198"/>
      <c r="CR146" s="2198"/>
      <c r="CS146" s="2198"/>
      <c r="CT146" s="2198"/>
      <c r="CU146" s="2198"/>
      <c r="CV146" s="2198"/>
      <c r="CW146" s="2198"/>
      <c r="CX146" s="2198"/>
      <c r="CY146" s="2198"/>
      <c r="CZ146" s="2198"/>
    </row>
    <row r="147" s="130" customFormat="true" ht="15" customHeight="true" x14ac:dyDescent="0.2">
      <c r="A147" s="2505"/>
      <c r="B147" s="252" t="s">
        <v>67</v>
      </c>
      <c r="C147" s="1157" t="s">
        <v>35</v>
      </c>
      <c r="D147" s="1167" t="s">
        <v>35</v>
      </c>
      <c r="E147" s="1167" t="s">
        <v>35</v>
      </c>
      <c r="F147" s="1167" t="s">
        <v>35</v>
      </c>
      <c r="G147" s="1177" t="s">
        <v>35</v>
      </c>
      <c r="H147" s="1187" t="s">
        <v>35</v>
      </c>
      <c r="I147" s="1167" t="s">
        <v>35</v>
      </c>
      <c r="J147" s="1167" t="s">
        <v>35</v>
      </c>
      <c r="K147" s="1167" t="s">
        <v>35</v>
      </c>
      <c r="L147" s="1197" t="s">
        <v>35</v>
      </c>
      <c r="M147" s="1203" t="s">
        <v>35</v>
      </c>
      <c r="N147" s="1167" t="s">
        <v>35</v>
      </c>
      <c r="O147" s="1167" t="s">
        <v>35</v>
      </c>
      <c r="P147" s="1167" t="s">
        <v>35</v>
      </c>
      <c r="Q147" s="1177" t="s">
        <v>35</v>
      </c>
      <c r="R147" s="1187" t="s">
        <v>35</v>
      </c>
      <c r="S147" s="1167" t="s">
        <v>35</v>
      </c>
      <c r="T147" s="1167" t="s">
        <v>35</v>
      </c>
      <c r="U147" s="1167" t="s">
        <v>35</v>
      </c>
      <c r="V147" s="1167" t="s">
        <v>35</v>
      </c>
      <c r="W147" s="1167" t="s">
        <v>35</v>
      </c>
      <c r="X147" s="1167" t="s">
        <v>35</v>
      </c>
      <c r="Y147" s="1208" t="s">
        <v>35</v>
      </c>
      <c r="Z147" s="1208" t="s">
        <v>35</v>
      </c>
      <c r="AA147" s="1208" t="s">
        <v>35</v>
      </c>
      <c r="AB147" s="2146" t="s">
        <v>35</v>
      </c>
      <c r="AC147" s="2178"/>
      <c r="AD147" s="2178"/>
      <c r="AE147" s="2178"/>
      <c r="AF147" s="2178"/>
      <c r="AG147" s="2178"/>
      <c r="AH147" s="2178"/>
      <c r="AI147" s="2178"/>
      <c r="AJ147" s="2178"/>
      <c r="AK147" s="2178"/>
      <c r="AL147" s="2178"/>
      <c r="AM147" s="2178"/>
      <c r="AN147" s="2178"/>
      <c r="AO147" s="2178"/>
      <c r="AP147" s="2178"/>
      <c r="AQ147" s="2178"/>
      <c r="AR147" s="2178"/>
      <c r="AS147" s="2178"/>
      <c r="AT147" s="2178"/>
      <c r="AU147" s="2178"/>
      <c r="AV147" s="2178"/>
      <c r="AW147" s="2178"/>
      <c r="AX147" s="2178"/>
      <c r="AY147" s="2178"/>
      <c r="AZ147" s="215"/>
      <c r="BA147" s="2559"/>
      <c r="BB147" s="159" t="s">
        <v>67</v>
      </c>
      <c r="BC147" s="1219" t="s">
        <v>35</v>
      </c>
      <c r="BD147" s="1239" t="s">
        <v>35</v>
      </c>
      <c r="BE147" s="1239" t="s">
        <v>35</v>
      </c>
      <c r="BF147" s="1239" t="s">
        <v>35</v>
      </c>
      <c r="BG147" s="1260" t="s">
        <v>35</v>
      </c>
      <c r="BH147" s="1281" t="s">
        <v>35</v>
      </c>
      <c r="BI147" s="1239" t="s">
        <v>35</v>
      </c>
      <c r="BJ147" s="1239" t="s">
        <v>35</v>
      </c>
      <c r="BK147" s="1239" t="s">
        <v>35</v>
      </c>
      <c r="BL147" s="1260" t="s">
        <v>35</v>
      </c>
      <c r="BM147" s="1281" t="s">
        <v>35</v>
      </c>
      <c r="BN147" s="1239" t="s">
        <v>35</v>
      </c>
      <c r="BO147" s="1239" t="s">
        <v>35</v>
      </c>
      <c r="BP147" s="1239" t="s">
        <v>35</v>
      </c>
      <c r="BQ147" s="1260" t="s">
        <v>35</v>
      </c>
      <c r="BR147" s="1281" t="s">
        <v>35</v>
      </c>
      <c r="BS147" s="1239" t="s">
        <v>35</v>
      </c>
      <c r="BT147" s="1239" t="s">
        <v>35</v>
      </c>
      <c r="BU147" s="1239" t="s">
        <v>35</v>
      </c>
      <c r="BV147" s="1239" t="s">
        <v>35</v>
      </c>
      <c r="BW147" s="1239" t="s">
        <v>35</v>
      </c>
      <c r="BX147" s="1239" t="s">
        <v>35</v>
      </c>
      <c r="BY147" s="1300" t="s">
        <v>35</v>
      </c>
      <c r="BZ147" s="1300" t="s">
        <v>35</v>
      </c>
      <c r="CA147" s="1300" t="s">
        <v>35</v>
      </c>
      <c r="CB147" s="1300" t="s">
        <v>35</v>
      </c>
      <c r="CC147" s="2198"/>
      <c r="CD147" s="2198"/>
      <c r="CE147" s="2198"/>
      <c r="CF147" s="2198"/>
      <c r="CG147" s="2198"/>
      <c r="CH147" s="2198"/>
      <c r="CI147" s="2198"/>
      <c r="CJ147" s="2198"/>
      <c r="CK147" s="2198"/>
      <c r="CL147" s="2198"/>
      <c r="CM147" s="2198"/>
      <c r="CN147" s="2198"/>
      <c r="CO147" s="2198"/>
      <c r="CP147" s="2198"/>
      <c r="CQ147" s="2198"/>
      <c r="CR147" s="2198"/>
      <c r="CS147" s="2198"/>
      <c r="CT147" s="2198"/>
      <c r="CU147" s="2198"/>
      <c r="CV147" s="2198"/>
      <c r="CW147" s="2198"/>
      <c r="CX147" s="2198"/>
      <c r="CY147" s="2198"/>
      <c r="CZ147" s="2198"/>
    </row>
    <row r="148" s="130" customFormat="true" ht="15" customHeight="true" x14ac:dyDescent="0.2">
      <c r="A148" s="2505" t="s">
        <v>108</v>
      </c>
      <c r="B148" s="252" t="s">
        <v>49</v>
      </c>
      <c r="C148" s="783">
        <v>0.53810735851382507</v>
      </c>
      <c r="D148" s="784">
        <v>0.17212948950428669</v>
      </c>
      <c r="E148" s="784">
        <v>0.56136426832281094</v>
      </c>
      <c r="F148" s="784">
        <v>0.27530122470778107</v>
      </c>
      <c r="G148" s="855">
        <v>0.42590475689780166</v>
      </c>
      <c r="H148" s="839">
        <v>0.95053153051695494</v>
      </c>
      <c r="I148" s="784">
        <v>0.86467181124450609</v>
      </c>
      <c r="J148" s="784">
        <v>0.3151885893791021</v>
      </c>
      <c r="K148" s="784">
        <v>4.7568969143270252E-2</v>
      </c>
      <c r="L148" s="807">
        <v>0.49704735974396069</v>
      </c>
      <c r="M148" s="822">
        <v>0.22731772501813977</v>
      </c>
      <c r="N148" s="784">
        <v>0</v>
      </c>
      <c r="O148" s="784">
        <v>0</v>
      </c>
      <c r="P148" s="784">
        <v>0.18178054452888176</v>
      </c>
      <c r="Q148" s="855">
        <v>0.55332337770582618</v>
      </c>
      <c r="R148" s="839">
        <v>0.88266725896041942</v>
      </c>
      <c r="S148" s="784">
        <v>0.27360536951650338</v>
      </c>
      <c r="T148" s="784">
        <v>0.28885182094525064</v>
      </c>
      <c r="U148" s="784">
        <v>0.11599718042733084</v>
      </c>
      <c r="V148" s="784">
        <v>0.52265171820711942</v>
      </c>
      <c r="W148" s="784">
        <v>6.1710920613079062E-2</v>
      </c>
      <c r="X148" s="784">
        <v>0.15236130556255681</v>
      </c>
      <c r="Y148" s="785">
        <v>0.16308536910282304</v>
      </c>
      <c r="Z148" s="785">
        <v>0</v>
      </c>
      <c r="AA148" s="785">
        <v>0</v>
      </c>
      <c r="AB148" s="2147">
        <v>0.67409845953365677</v>
      </c>
      <c r="AC148" s="2179"/>
      <c r="AD148" s="2179"/>
      <c r="AE148" s="2179"/>
      <c r="AF148" s="2179"/>
      <c r="AG148" s="2179"/>
      <c r="AH148" s="2179"/>
      <c r="AI148" s="2179"/>
      <c r="AJ148" s="2179"/>
      <c r="AK148" s="2179"/>
      <c r="AL148" s="2179"/>
      <c r="AM148" s="2179"/>
      <c r="AN148" s="2179"/>
      <c r="AO148" s="2179"/>
      <c r="AP148" s="2179"/>
      <c r="AQ148" s="2179"/>
      <c r="AR148" s="2179"/>
      <c r="AS148" s="2179"/>
      <c r="AT148" s="2179"/>
      <c r="AU148" s="2179"/>
      <c r="AV148" s="2179"/>
      <c r="AW148" s="2179"/>
      <c r="AX148" s="2179"/>
      <c r="AY148" s="2179"/>
      <c r="AZ148" s="215"/>
      <c r="BA148" s="2559" t="s">
        <v>108</v>
      </c>
      <c r="BB148" s="159" t="s">
        <v>49</v>
      </c>
      <c r="BC148" s="1219" t="s">
        <v>35</v>
      </c>
      <c r="BD148" s="1239" t="s">
        <v>35</v>
      </c>
      <c r="BE148" s="1239" t="s">
        <v>35</v>
      </c>
      <c r="BF148" s="1239" t="s">
        <v>35</v>
      </c>
      <c r="BG148" s="1260" t="s">
        <v>35</v>
      </c>
      <c r="BH148" s="1281" t="s">
        <v>35</v>
      </c>
      <c r="BI148" s="1239" t="s">
        <v>35</v>
      </c>
      <c r="BJ148" s="1239" t="s">
        <v>35</v>
      </c>
      <c r="BK148" s="1239" t="s">
        <v>35</v>
      </c>
      <c r="BL148" s="1260" t="s">
        <v>35</v>
      </c>
      <c r="BM148" s="1281" t="s">
        <v>35</v>
      </c>
      <c r="BN148" s="1239" t="s">
        <v>35</v>
      </c>
      <c r="BO148" s="1239" t="s">
        <v>35</v>
      </c>
      <c r="BP148" s="1239" t="s">
        <v>35</v>
      </c>
      <c r="BQ148" s="1260" t="s">
        <v>35</v>
      </c>
      <c r="BR148" s="1281" t="s">
        <v>35</v>
      </c>
      <c r="BS148" s="1239" t="s">
        <v>35</v>
      </c>
      <c r="BT148" s="1239" t="s">
        <v>35</v>
      </c>
      <c r="BU148" s="1239" t="s">
        <v>35</v>
      </c>
      <c r="BV148" s="1239" t="s">
        <v>35</v>
      </c>
      <c r="BW148" s="1239" t="s">
        <v>35</v>
      </c>
      <c r="BX148" s="1239" t="s">
        <v>35</v>
      </c>
      <c r="BY148" s="1300" t="s">
        <v>35</v>
      </c>
      <c r="BZ148" s="1300" t="s">
        <v>35</v>
      </c>
      <c r="CA148" s="1300" t="s">
        <v>35</v>
      </c>
      <c r="CB148" s="1300" t="s">
        <v>35</v>
      </c>
      <c r="CC148" s="2198"/>
      <c r="CD148" s="2198"/>
      <c r="CE148" s="2198"/>
      <c r="CF148" s="2198"/>
      <c r="CG148" s="2198"/>
      <c r="CH148" s="2198"/>
      <c r="CI148" s="2198"/>
      <c r="CJ148" s="2198"/>
      <c r="CK148" s="2198"/>
      <c r="CL148" s="2198"/>
      <c r="CM148" s="2198"/>
      <c r="CN148" s="2198"/>
      <c r="CO148" s="2198"/>
      <c r="CP148" s="2198"/>
      <c r="CQ148" s="2198"/>
      <c r="CR148" s="2198"/>
      <c r="CS148" s="2198"/>
      <c r="CT148" s="2198"/>
      <c r="CU148" s="2198"/>
      <c r="CV148" s="2198"/>
      <c r="CW148" s="2198"/>
      <c r="CX148" s="2198"/>
      <c r="CY148" s="2198"/>
      <c r="CZ148" s="2198"/>
    </row>
    <row r="149" s="130" customFormat="true" ht="15" customHeight="true" x14ac:dyDescent="0.2">
      <c r="A149" s="2505"/>
      <c r="B149" s="252" t="s">
        <v>48</v>
      </c>
      <c r="C149" s="783">
        <v>53.613451919288899</v>
      </c>
      <c r="D149" s="784">
        <v>72.414602860134437</v>
      </c>
      <c r="E149" s="784">
        <v>78.8987558890597</v>
      </c>
      <c r="F149" s="784">
        <v>87.551910438558707</v>
      </c>
      <c r="G149" s="855">
        <v>91.186478578611542</v>
      </c>
      <c r="H149" s="839">
        <v>92.067753487925231</v>
      </c>
      <c r="I149" s="784">
        <v>95.594000739075085</v>
      </c>
      <c r="J149" s="784">
        <v>97.42878532649739</v>
      </c>
      <c r="K149" s="784">
        <v>98.127122838737364</v>
      </c>
      <c r="L149" s="807">
        <v>97.743712815922422</v>
      </c>
      <c r="M149" s="822">
        <v>32.216670787326343</v>
      </c>
      <c r="N149" s="784">
        <v>40.438702754781971</v>
      </c>
      <c r="O149" s="784">
        <v>52.51214672793548</v>
      </c>
      <c r="P149" s="784">
        <v>56.521860213721119</v>
      </c>
      <c r="Q149" s="855">
        <v>62.101360041122611</v>
      </c>
      <c r="R149" s="839">
        <v>55.587350169337633</v>
      </c>
      <c r="S149" s="784">
        <v>60.053845584273766</v>
      </c>
      <c r="T149" s="784">
        <v>52.686786953808173</v>
      </c>
      <c r="U149" s="784">
        <v>42.216336933772389</v>
      </c>
      <c r="V149" s="784">
        <v>79.760850602208663</v>
      </c>
      <c r="W149" s="784">
        <v>64.304918017922148</v>
      </c>
      <c r="X149" s="784">
        <v>92.190096192314371</v>
      </c>
      <c r="Y149" s="785">
        <v>83.697160962019282</v>
      </c>
      <c r="Z149" s="785">
        <v>76.670418286074963</v>
      </c>
      <c r="AA149" s="785">
        <v>70.101815072698926</v>
      </c>
      <c r="AB149" s="2147">
        <v>98.370160531540378</v>
      </c>
      <c r="AC149" s="2179"/>
      <c r="AD149" s="2179"/>
      <c r="AE149" s="2179"/>
      <c r="AF149" s="2179"/>
      <c r="AG149" s="2179"/>
      <c r="AH149" s="2179"/>
      <c r="AI149" s="2179"/>
      <c r="AJ149" s="2179"/>
      <c r="AK149" s="2179"/>
      <c r="AL149" s="2179"/>
      <c r="AM149" s="2179"/>
      <c r="AN149" s="2179"/>
      <c r="AO149" s="2179"/>
      <c r="AP149" s="2179"/>
      <c r="AQ149" s="2179"/>
      <c r="AR149" s="2179"/>
      <c r="AS149" s="2179"/>
      <c r="AT149" s="2179"/>
      <c r="AU149" s="2179"/>
      <c r="AV149" s="2179"/>
      <c r="AW149" s="2179"/>
      <c r="AX149" s="2179"/>
      <c r="AY149" s="2179"/>
      <c r="AZ149" s="215"/>
      <c r="BA149" s="2559"/>
      <c r="BB149" s="159" t="s">
        <v>48</v>
      </c>
      <c r="BC149" s="1219" t="s">
        <v>35</v>
      </c>
      <c r="BD149" s="1239" t="s">
        <v>35</v>
      </c>
      <c r="BE149" s="1239" t="s">
        <v>35</v>
      </c>
      <c r="BF149" s="1239" t="s">
        <v>35</v>
      </c>
      <c r="BG149" s="1260" t="s">
        <v>35</v>
      </c>
      <c r="BH149" s="1281" t="s">
        <v>35</v>
      </c>
      <c r="BI149" s="1239" t="s">
        <v>35</v>
      </c>
      <c r="BJ149" s="1239" t="s">
        <v>35</v>
      </c>
      <c r="BK149" s="1239" t="s">
        <v>35</v>
      </c>
      <c r="BL149" s="1260" t="s">
        <v>35</v>
      </c>
      <c r="BM149" s="1281" t="s">
        <v>35</v>
      </c>
      <c r="BN149" s="1239" t="s">
        <v>35</v>
      </c>
      <c r="BO149" s="1239" t="s">
        <v>35</v>
      </c>
      <c r="BP149" s="1239" t="s">
        <v>35</v>
      </c>
      <c r="BQ149" s="1260" t="s">
        <v>35</v>
      </c>
      <c r="BR149" s="1281" t="s">
        <v>35</v>
      </c>
      <c r="BS149" s="1239" t="s">
        <v>35</v>
      </c>
      <c r="BT149" s="1239" t="s">
        <v>35</v>
      </c>
      <c r="BU149" s="1239" t="s">
        <v>35</v>
      </c>
      <c r="BV149" s="1239" t="s">
        <v>35</v>
      </c>
      <c r="BW149" s="1239" t="s">
        <v>35</v>
      </c>
      <c r="BX149" s="1239" t="s">
        <v>35</v>
      </c>
      <c r="BY149" s="1300" t="s">
        <v>35</v>
      </c>
      <c r="BZ149" s="1300" t="s">
        <v>35</v>
      </c>
      <c r="CA149" s="1300" t="s">
        <v>35</v>
      </c>
      <c r="CB149" s="1300" t="s">
        <v>35</v>
      </c>
      <c r="CC149" s="2198"/>
      <c r="CD149" s="2198"/>
      <c r="CE149" s="2198"/>
      <c r="CF149" s="2198"/>
      <c r="CG149" s="2198"/>
      <c r="CH149" s="2198"/>
      <c r="CI149" s="2198"/>
      <c r="CJ149" s="2198"/>
      <c r="CK149" s="2198"/>
      <c r="CL149" s="2198"/>
      <c r="CM149" s="2198"/>
      <c r="CN149" s="2198"/>
      <c r="CO149" s="2198"/>
      <c r="CP149" s="2198"/>
      <c r="CQ149" s="2198"/>
      <c r="CR149" s="2198"/>
      <c r="CS149" s="2198"/>
      <c r="CT149" s="2198"/>
      <c r="CU149" s="2198"/>
      <c r="CV149" s="2198"/>
      <c r="CW149" s="2198"/>
      <c r="CX149" s="2198"/>
      <c r="CY149" s="2198"/>
      <c r="CZ149" s="2198"/>
    </row>
    <row r="150" s="130" customFormat="true" ht="15" customHeight="true" x14ac:dyDescent="0.2">
      <c r="A150" s="2505"/>
      <c r="B150" s="252" t="s">
        <v>110</v>
      </c>
      <c r="C150" s="783">
        <v>45.848440722196678</v>
      </c>
      <c r="D150" s="784">
        <v>27.413267650360947</v>
      </c>
      <c r="E150" s="784">
        <v>20.53987984261742</v>
      </c>
      <c r="F150" s="784">
        <v>12.172788336733531</v>
      </c>
      <c r="G150" s="855">
        <v>8.3876166644906363</v>
      </c>
      <c r="H150" s="839">
        <v>6.9817149815578547</v>
      </c>
      <c r="I150" s="784">
        <v>3.5413274496804608</v>
      </c>
      <c r="J150" s="784">
        <v>2.2560260841235249</v>
      </c>
      <c r="K150" s="784">
        <v>1.8253081921193861</v>
      </c>
      <c r="L150" s="807">
        <v>1.7592398243336125</v>
      </c>
      <c r="M150" s="822">
        <v>67.55601148765534</v>
      </c>
      <c r="N150" s="784">
        <v>59.561297245218171</v>
      </c>
      <c r="O150" s="784">
        <v>47.487853272064591</v>
      </c>
      <c r="P150" s="784">
        <v>43.296359241750096</v>
      </c>
      <c r="Q150" s="855">
        <v>37.345316581171588</v>
      </c>
      <c r="R150" s="839">
        <v>43.5299825717019</v>
      </c>
      <c r="S150" s="784">
        <v>39.672549046209923</v>
      </c>
      <c r="T150" s="784">
        <v>47.024361225246494</v>
      </c>
      <c r="U150" s="784">
        <v>57.667665885800403</v>
      </c>
      <c r="V150" s="784">
        <v>19.716497679584091</v>
      </c>
      <c r="W150" s="784">
        <v>35.633371061464707</v>
      </c>
      <c r="X150" s="784">
        <v>7.6575425021229879</v>
      </c>
      <c r="Y150" s="785">
        <v>16.139753668877997</v>
      </c>
      <c r="Z150" s="785">
        <v>23.329581713924902</v>
      </c>
      <c r="AA150" s="785">
        <v>29.898184927300957</v>
      </c>
      <c r="AB150" s="2147">
        <v>0.95574100892596348</v>
      </c>
      <c r="AC150" s="2179"/>
      <c r="AD150" s="2179"/>
      <c r="AE150" s="2179"/>
      <c r="AF150" s="2179"/>
      <c r="AG150" s="2179"/>
      <c r="AH150" s="2179"/>
      <c r="AI150" s="2179"/>
      <c r="AJ150" s="2179"/>
      <c r="AK150" s="2179"/>
      <c r="AL150" s="2179"/>
      <c r="AM150" s="2179"/>
      <c r="AN150" s="2179"/>
      <c r="AO150" s="2179"/>
      <c r="AP150" s="2179"/>
      <c r="AQ150" s="2179"/>
      <c r="AR150" s="2179"/>
      <c r="AS150" s="2179"/>
      <c r="AT150" s="2179"/>
      <c r="AU150" s="2179"/>
      <c r="AV150" s="2179"/>
      <c r="AW150" s="2179"/>
      <c r="AX150" s="2179"/>
      <c r="AY150" s="2179"/>
      <c r="AZ150" s="215"/>
      <c r="BA150" s="2559"/>
      <c r="BB150" s="159" t="s">
        <v>110</v>
      </c>
      <c r="BC150" s="1219" t="s">
        <v>35</v>
      </c>
      <c r="BD150" s="1239" t="s">
        <v>35</v>
      </c>
      <c r="BE150" s="1239" t="s">
        <v>35</v>
      </c>
      <c r="BF150" s="1239" t="s">
        <v>35</v>
      </c>
      <c r="BG150" s="1260" t="s">
        <v>35</v>
      </c>
      <c r="BH150" s="1281" t="s">
        <v>35</v>
      </c>
      <c r="BI150" s="1239" t="s">
        <v>35</v>
      </c>
      <c r="BJ150" s="1239" t="s">
        <v>35</v>
      </c>
      <c r="BK150" s="1239" t="s">
        <v>35</v>
      </c>
      <c r="BL150" s="1260" t="s">
        <v>35</v>
      </c>
      <c r="BM150" s="1281" t="s">
        <v>35</v>
      </c>
      <c r="BN150" s="1239" t="s">
        <v>35</v>
      </c>
      <c r="BO150" s="1239" t="s">
        <v>35</v>
      </c>
      <c r="BP150" s="1239" t="s">
        <v>35</v>
      </c>
      <c r="BQ150" s="1260" t="s">
        <v>35</v>
      </c>
      <c r="BR150" s="1281" t="s">
        <v>35</v>
      </c>
      <c r="BS150" s="1239" t="s">
        <v>35</v>
      </c>
      <c r="BT150" s="1239" t="s">
        <v>35</v>
      </c>
      <c r="BU150" s="1239" t="s">
        <v>35</v>
      </c>
      <c r="BV150" s="1239" t="s">
        <v>35</v>
      </c>
      <c r="BW150" s="1239" t="s">
        <v>35</v>
      </c>
      <c r="BX150" s="1239" t="s">
        <v>35</v>
      </c>
      <c r="BY150" s="1300" t="s">
        <v>35</v>
      </c>
      <c r="BZ150" s="1300" t="s">
        <v>35</v>
      </c>
      <c r="CA150" s="1300" t="s">
        <v>35</v>
      </c>
      <c r="CB150" s="1300" t="s">
        <v>35</v>
      </c>
      <c r="CC150" s="2198"/>
      <c r="CD150" s="2198"/>
      <c r="CE150" s="2198"/>
      <c r="CF150" s="2198"/>
      <c r="CG150" s="2198"/>
      <c r="CH150" s="2198"/>
      <c r="CI150" s="2198"/>
      <c r="CJ150" s="2198"/>
      <c r="CK150" s="2198"/>
      <c r="CL150" s="2198"/>
      <c r="CM150" s="2198"/>
      <c r="CN150" s="2198"/>
      <c r="CO150" s="2198"/>
      <c r="CP150" s="2198"/>
      <c r="CQ150" s="2198"/>
      <c r="CR150" s="2198"/>
      <c r="CS150" s="2198"/>
      <c r="CT150" s="2198"/>
      <c r="CU150" s="2198"/>
      <c r="CV150" s="2198"/>
      <c r="CW150" s="2198"/>
      <c r="CX150" s="2198"/>
      <c r="CY150" s="2198"/>
      <c r="CZ150" s="2198"/>
    </row>
    <row r="151" s="130" customFormat="true" ht="15" customHeight="true" x14ac:dyDescent="0.2">
      <c r="A151" s="2505" t="s">
        <v>109</v>
      </c>
      <c r="B151" s="252" t="s">
        <v>49</v>
      </c>
      <c r="C151" s="783">
        <v>1.1591553269665018</v>
      </c>
      <c r="D151" s="784">
        <v>0.42068141172064455</v>
      </c>
      <c r="E151" s="784">
        <v>0.65808422840249403</v>
      </c>
      <c r="F151" s="784">
        <v>0.27530122470778107</v>
      </c>
      <c r="G151" s="855">
        <v>0.42590475689780166</v>
      </c>
      <c r="H151" s="839">
        <v>1.3064412186590426</v>
      </c>
      <c r="I151" s="784">
        <v>0.86467181124450609</v>
      </c>
      <c r="J151" s="784">
        <v>0.3151885893791021</v>
      </c>
      <c r="K151" s="784">
        <v>4.7568969143270252E-2</v>
      </c>
      <c r="L151" s="807">
        <v>0.49704735974396069</v>
      </c>
      <c r="M151" s="822">
        <v>0.50604068849034112</v>
      </c>
      <c r="N151" s="784">
        <v>1.3300560146151794</v>
      </c>
      <c r="O151" s="784">
        <v>0</v>
      </c>
      <c r="P151" s="784">
        <v>0.41768458307252032</v>
      </c>
      <c r="Q151" s="855">
        <v>0.55332337770582618</v>
      </c>
      <c r="R151" s="839">
        <v>0.9547457872382682</v>
      </c>
      <c r="S151" s="784">
        <v>0.66496923982011724</v>
      </c>
      <c r="T151" s="784">
        <v>1.4099524600032693</v>
      </c>
      <c r="U151" s="784">
        <v>0.59264261777943861</v>
      </c>
      <c r="V151" s="784">
        <v>0.56052929933199969</v>
      </c>
      <c r="W151" s="784">
        <v>6.1710920613079062E-2</v>
      </c>
      <c r="X151" s="784">
        <v>0.15236130556255681</v>
      </c>
      <c r="Y151" s="785">
        <v>0.16308536910282304</v>
      </c>
      <c r="Z151" s="785">
        <v>3.2600114293433992E-2</v>
      </c>
      <c r="AA151" s="785">
        <v>0.35388879226883574</v>
      </c>
      <c r="AB151" s="2147">
        <v>0.67409845953365677</v>
      </c>
      <c r="AC151" s="2179"/>
      <c r="AD151" s="2179"/>
      <c r="AE151" s="2179"/>
      <c r="AF151" s="2179"/>
      <c r="AG151" s="2179"/>
      <c r="AH151" s="2179"/>
      <c r="AI151" s="2179"/>
      <c r="AJ151" s="2179"/>
      <c r="AK151" s="2179"/>
      <c r="AL151" s="2179"/>
      <c r="AM151" s="2179"/>
      <c r="AN151" s="2179"/>
      <c r="AO151" s="2179"/>
      <c r="AP151" s="2179"/>
      <c r="AQ151" s="2179"/>
      <c r="AR151" s="2179"/>
      <c r="AS151" s="2179"/>
      <c r="AT151" s="2179"/>
      <c r="AU151" s="2179"/>
      <c r="AV151" s="2179"/>
      <c r="AW151" s="2179"/>
      <c r="AX151" s="2179"/>
      <c r="AY151" s="2179"/>
      <c r="AZ151" s="215"/>
      <c r="BA151" s="2559" t="s">
        <v>109</v>
      </c>
      <c r="BB151" s="159" t="s">
        <v>49</v>
      </c>
      <c r="BC151" s="1219" t="s">
        <v>35</v>
      </c>
      <c r="BD151" s="1239" t="s">
        <v>35</v>
      </c>
      <c r="BE151" s="1239" t="s">
        <v>35</v>
      </c>
      <c r="BF151" s="1239" t="s">
        <v>35</v>
      </c>
      <c r="BG151" s="1260" t="s">
        <v>35</v>
      </c>
      <c r="BH151" s="1281" t="s">
        <v>35</v>
      </c>
      <c r="BI151" s="1239" t="s">
        <v>35</v>
      </c>
      <c r="BJ151" s="1239" t="s">
        <v>35</v>
      </c>
      <c r="BK151" s="1239" t="s">
        <v>35</v>
      </c>
      <c r="BL151" s="1260" t="s">
        <v>35</v>
      </c>
      <c r="BM151" s="1281" t="s">
        <v>35</v>
      </c>
      <c r="BN151" s="1239" t="s">
        <v>35</v>
      </c>
      <c r="BO151" s="1239" t="s">
        <v>35</v>
      </c>
      <c r="BP151" s="1239" t="s">
        <v>35</v>
      </c>
      <c r="BQ151" s="1260" t="s">
        <v>35</v>
      </c>
      <c r="BR151" s="1281" t="s">
        <v>35</v>
      </c>
      <c r="BS151" s="1239" t="s">
        <v>35</v>
      </c>
      <c r="BT151" s="1239" t="s">
        <v>35</v>
      </c>
      <c r="BU151" s="1239" t="s">
        <v>35</v>
      </c>
      <c r="BV151" s="1239" t="s">
        <v>35</v>
      </c>
      <c r="BW151" s="1239" t="s">
        <v>35</v>
      </c>
      <c r="BX151" s="1239" t="s">
        <v>35</v>
      </c>
      <c r="BY151" s="1300" t="s">
        <v>35</v>
      </c>
      <c r="BZ151" s="1300" t="s">
        <v>35</v>
      </c>
      <c r="CA151" s="1300" t="s">
        <v>35</v>
      </c>
      <c r="CB151" s="1300" t="s">
        <v>35</v>
      </c>
      <c r="CC151" s="2198"/>
      <c r="CD151" s="2198"/>
      <c r="CE151" s="2198"/>
      <c r="CF151" s="2198"/>
      <c r="CG151" s="2198"/>
      <c r="CH151" s="2198"/>
      <c r="CI151" s="2198"/>
      <c r="CJ151" s="2198"/>
      <c r="CK151" s="2198"/>
      <c r="CL151" s="2198"/>
      <c r="CM151" s="2198"/>
      <c r="CN151" s="2198"/>
      <c r="CO151" s="2198"/>
      <c r="CP151" s="2198"/>
      <c r="CQ151" s="2198"/>
      <c r="CR151" s="2198"/>
      <c r="CS151" s="2198"/>
      <c r="CT151" s="2198"/>
      <c r="CU151" s="2198"/>
      <c r="CV151" s="2198"/>
      <c r="CW151" s="2198"/>
      <c r="CX151" s="2198"/>
      <c r="CY151" s="2198"/>
      <c r="CZ151" s="2198"/>
    </row>
    <row r="152" s="130" customFormat="true" ht="15" customHeight="true" x14ac:dyDescent="0.2">
      <c r="A152" s="2560"/>
      <c r="B152" s="253" t="s">
        <v>48</v>
      </c>
      <c r="C152" s="786">
        <v>98.82654292806285</v>
      </c>
      <c r="D152" s="787">
        <v>99.579318588279392</v>
      </c>
      <c r="E152" s="787">
        <v>99.341915771597485</v>
      </c>
      <c r="F152" s="787">
        <v>99.724698775292225</v>
      </c>
      <c r="G152" s="856">
        <v>99.574095243102207</v>
      </c>
      <c r="H152" s="840">
        <v>98.693558781340926</v>
      </c>
      <c r="I152" s="787">
        <v>99.135328188755494</v>
      </c>
      <c r="J152" s="787">
        <v>99.68481141062091</v>
      </c>
      <c r="K152" s="787">
        <v>99.952431030856729</v>
      </c>
      <c r="L152" s="808">
        <v>99.502952640256026</v>
      </c>
      <c r="M152" s="823">
        <v>99.459064621765975</v>
      </c>
      <c r="N152" s="787">
        <v>98.669943985384805</v>
      </c>
      <c r="O152" s="787">
        <v>100</v>
      </c>
      <c r="P152" s="787">
        <v>99.582315416927486</v>
      </c>
      <c r="Q152" s="856">
        <v>99.446676622294163</v>
      </c>
      <c r="R152" s="840">
        <v>99.045254212761762</v>
      </c>
      <c r="S152" s="787">
        <v>99.335030760179876</v>
      </c>
      <c r="T152" s="787">
        <v>98.590047539996775</v>
      </c>
      <c r="U152" s="787">
        <v>99.407357382220539</v>
      </c>
      <c r="V152" s="787">
        <v>99.439470700668011</v>
      </c>
      <c r="W152" s="787">
        <v>99.938289079386919</v>
      </c>
      <c r="X152" s="787">
        <v>99.813863445790858</v>
      </c>
      <c r="Y152" s="788">
        <v>99.836914630897169</v>
      </c>
      <c r="Z152" s="788">
        <v>99.96739988570657</v>
      </c>
      <c r="AA152" s="788">
        <v>99.646111207731167</v>
      </c>
      <c r="AB152" s="2148">
        <v>99.325901540466376</v>
      </c>
      <c r="AC152" s="2180"/>
      <c r="AD152" s="2180"/>
      <c r="AE152" s="2180"/>
      <c r="AF152" s="2180"/>
      <c r="AG152" s="2180"/>
      <c r="AH152" s="2180"/>
      <c r="AI152" s="2180"/>
      <c r="AJ152" s="2180"/>
      <c r="AK152" s="2180"/>
      <c r="AL152" s="2180"/>
      <c r="AM152" s="2180"/>
      <c r="AN152" s="2180"/>
      <c r="AO152" s="2180"/>
      <c r="AP152" s="2180"/>
      <c r="AQ152" s="2180"/>
      <c r="AR152" s="2180"/>
      <c r="AS152" s="2180"/>
      <c r="AT152" s="2180"/>
      <c r="AU152" s="2180"/>
      <c r="AV152" s="2180"/>
      <c r="AW152" s="2180"/>
      <c r="AX152" s="2180"/>
      <c r="AY152" s="2180"/>
      <c r="AZ152" s="215"/>
      <c r="BA152" s="2561"/>
      <c r="BB152" s="235" t="s">
        <v>48</v>
      </c>
      <c r="BC152" s="1220" t="s">
        <v>35</v>
      </c>
      <c r="BD152" s="1240" t="s">
        <v>35</v>
      </c>
      <c r="BE152" s="1240" t="s">
        <v>35</v>
      </c>
      <c r="BF152" s="1240" t="s">
        <v>35</v>
      </c>
      <c r="BG152" s="1261" t="s">
        <v>35</v>
      </c>
      <c r="BH152" s="1282" t="s">
        <v>35</v>
      </c>
      <c r="BI152" s="1240" t="s">
        <v>35</v>
      </c>
      <c r="BJ152" s="1240" t="s">
        <v>35</v>
      </c>
      <c r="BK152" s="1240" t="s">
        <v>35</v>
      </c>
      <c r="BL152" s="1261" t="s">
        <v>35</v>
      </c>
      <c r="BM152" s="1282" t="s">
        <v>35</v>
      </c>
      <c r="BN152" s="1240" t="s">
        <v>35</v>
      </c>
      <c r="BO152" s="1240" t="s">
        <v>35</v>
      </c>
      <c r="BP152" s="1240" t="s">
        <v>35</v>
      </c>
      <c r="BQ152" s="1261" t="s">
        <v>35</v>
      </c>
      <c r="BR152" s="1282" t="s">
        <v>35</v>
      </c>
      <c r="BS152" s="1240" t="s">
        <v>35</v>
      </c>
      <c r="BT152" s="1240" t="s">
        <v>35</v>
      </c>
      <c r="BU152" s="1240" t="s">
        <v>35</v>
      </c>
      <c r="BV152" s="1240" t="s">
        <v>35</v>
      </c>
      <c r="BW152" s="1240" t="s">
        <v>35</v>
      </c>
      <c r="BX152" s="1240" t="s">
        <v>35</v>
      </c>
      <c r="BY152" s="1301" t="s">
        <v>35</v>
      </c>
      <c r="BZ152" s="1301" t="s">
        <v>35</v>
      </c>
      <c r="CA152" s="1301" t="s">
        <v>35</v>
      </c>
      <c r="CB152" s="1301" t="s">
        <v>35</v>
      </c>
      <c r="CC152" s="2199"/>
      <c r="CD152" s="2199"/>
      <c r="CE152" s="2199"/>
      <c r="CF152" s="2199"/>
      <c r="CG152" s="2199"/>
      <c r="CH152" s="2199"/>
      <c r="CI152" s="2199"/>
      <c r="CJ152" s="2199"/>
      <c r="CK152" s="2199"/>
      <c r="CL152" s="2199"/>
      <c r="CM152" s="2199"/>
      <c r="CN152" s="2199"/>
      <c r="CO152" s="2199"/>
      <c r="CP152" s="2199"/>
      <c r="CQ152" s="2199"/>
      <c r="CR152" s="2199"/>
      <c r="CS152" s="2199"/>
      <c r="CT152" s="2199"/>
      <c r="CU152" s="2199"/>
      <c r="CV152" s="2199"/>
      <c r="CW152" s="2199"/>
      <c r="CX152" s="2199"/>
      <c r="CY152" s="2199"/>
      <c r="CZ152" s="2199"/>
    </row>
    <row r="153" s="399" customFormat="true" ht="15" customHeight="true" x14ac:dyDescent="0.2">
      <c r="A153" s="2882" t="s">
        <v>62</v>
      </c>
      <c r="B153" s="2070" t="s">
        <v>307</v>
      </c>
      <c r="C153" s="1991">
        <v>41.38501602532147</v>
      </c>
      <c r="D153" s="1992">
        <v>60.403666020687851</v>
      </c>
      <c r="E153" s="1992">
        <v>67.717865143742102</v>
      </c>
      <c r="F153" s="1992">
        <v>82.012002169436059</v>
      </c>
      <c r="G153" s="1993">
        <v>87.65440533184811</v>
      </c>
      <c r="H153" s="1994">
        <v>89.532541739746037</v>
      </c>
      <c r="I153" s="1992">
        <v>95.568539136087864</v>
      </c>
      <c r="J153" s="1992">
        <v>96.244758959841548</v>
      </c>
      <c r="K153" s="1992">
        <v>97.191347260200587</v>
      </c>
      <c r="L153" s="1995">
        <v>98.031131491983189</v>
      </c>
      <c r="M153" s="1996">
        <v>13.389916021460399</v>
      </c>
      <c r="N153" s="1992">
        <v>20.925786572806196</v>
      </c>
      <c r="O153" s="1992">
        <v>31.437126126425941</v>
      </c>
      <c r="P153" s="1992">
        <v>31.609507856420393</v>
      </c>
      <c r="Q153" s="1993">
        <v>44.477423981819051</v>
      </c>
      <c r="R153" s="1994">
        <v>28.070922491845174</v>
      </c>
      <c r="S153" s="1992">
        <v>38.441921160378776</v>
      </c>
      <c r="T153" s="1992">
        <v>38.384927158251905</v>
      </c>
      <c r="U153" s="1992">
        <v>37.883859471112849</v>
      </c>
      <c r="V153" s="1992">
        <v>76.158512652457716</v>
      </c>
      <c r="W153" s="1992">
        <v>62.537949899012993</v>
      </c>
      <c r="X153" s="1992">
        <v>69.686932841700596</v>
      </c>
      <c r="Y153" s="1992">
        <v>75.884464851283781</v>
      </c>
      <c r="Z153" s="1992">
        <v>61.514154133374845</v>
      </c>
      <c r="AA153" s="1992">
        <v>60.262104079006704</v>
      </c>
      <c r="AB153" s="2336">
        <v>98.113473563102076</v>
      </c>
      <c r="AC153" s="667"/>
      <c r="AD153" s="667"/>
      <c r="AE153" s="667"/>
      <c r="AF153" s="667"/>
      <c r="AG153" s="667"/>
      <c r="AH153" s="667"/>
      <c r="AI153" s="667"/>
      <c r="AJ153" s="667"/>
      <c r="AK153" s="667"/>
      <c r="AL153" s="667"/>
      <c r="AM153" s="667"/>
      <c r="AN153" s="667"/>
      <c r="AO153" s="667"/>
      <c r="AP153" s="667"/>
      <c r="AQ153" s="667"/>
      <c r="AR153" s="667"/>
      <c r="AS153" s="667"/>
      <c r="AT153" s="667"/>
      <c r="AU153" s="667"/>
      <c r="AV153" s="667"/>
      <c r="AW153" s="667"/>
      <c r="AX153" s="667"/>
      <c r="AY153" s="667"/>
      <c r="AZ153" s="216"/>
      <c r="BA153" s="2906" t="s">
        <v>62</v>
      </c>
      <c r="BB153" s="234" t="s">
        <v>307</v>
      </c>
      <c r="BC153" s="339">
        <v>2320.6225100000024</v>
      </c>
      <c r="BD153" s="305">
        <v>3386.0164449999929</v>
      </c>
      <c r="BE153" s="305">
        <v>3797.4145089999975</v>
      </c>
      <c r="BF153" s="305">
        <v>4603.7129840000071</v>
      </c>
      <c r="BG153" s="340">
        <v>4917.8297510000093</v>
      </c>
      <c r="BH153" s="351">
        <v>2955.1728339999981</v>
      </c>
      <c r="BI153" s="305">
        <v>3161.0616509999954</v>
      </c>
      <c r="BJ153" s="305">
        <v>3198.9196170000059</v>
      </c>
      <c r="BK153" s="305">
        <v>3200.3411680000022</v>
      </c>
      <c r="BL153" s="340">
        <v>3244.5421840000045</v>
      </c>
      <c r="BM153" s="351">
        <v>308.00649299999998</v>
      </c>
      <c r="BN153" s="305">
        <v>481.65577900000034</v>
      </c>
      <c r="BO153" s="305">
        <v>724.49750600000073</v>
      </c>
      <c r="BP153" s="305">
        <v>727.40392599999984</v>
      </c>
      <c r="BQ153" s="340">
        <v>1023.9950409999999</v>
      </c>
      <c r="BR153" s="351">
        <v>408.02082500000068</v>
      </c>
      <c r="BS153" s="305">
        <v>1008.8895450000012</v>
      </c>
      <c r="BT153" s="305">
        <v>979.89822299999787</v>
      </c>
      <c r="BU153" s="305">
        <v>845.36752000000013</v>
      </c>
      <c r="BV153" s="305">
        <v>2298.4657130000041</v>
      </c>
      <c r="BW153" s="305">
        <v>1218.6884710000022</v>
      </c>
      <c r="BX153" s="305">
        <v>1652.6759499999991</v>
      </c>
      <c r="BY153" s="306">
        <v>982.7245119999983</v>
      </c>
      <c r="BZ153" s="306">
        <v>839.69545100000016</v>
      </c>
      <c r="CA153" s="306">
        <v>349.63684999999896</v>
      </c>
      <c r="CB153" s="306">
        <v>8441.5331390000083</v>
      </c>
      <c r="CC153" s="2200"/>
      <c r="CD153" s="2200"/>
      <c r="CE153" s="2200"/>
      <c r="CF153" s="2200"/>
      <c r="CG153" s="2200"/>
      <c r="CH153" s="2200"/>
      <c r="CI153" s="2200"/>
      <c r="CJ153" s="2200"/>
      <c r="CK153" s="2200"/>
      <c r="CL153" s="2200"/>
      <c r="CM153" s="2200"/>
      <c r="CN153" s="2200"/>
      <c r="CO153" s="2200"/>
      <c r="CP153" s="2200"/>
      <c r="CQ153" s="2200"/>
      <c r="CR153" s="2200"/>
      <c r="CS153" s="2200"/>
      <c r="CT153" s="2200"/>
      <c r="CU153" s="2200"/>
      <c r="CV153" s="2200"/>
      <c r="CW153" s="2200"/>
      <c r="CX153" s="2200"/>
      <c r="CY153" s="2200"/>
      <c r="CZ153" s="2200"/>
    </row>
    <row r="154" s="399" customFormat="true" ht="15" customHeight="true" x14ac:dyDescent="0.2">
      <c r="A154" s="2882"/>
      <c r="B154" s="2070" t="s">
        <v>308</v>
      </c>
      <c r="C154" s="1991">
        <v>2.4746741009617677</v>
      </c>
      <c r="D154" s="1992">
        <v>2.8998331443885363</v>
      </c>
      <c r="E154" s="1992">
        <v>3.3675954789892013</v>
      </c>
      <c r="F154" s="1992">
        <v>1.8747336082674315</v>
      </c>
      <c r="G154" s="1993">
        <v>1.9453114251831871</v>
      </c>
      <c r="H154" s="1994">
        <v>0.60280734325390817</v>
      </c>
      <c r="I154" s="1992">
        <v>0.19672791615806523</v>
      </c>
      <c r="J154" s="1992">
        <v>0.1054477336346179</v>
      </c>
      <c r="K154" s="1992">
        <v>0.57037273159614055</v>
      </c>
      <c r="L154" s="1995">
        <v>0.13431870014753097</v>
      </c>
      <c r="M154" s="1996">
        <v>3.5803966295220859</v>
      </c>
      <c r="N154" s="1992">
        <v>5.4083492152420289</v>
      </c>
      <c r="O154" s="1992">
        <v>4.1325145356887205</v>
      </c>
      <c r="P154" s="1992">
        <v>7.507161974453644</v>
      </c>
      <c r="Q154" s="1993">
        <v>7.6692717131731483</v>
      </c>
      <c r="R154" s="1994">
        <v>6.7674018736817807</v>
      </c>
      <c r="S154" s="1992">
        <v>4.5372897049374972</v>
      </c>
      <c r="T154" s="1992">
        <v>14.345842170192022</v>
      </c>
      <c r="U154" s="1992">
        <v>3.1379084427563888</v>
      </c>
      <c r="V154" s="1992">
        <v>7.5898217528401243E-2</v>
      </c>
      <c r="W154" s="1992">
        <v>0.13601586267244417</v>
      </c>
      <c r="X154" s="1992">
        <v>8.7726360183048052E-2</v>
      </c>
      <c r="Y154" s="1992">
        <v>1.0615950983975755</v>
      </c>
      <c r="Z154" s="1992">
        <v>0</v>
      </c>
      <c r="AA154" s="1992">
        <v>0</v>
      </c>
      <c r="AB154" s="2336">
        <v>0.34963792412223166</v>
      </c>
      <c r="AC154" s="667"/>
      <c r="AD154" s="667"/>
      <c r="AE154" s="667"/>
      <c r="AF154" s="667"/>
      <c r="AG154" s="667"/>
      <c r="AH154" s="667"/>
      <c r="AI154" s="667"/>
      <c r="AJ154" s="667"/>
      <c r="AK154" s="667"/>
      <c r="AL154" s="667"/>
      <c r="AM154" s="667"/>
      <c r="AN154" s="667"/>
      <c r="AO154" s="667"/>
      <c r="AP154" s="667"/>
      <c r="AQ154" s="667"/>
      <c r="AR154" s="667"/>
      <c r="AS154" s="667"/>
      <c r="AT154" s="667"/>
      <c r="AU154" s="667"/>
      <c r="AV154" s="667"/>
      <c r="AW154" s="667"/>
      <c r="AX154" s="667"/>
      <c r="AY154" s="667"/>
      <c r="AZ154" s="216"/>
      <c r="BA154" s="2906"/>
      <c r="BB154" s="159" t="s">
        <v>308</v>
      </c>
      <c r="BC154" s="341">
        <v>138.76482300000001</v>
      </c>
      <c r="BD154" s="307">
        <v>162.554417</v>
      </c>
      <c r="BE154" s="307">
        <v>188.844641</v>
      </c>
      <c r="BF154" s="307">
        <v>105.23746799999999</v>
      </c>
      <c r="BG154" s="342">
        <v>109.14123899999997</v>
      </c>
      <c r="BH154" s="352">
        <v>19.896674999999998</v>
      </c>
      <c r="BI154" s="307">
        <v>6.5070480000000002</v>
      </c>
      <c r="BJ154" s="307">
        <v>3.5048019999999998</v>
      </c>
      <c r="BK154" s="307">
        <v>18.781376999999999</v>
      </c>
      <c r="BL154" s="342">
        <v>4.4455540000000004</v>
      </c>
      <c r="BM154" s="352">
        <v>82.359397000000016</v>
      </c>
      <c r="BN154" s="307">
        <v>124.48576999999997</v>
      </c>
      <c r="BO154" s="307">
        <v>95.237600999999998</v>
      </c>
      <c r="BP154" s="307">
        <v>172.75622000000004</v>
      </c>
      <c r="BQ154" s="342">
        <v>176.56814399999996</v>
      </c>
      <c r="BR154" s="352">
        <v>98.366589000000005</v>
      </c>
      <c r="BS154" s="307">
        <v>119.07896399999996</v>
      </c>
      <c r="BT154" s="307">
        <v>366.22357499999981</v>
      </c>
      <c r="BU154" s="307">
        <v>70.021531999999993</v>
      </c>
      <c r="BV154" s="307">
        <v>2.29061</v>
      </c>
      <c r="BW154" s="307">
        <v>2.650566</v>
      </c>
      <c r="BX154" s="307">
        <v>2.0804939999999998</v>
      </c>
      <c r="BY154" s="308">
        <v>13.747945999999999</v>
      </c>
      <c r="BZ154" s="308">
        <v>0</v>
      </c>
      <c r="CA154" s="308">
        <v>0</v>
      </c>
      <c r="CB154" s="308">
        <v>30.082312000000002</v>
      </c>
      <c r="CC154" s="2200"/>
      <c r="CD154" s="2200"/>
      <c r="CE154" s="2200"/>
      <c r="CF154" s="2200"/>
      <c r="CG154" s="2200"/>
      <c r="CH154" s="2200"/>
      <c r="CI154" s="2200"/>
      <c r="CJ154" s="2200"/>
      <c r="CK154" s="2200"/>
      <c r="CL154" s="2200"/>
      <c r="CM154" s="2200"/>
      <c r="CN154" s="2200"/>
      <c r="CO154" s="2200"/>
      <c r="CP154" s="2200"/>
      <c r="CQ154" s="2200"/>
      <c r="CR154" s="2200"/>
      <c r="CS154" s="2200"/>
      <c r="CT154" s="2200"/>
      <c r="CU154" s="2200"/>
      <c r="CV154" s="2200"/>
      <c r="CW154" s="2200"/>
      <c r="CX154" s="2200"/>
      <c r="CY154" s="2200"/>
      <c r="CZ154" s="2200"/>
    </row>
    <row r="155" s="399" customFormat="true" ht="15" customHeight="true" x14ac:dyDescent="0.2">
      <c r="A155" s="2882"/>
      <c r="B155" s="2070" t="s">
        <v>310</v>
      </c>
      <c r="C155" s="1991">
        <v>2.1822509956341238</v>
      </c>
      <c r="D155" s="1992">
        <v>2.341357814296269</v>
      </c>
      <c r="E155" s="1992">
        <v>2.9795913377196412</v>
      </c>
      <c r="F155" s="1992">
        <v>3.0922796424433399</v>
      </c>
      <c r="G155" s="1993">
        <v>2.7854704310735299</v>
      </c>
      <c r="H155" s="1994">
        <v>0.55928719604030908</v>
      </c>
      <c r="I155" s="1992">
        <v>0.96109579210798701</v>
      </c>
      <c r="J155" s="1992">
        <v>0.74865113281510587</v>
      </c>
      <c r="K155" s="1992">
        <v>1.2243921142764405</v>
      </c>
      <c r="L155" s="1995">
        <v>0.75215561250002949</v>
      </c>
      <c r="M155" s="1996">
        <v>3.3010231819919773</v>
      </c>
      <c r="N155" s="1992">
        <v>2.7878067154446668</v>
      </c>
      <c r="O155" s="1992">
        <v>4.4528795666815224</v>
      </c>
      <c r="P155" s="1992">
        <v>5.0546376041978096</v>
      </c>
      <c r="Q155" s="1993">
        <v>10.910067842433961</v>
      </c>
      <c r="R155" s="1994">
        <v>10.907537205291721</v>
      </c>
      <c r="S155" s="1992">
        <v>0.32853768756637031</v>
      </c>
      <c r="T155" s="1992">
        <v>0.57078564620815175</v>
      </c>
      <c r="U155" s="1992">
        <v>6.5738535871523451</v>
      </c>
      <c r="V155" s="1992">
        <v>9.4230238285449257</v>
      </c>
      <c r="W155" s="1992">
        <v>0</v>
      </c>
      <c r="X155" s="1992">
        <v>0.80469882917342317</v>
      </c>
      <c r="Y155" s="1992">
        <v>8.6853290876034528</v>
      </c>
      <c r="Z155" s="1992">
        <v>0</v>
      </c>
      <c r="AA155" s="1992">
        <v>7.8916076913055827E-2</v>
      </c>
      <c r="AB155" s="2336">
        <v>6.6551973886236598E-2</v>
      </c>
      <c r="AC155" s="667"/>
      <c r="AD155" s="667"/>
      <c r="AE155" s="667"/>
      <c r="AF155" s="667"/>
      <c r="AG155" s="667"/>
      <c r="AH155" s="667"/>
      <c r="AI155" s="667"/>
      <c r="AJ155" s="667"/>
      <c r="AK155" s="667"/>
      <c r="AL155" s="667"/>
      <c r="AM155" s="667"/>
      <c r="AN155" s="667"/>
      <c r="AO155" s="667"/>
      <c r="AP155" s="667"/>
      <c r="AQ155" s="667"/>
      <c r="AR155" s="667"/>
      <c r="AS155" s="667"/>
      <c r="AT155" s="667"/>
      <c r="AU155" s="667"/>
      <c r="AV155" s="667"/>
      <c r="AW155" s="667"/>
      <c r="AX155" s="667"/>
      <c r="AY155" s="667"/>
      <c r="AZ155" s="216"/>
      <c r="BA155" s="2906"/>
      <c r="BB155" s="159" t="s">
        <v>310</v>
      </c>
      <c r="BC155" s="341">
        <v>122.36749600000012</v>
      </c>
      <c r="BD155" s="307">
        <v>131.24826000000002</v>
      </c>
      <c r="BE155" s="307">
        <v>167.08653399999997</v>
      </c>
      <c r="BF155" s="307">
        <v>173.58395800000005</v>
      </c>
      <c r="BG155" s="342">
        <v>156.27816200000004</v>
      </c>
      <c r="BH155" s="352">
        <v>18.460218999999995</v>
      </c>
      <c r="BI155" s="307">
        <v>31.789572999999997</v>
      </c>
      <c r="BJ155" s="307">
        <v>24.883170999999997</v>
      </c>
      <c r="BK155" s="307">
        <v>40.317092000000002</v>
      </c>
      <c r="BL155" s="342">
        <v>24.894138999999996</v>
      </c>
      <c r="BM155" s="352">
        <v>75.933006000000063</v>
      </c>
      <c r="BN155" s="307">
        <v>64.167873</v>
      </c>
      <c r="BO155" s="307">
        <v>102.62070799999999</v>
      </c>
      <c r="BP155" s="307">
        <v>116.31826899999999</v>
      </c>
      <c r="BQ155" s="342">
        <v>251.18036000000006</v>
      </c>
      <c r="BR155" s="352">
        <v>158.54492600000003</v>
      </c>
      <c r="BS155" s="307">
        <v>8.6223120000000009</v>
      </c>
      <c r="BT155" s="307">
        <v>14.571132</v>
      </c>
      <c r="BU155" s="307">
        <v>146.69366799999997</v>
      </c>
      <c r="BV155" s="307">
        <v>284.38708200000013</v>
      </c>
      <c r="BW155" s="307">
        <v>0</v>
      </c>
      <c r="BX155" s="307">
        <v>19.084014</v>
      </c>
      <c r="BY155" s="308">
        <v>112.47738000000007</v>
      </c>
      <c r="BZ155" s="308">
        <v>0</v>
      </c>
      <c r="CA155" s="308">
        <v>0.457866</v>
      </c>
      <c r="CB155" s="308">
        <v>5.7260299999999997</v>
      </c>
      <c r="CC155" s="2200"/>
      <c r="CD155" s="2200"/>
      <c r="CE155" s="2200"/>
      <c r="CF155" s="2200"/>
      <c r="CG155" s="2200"/>
      <c r="CH155" s="2200"/>
      <c r="CI155" s="2200"/>
      <c r="CJ155" s="2200"/>
      <c r="CK155" s="2200"/>
      <c r="CL155" s="2200"/>
      <c r="CM155" s="2200"/>
      <c r="CN155" s="2200"/>
      <c r="CO155" s="2200"/>
      <c r="CP155" s="2200"/>
      <c r="CQ155" s="2200"/>
      <c r="CR155" s="2200"/>
      <c r="CS155" s="2200"/>
      <c r="CT155" s="2200"/>
      <c r="CU155" s="2200"/>
      <c r="CV155" s="2200"/>
      <c r="CW155" s="2200"/>
      <c r="CX155" s="2200"/>
      <c r="CY155" s="2200"/>
      <c r="CZ155" s="2200"/>
    </row>
    <row r="156" s="399" customFormat="true" ht="15" customHeight="true" x14ac:dyDescent="0.2">
      <c r="A156" s="2882"/>
      <c r="B156" s="2070" t="s">
        <v>311</v>
      </c>
      <c r="C156" s="1991">
        <v>0.15891766904130344</v>
      </c>
      <c r="D156" s="1992">
        <v>7.9582995480361282E-2</v>
      </c>
      <c r="E156" s="1992">
        <v>0.40633538327804875</v>
      </c>
      <c r="F156" s="1992">
        <v>0</v>
      </c>
      <c r="G156" s="1993">
        <v>0.13030283775739862</v>
      </c>
      <c r="H156" s="1994">
        <v>0.17748092983412067</v>
      </c>
      <c r="I156" s="1992">
        <v>0.21492518975056665</v>
      </c>
      <c r="J156" s="1992">
        <v>0</v>
      </c>
      <c r="K156" s="1992">
        <v>3.1458031911383015E-2</v>
      </c>
      <c r="L156" s="1995">
        <v>0</v>
      </c>
      <c r="M156" s="1996">
        <v>0.18192251931405293</v>
      </c>
      <c r="N156" s="1992">
        <v>0.14465142986749557</v>
      </c>
      <c r="O156" s="1992">
        <v>0</v>
      </c>
      <c r="P156" s="1992">
        <v>0.68125291889893558</v>
      </c>
      <c r="Q156" s="1993">
        <v>0.2725450748396418</v>
      </c>
      <c r="R156" s="1994">
        <v>0.88685098889276803</v>
      </c>
      <c r="S156" s="1992">
        <v>0</v>
      </c>
      <c r="T156" s="1992">
        <v>0</v>
      </c>
      <c r="U156" s="1992">
        <v>0.84177571436325305</v>
      </c>
      <c r="V156" s="1992">
        <v>0</v>
      </c>
      <c r="W156" s="1992">
        <v>0</v>
      </c>
      <c r="X156" s="1992">
        <v>0.14369619238846254</v>
      </c>
      <c r="Y156" s="1992">
        <v>0.64758698192909558</v>
      </c>
      <c r="Z156" s="1992">
        <v>0</v>
      </c>
      <c r="AA156" s="1992">
        <v>0</v>
      </c>
      <c r="AB156" s="2336">
        <v>0</v>
      </c>
      <c r="AC156" s="667"/>
      <c r="AD156" s="667"/>
      <c r="AE156" s="667"/>
      <c r="AF156" s="667"/>
      <c r="AG156" s="667"/>
      <c r="AH156" s="667"/>
      <c r="AI156" s="667"/>
      <c r="AJ156" s="667"/>
      <c r="AK156" s="667"/>
      <c r="AL156" s="667"/>
      <c r="AM156" s="667"/>
      <c r="AN156" s="667"/>
      <c r="AO156" s="667"/>
      <c r="AP156" s="667"/>
      <c r="AQ156" s="667"/>
      <c r="AR156" s="667"/>
      <c r="AS156" s="667"/>
      <c r="AT156" s="667"/>
      <c r="AU156" s="667"/>
      <c r="AV156" s="667"/>
      <c r="AW156" s="667"/>
      <c r="AX156" s="667"/>
      <c r="AY156" s="667"/>
      <c r="AZ156" s="216"/>
      <c r="BA156" s="2906"/>
      <c r="BB156" s="159" t="s">
        <v>311</v>
      </c>
      <c r="BC156" s="341">
        <v>8.9111460000000005</v>
      </c>
      <c r="BD156" s="307">
        <v>4.4611419999999997</v>
      </c>
      <c r="BE156" s="307">
        <v>22.786068</v>
      </c>
      <c r="BF156" s="307">
        <v>0</v>
      </c>
      <c r="BG156" s="342">
        <v>7.3106100000000005</v>
      </c>
      <c r="BH156" s="352">
        <v>5.8580579999999998</v>
      </c>
      <c r="BI156" s="307">
        <v>7.1089479999999998</v>
      </c>
      <c r="BJ156" s="307">
        <v>0</v>
      </c>
      <c r="BK156" s="307">
        <v>1.0358579999999999</v>
      </c>
      <c r="BL156" s="342">
        <v>0</v>
      </c>
      <c r="BM156" s="352">
        <v>4.1847400000000006</v>
      </c>
      <c r="BN156" s="307">
        <v>3.3294899999999998</v>
      </c>
      <c r="BO156" s="307">
        <v>0</v>
      </c>
      <c r="BP156" s="307">
        <v>15.67712</v>
      </c>
      <c r="BQ156" s="342">
        <v>6.2747520000000003</v>
      </c>
      <c r="BR156" s="352">
        <v>12.890694</v>
      </c>
      <c r="BS156" s="307">
        <v>0</v>
      </c>
      <c r="BT156" s="307">
        <v>0</v>
      </c>
      <c r="BU156" s="307">
        <v>18.783985000000001</v>
      </c>
      <c r="BV156" s="307">
        <v>0</v>
      </c>
      <c r="BW156" s="307">
        <v>0</v>
      </c>
      <c r="BX156" s="307">
        <v>3.4078590000000002</v>
      </c>
      <c r="BY156" s="308">
        <v>8.3864280000000004</v>
      </c>
      <c r="BZ156" s="308">
        <v>0</v>
      </c>
      <c r="CA156" s="308">
        <v>0</v>
      </c>
      <c r="CB156" s="308">
        <v>0</v>
      </c>
      <c r="CC156" s="2200"/>
      <c r="CD156" s="2200"/>
      <c r="CE156" s="2200"/>
      <c r="CF156" s="2200"/>
      <c r="CG156" s="2200"/>
      <c r="CH156" s="2200"/>
      <c r="CI156" s="2200"/>
      <c r="CJ156" s="2200"/>
      <c r="CK156" s="2200"/>
      <c r="CL156" s="2200"/>
      <c r="CM156" s="2200"/>
      <c r="CN156" s="2200"/>
      <c r="CO156" s="2200"/>
      <c r="CP156" s="2200"/>
      <c r="CQ156" s="2200"/>
      <c r="CR156" s="2200"/>
      <c r="CS156" s="2200"/>
      <c r="CT156" s="2200"/>
      <c r="CU156" s="2200"/>
      <c r="CV156" s="2200"/>
      <c r="CW156" s="2200"/>
      <c r="CX156" s="2200"/>
      <c r="CY156" s="2200"/>
      <c r="CZ156" s="2200"/>
    </row>
    <row r="157" s="399" customFormat="true" ht="15" customHeight="true" x14ac:dyDescent="0.2">
      <c r="A157" s="2882"/>
      <c r="B157" s="2070" t="s">
        <v>312</v>
      </c>
      <c r="C157" s="1991">
        <v>10.201199764087935</v>
      </c>
      <c r="D157" s="1992">
        <v>9.2036501890818894</v>
      </c>
      <c r="E157" s="1992">
        <v>8.0401564186260917</v>
      </c>
      <c r="F157" s="1992">
        <v>3.9404758855629431</v>
      </c>
      <c r="G157" s="1993">
        <v>1.8823637407206752</v>
      </c>
      <c r="H157" s="1994">
        <v>2.8628448207109565</v>
      </c>
      <c r="I157" s="1992">
        <v>0.59831604625094614</v>
      </c>
      <c r="J157" s="1992">
        <v>1.4220025537700718</v>
      </c>
      <c r="K157" s="1992">
        <v>0.38151378417250803</v>
      </c>
      <c r="L157" s="1995">
        <v>7.5309983535691308E-2</v>
      </c>
      <c r="M157" s="1996">
        <v>15.326648031791661</v>
      </c>
      <c r="N157" s="1992">
        <v>13.959915536866257</v>
      </c>
      <c r="O157" s="1992">
        <v>16.94250606582089</v>
      </c>
      <c r="P157" s="1992">
        <v>16.905718008477013</v>
      </c>
      <c r="Q157" s="1993">
        <v>10.235442648996575</v>
      </c>
      <c r="R157" s="1994">
        <v>20.744842073878328</v>
      </c>
      <c r="S157" s="1992">
        <v>17.348240088474018</v>
      </c>
      <c r="T157" s="1992">
        <v>0.2448694463094504</v>
      </c>
      <c r="U157" s="1992">
        <v>0.46879048596722833</v>
      </c>
      <c r="V157" s="1992">
        <v>4.2006980004470496</v>
      </c>
      <c r="W157" s="1992">
        <v>1.6926631768497842</v>
      </c>
      <c r="X157" s="1992">
        <v>22.650883928336594</v>
      </c>
      <c r="Y157" s="1992">
        <v>6.2665993995116551</v>
      </c>
      <c r="Z157" s="1992">
        <v>15.156264152700061</v>
      </c>
      <c r="AA157" s="1992">
        <v>9.8397109936922647</v>
      </c>
      <c r="AB157" s="2336">
        <v>0.58114750384972125</v>
      </c>
      <c r="AC157" s="667"/>
      <c r="AD157" s="667"/>
      <c r="AE157" s="667"/>
      <c r="AF157" s="667"/>
      <c r="AG157" s="667"/>
      <c r="AH157" s="667"/>
      <c r="AI157" s="667"/>
      <c r="AJ157" s="667"/>
      <c r="AK157" s="667"/>
      <c r="AL157" s="667"/>
      <c r="AM157" s="667"/>
      <c r="AN157" s="667"/>
      <c r="AO157" s="667"/>
      <c r="AP157" s="667"/>
      <c r="AQ157" s="667"/>
      <c r="AR157" s="667"/>
      <c r="AS157" s="667"/>
      <c r="AT157" s="667"/>
      <c r="AU157" s="667"/>
      <c r="AV157" s="667"/>
      <c r="AW157" s="667"/>
      <c r="AX157" s="667"/>
      <c r="AY157" s="667"/>
      <c r="AZ157" s="216"/>
      <c r="BA157" s="2906"/>
      <c r="BB157" s="159" t="s">
        <v>312</v>
      </c>
      <c r="BC157" s="341">
        <v>572.02185899999995</v>
      </c>
      <c r="BD157" s="307">
        <v>515.92416399999979</v>
      </c>
      <c r="BE157" s="307">
        <v>450.86782600000004</v>
      </c>
      <c r="BF157" s="307">
        <v>221.19713600000006</v>
      </c>
      <c r="BG157" s="342">
        <v>105.60957399999997</v>
      </c>
      <c r="BH157" s="352">
        <v>94.493030999999974</v>
      </c>
      <c r="BI157" s="307">
        <v>19.790130999999999</v>
      </c>
      <c r="BJ157" s="307">
        <v>47.263580000000005</v>
      </c>
      <c r="BK157" s="307">
        <v>12.562581999999999</v>
      </c>
      <c r="BL157" s="342">
        <v>2.4925389999999998</v>
      </c>
      <c r="BM157" s="352">
        <v>352.55688699999985</v>
      </c>
      <c r="BN157" s="307">
        <v>321.32001199999996</v>
      </c>
      <c r="BO157" s="307">
        <v>390.455646</v>
      </c>
      <c r="BP157" s="307">
        <v>389.03755499999994</v>
      </c>
      <c r="BQ157" s="342">
        <v>235.64859600000014</v>
      </c>
      <c r="BR157" s="352">
        <v>301.53364500000009</v>
      </c>
      <c r="BS157" s="307">
        <v>455.29613300000005</v>
      </c>
      <c r="BT157" s="307">
        <v>6.2510769999999996</v>
      </c>
      <c r="BU157" s="307">
        <v>10.460926000000001</v>
      </c>
      <c r="BV157" s="307">
        <v>126.77716500000001</v>
      </c>
      <c r="BW157" s="307">
        <v>32.985237000000005</v>
      </c>
      <c r="BX157" s="307">
        <v>537.18207399999926</v>
      </c>
      <c r="BY157" s="308">
        <v>81.154170999999991</v>
      </c>
      <c r="BZ157" s="308">
        <v>206.88971900000004</v>
      </c>
      <c r="CA157" s="308">
        <v>57.089370000000002</v>
      </c>
      <c r="CB157" s="308">
        <v>50.001041999999998</v>
      </c>
      <c r="CC157" s="2200"/>
      <c r="CD157" s="2200"/>
      <c r="CE157" s="2200"/>
      <c r="CF157" s="2200"/>
      <c r="CG157" s="2200"/>
      <c r="CH157" s="2200"/>
      <c r="CI157" s="2200"/>
      <c r="CJ157" s="2200"/>
      <c r="CK157" s="2200"/>
      <c r="CL157" s="2200"/>
      <c r="CM157" s="2200"/>
      <c r="CN157" s="2200"/>
      <c r="CO157" s="2200"/>
      <c r="CP157" s="2200"/>
      <c r="CQ157" s="2200"/>
      <c r="CR157" s="2200"/>
      <c r="CS157" s="2200"/>
      <c r="CT157" s="2200"/>
      <c r="CU157" s="2200"/>
      <c r="CV157" s="2200"/>
      <c r="CW157" s="2200"/>
      <c r="CX157" s="2200"/>
      <c r="CY157" s="2200"/>
      <c r="CZ157" s="2200"/>
    </row>
    <row r="158" s="399" customFormat="true" ht="15" customHeight="true" x14ac:dyDescent="0.2">
      <c r="A158" s="2882"/>
      <c r="B158" s="2070" t="s">
        <v>313</v>
      </c>
      <c r="C158" s="1991">
        <v>43.577336290381183</v>
      </c>
      <c r="D158" s="1992">
        <v>25.071909836064666</v>
      </c>
      <c r="E158" s="1992">
        <v>17.488456237644758</v>
      </c>
      <c r="F158" s="1992">
        <v>9.0805086942901863</v>
      </c>
      <c r="G158" s="1993">
        <v>5.6021462334171046</v>
      </c>
      <c r="H158" s="1994">
        <v>6.2488379817785731</v>
      </c>
      <c r="I158" s="1992">
        <v>2.460395919644605</v>
      </c>
      <c r="J158" s="1992">
        <v>1.4791396199386497</v>
      </c>
      <c r="K158" s="1992">
        <v>0.6009160778429451</v>
      </c>
      <c r="L158" s="1995">
        <v>1.007084211833583</v>
      </c>
      <c r="M158" s="1996">
        <v>64.193109808717608</v>
      </c>
      <c r="N158" s="1992">
        <v>56.773490529773504</v>
      </c>
      <c r="O158" s="1992">
        <v>43.034973705383031</v>
      </c>
      <c r="P158" s="1992">
        <v>38.24172163755226</v>
      </c>
      <c r="Q158" s="1993">
        <v>26.435248738737606</v>
      </c>
      <c r="R158" s="1994">
        <v>32.622445366410204</v>
      </c>
      <c r="S158" s="1992">
        <v>39.323637272221795</v>
      </c>
      <c r="T158" s="1992">
        <v>46.453575579038343</v>
      </c>
      <c r="U158" s="1992">
        <v>51.09381229864799</v>
      </c>
      <c r="V158" s="1992">
        <v>10.14186730102179</v>
      </c>
      <c r="W158" s="1992">
        <v>35.633371061464707</v>
      </c>
      <c r="X158" s="1992">
        <v>6.6260618482177733</v>
      </c>
      <c r="Y158" s="1992">
        <v>7.4544245812745453</v>
      </c>
      <c r="Z158" s="1992">
        <v>23.284110295691203</v>
      </c>
      <c r="AA158" s="1992">
        <v>29.819268850387903</v>
      </c>
      <c r="AB158" s="2336">
        <v>0.88918903503972702</v>
      </c>
      <c r="AC158" s="667"/>
      <c r="AD158" s="667"/>
      <c r="AE158" s="667"/>
      <c r="AF158" s="667"/>
      <c r="AG158" s="667"/>
      <c r="AH158" s="667"/>
      <c r="AI158" s="667"/>
      <c r="AJ158" s="667"/>
      <c r="AK158" s="667"/>
      <c r="AL158" s="667"/>
      <c r="AM158" s="667"/>
      <c r="AN158" s="667"/>
      <c r="AO158" s="667"/>
      <c r="AP158" s="667"/>
      <c r="AQ158" s="667"/>
      <c r="AR158" s="667"/>
      <c r="AS158" s="667"/>
      <c r="AT158" s="667"/>
      <c r="AU158" s="667"/>
      <c r="AV158" s="667"/>
      <c r="AW158" s="667"/>
      <c r="AX158" s="667"/>
      <c r="AY158" s="667"/>
      <c r="AZ158" s="216"/>
      <c r="BA158" s="2906"/>
      <c r="BB158" s="159" t="s">
        <v>313</v>
      </c>
      <c r="BC158" s="341">
        <v>2443.5546300000028</v>
      </c>
      <c r="BD158" s="307">
        <v>1405.4428249999999</v>
      </c>
      <c r="BE158" s="307">
        <v>980.70010500000001</v>
      </c>
      <c r="BF158" s="307">
        <v>509.73094999999972</v>
      </c>
      <c r="BG158" s="342">
        <v>314.30709399999995</v>
      </c>
      <c r="BH158" s="352">
        <v>206.253457</v>
      </c>
      <c r="BI158" s="307">
        <v>81.380999000000003</v>
      </c>
      <c r="BJ158" s="307">
        <v>49.162663999999999</v>
      </c>
      <c r="BK158" s="307">
        <v>19.787115999999997</v>
      </c>
      <c r="BL158" s="342">
        <v>33.331525999999997</v>
      </c>
      <c r="BM158" s="352">
        <v>1476.6257380000015</v>
      </c>
      <c r="BN158" s="307">
        <v>1306.7742859999998</v>
      </c>
      <c r="BO158" s="307">
        <v>991.78057799999999</v>
      </c>
      <c r="BP158" s="307">
        <v>880.02567400000032</v>
      </c>
      <c r="BQ158" s="342">
        <v>608.61356599999999</v>
      </c>
      <c r="BR158" s="352">
        <v>474.17882600000013</v>
      </c>
      <c r="BS158" s="307">
        <v>1032.0297559999997</v>
      </c>
      <c r="BT158" s="307">
        <v>1185.8763199999985</v>
      </c>
      <c r="BU158" s="307">
        <v>1140.1438499999997</v>
      </c>
      <c r="BV158" s="307">
        <v>306.08179500000011</v>
      </c>
      <c r="BW158" s="307">
        <v>694.39402099999961</v>
      </c>
      <c r="BX158" s="307">
        <v>157.14184299999999</v>
      </c>
      <c r="BY158" s="308">
        <v>96.53683099999995</v>
      </c>
      <c r="BZ158" s="308">
        <v>317.83841899999993</v>
      </c>
      <c r="CA158" s="308">
        <v>173.00947899999986</v>
      </c>
      <c r="CB158" s="308">
        <v>76.504463999999999</v>
      </c>
      <c r="CC158" s="2200"/>
      <c r="CD158" s="2200"/>
      <c r="CE158" s="2200"/>
      <c r="CF158" s="2200"/>
      <c r="CG158" s="2200"/>
      <c r="CH158" s="2200"/>
      <c r="CI158" s="2200"/>
      <c r="CJ158" s="2200"/>
      <c r="CK158" s="2200"/>
      <c r="CL158" s="2200"/>
      <c r="CM158" s="2200"/>
      <c r="CN158" s="2200"/>
      <c r="CO158" s="2200"/>
      <c r="CP158" s="2200"/>
      <c r="CQ158" s="2200"/>
      <c r="CR158" s="2200"/>
      <c r="CS158" s="2200"/>
      <c r="CT158" s="2200"/>
      <c r="CU158" s="2200"/>
      <c r="CV158" s="2200"/>
      <c r="CW158" s="2200"/>
      <c r="CX158" s="2200"/>
      <c r="CY158" s="2200"/>
      <c r="CZ158" s="2200"/>
    </row>
    <row r="159" s="399" customFormat="true" ht="15" customHeight="true" x14ac:dyDescent="0.2">
      <c r="A159" s="2882"/>
      <c r="B159" s="2070" t="s">
        <v>314</v>
      </c>
      <c r="C159" s="1991">
        <v>9.5357599323069413E-3</v>
      </c>
      <c r="D159" s="1992">
        <v>0</v>
      </c>
      <c r="E159" s="1992">
        <v>0</v>
      </c>
      <c r="F159" s="1992">
        <v>0</v>
      </c>
      <c r="G159" s="1993">
        <v>0</v>
      </c>
      <c r="H159" s="1994">
        <v>1.61999886361219E-2</v>
      </c>
      <c r="I159" s="1992">
        <v>0</v>
      </c>
      <c r="J159" s="1992">
        <v>0</v>
      </c>
      <c r="K159" s="1992">
        <v>0</v>
      </c>
      <c r="L159" s="1995">
        <v>0</v>
      </c>
      <c r="M159" s="1996">
        <v>0</v>
      </c>
      <c r="N159" s="1992">
        <v>0</v>
      </c>
      <c r="O159" s="1992">
        <v>0</v>
      </c>
      <c r="P159" s="1992">
        <v>0</v>
      </c>
      <c r="Q159" s="1993">
        <v>0</v>
      </c>
      <c r="R159" s="1994">
        <v>0</v>
      </c>
      <c r="S159" s="1992">
        <v>2.037408642174381E-2</v>
      </c>
      <c r="T159" s="1992">
        <v>0</v>
      </c>
      <c r="U159" s="1992">
        <v>0</v>
      </c>
      <c r="V159" s="1992">
        <v>0</v>
      </c>
      <c r="W159" s="1992">
        <v>0</v>
      </c>
      <c r="X159" s="1992">
        <v>0</v>
      </c>
      <c r="Y159" s="1992">
        <v>0</v>
      </c>
      <c r="Z159" s="1992">
        <v>0</v>
      </c>
      <c r="AA159" s="1992">
        <v>0</v>
      </c>
      <c r="AB159" s="2336">
        <v>0</v>
      </c>
      <c r="AC159" s="667"/>
      <c r="AD159" s="667"/>
      <c r="AE159" s="667"/>
      <c r="AF159" s="667"/>
      <c r="AG159" s="667"/>
      <c r="AH159" s="667"/>
      <c r="AI159" s="667"/>
      <c r="AJ159" s="667"/>
      <c r="AK159" s="667"/>
      <c r="AL159" s="667"/>
      <c r="AM159" s="667"/>
      <c r="AN159" s="667"/>
      <c r="AO159" s="667"/>
      <c r="AP159" s="667"/>
      <c r="AQ159" s="667"/>
      <c r="AR159" s="667"/>
      <c r="AS159" s="667"/>
      <c r="AT159" s="667"/>
      <c r="AU159" s="667"/>
      <c r="AV159" s="667"/>
      <c r="AW159" s="667"/>
      <c r="AX159" s="667"/>
      <c r="AY159" s="667"/>
      <c r="AZ159" s="216"/>
      <c r="BA159" s="2906"/>
      <c r="BB159" s="159" t="s">
        <v>314</v>
      </c>
      <c r="BC159" s="341">
        <v>0.53470799999999996</v>
      </c>
      <c r="BD159" s="307">
        <v>0</v>
      </c>
      <c r="BE159" s="307">
        <v>0</v>
      </c>
      <c r="BF159" s="307">
        <v>0</v>
      </c>
      <c r="BG159" s="342">
        <v>0</v>
      </c>
      <c r="BH159" s="352">
        <v>0.53470799999999996</v>
      </c>
      <c r="BI159" s="307">
        <v>0</v>
      </c>
      <c r="BJ159" s="307">
        <v>0</v>
      </c>
      <c r="BK159" s="307">
        <v>0</v>
      </c>
      <c r="BL159" s="342">
        <v>0</v>
      </c>
      <c r="BM159" s="352">
        <v>0</v>
      </c>
      <c r="BN159" s="307">
        <v>0</v>
      </c>
      <c r="BO159" s="307">
        <v>0</v>
      </c>
      <c r="BP159" s="307">
        <v>0</v>
      </c>
      <c r="BQ159" s="342">
        <v>0</v>
      </c>
      <c r="BR159" s="352">
        <v>0</v>
      </c>
      <c r="BS159" s="307">
        <v>0.53470799999999996</v>
      </c>
      <c r="BT159" s="307">
        <v>0</v>
      </c>
      <c r="BU159" s="307">
        <v>0</v>
      </c>
      <c r="BV159" s="307">
        <v>0</v>
      </c>
      <c r="BW159" s="307">
        <v>0</v>
      </c>
      <c r="BX159" s="307">
        <v>0</v>
      </c>
      <c r="BY159" s="308">
        <v>0</v>
      </c>
      <c r="BZ159" s="308">
        <v>0</v>
      </c>
      <c r="CA159" s="308">
        <v>0</v>
      </c>
      <c r="CB159" s="308">
        <v>0</v>
      </c>
      <c r="CC159" s="2200"/>
      <c r="CD159" s="2200"/>
      <c r="CE159" s="2200"/>
      <c r="CF159" s="2200"/>
      <c r="CG159" s="2200"/>
      <c r="CH159" s="2200"/>
      <c r="CI159" s="2200"/>
      <c r="CJ159" s="2200"/>
      <c r="CK159" s="2200"/>
      <c r="CL159" s="2200"/>
      <c r="CM159" s="2200"/>
      <c r="CN159" s="2200"/>
      <c r="CO159" s="2200"/>
      <c r="CP159" s="2200"/>
      <c r="CQ159" s="2200"/>
      <c r="CR159" s="2200"/>
      <c r="CS159" s="2200"/>
      <c r="CT159" s="2200"/>
      <c r="CU159" s="2200"/>
      <c r="CV159" s="2200"/>
      <c r="CW159" s="2200"/>
      <c r="CX159" s="2200"/>
      <c r="CY159" s="2200"/>
      <c r="CZ159" s="2200"/>
    </row>
    <row r="160" s="399" customFormat="true" ht="15" customHeight="true" x14ac:dyDescent="0.2">
      <c r="A160" s="2883"/>
      <c r="B160" s="2071" t="s">
        <v>257</v>
      </c>
      <c r="C160" s="1991">
        <v>1.1069394639284582E-2</v>
      </c>
      <c r="D160" s="1992">
        <v>0</v>
      </c>
      <c r="E160" s="1992">
        <v>0</v>
      </c>
      <c r="F160" s="1992">
        <v>0</v>
      </c>
      <c r="G160" s="1993">
        <v>0</v>
      </c>
      <c r="H160" s="1994">
        <v>0</v>
      </c>
      <c r="I160" s="1992">
        <v>0</v>
      </c>
      <c r="J160" s="1992">
        <v>0</v>
      </c>
      <c r="K160" s="1992">
        <v>0</v>
      </c>
      <c r="L160" s="1995">
        <v>0</v>
      </c>
      <c r="M160" s="1996">
        <v>2.6983807202079272E-2</v>
      </c>
      <c r="N160" s="1992">
        <v>0</v>
      </c>
      <c r="O160" s="1992">
        <v>0</v>
      </c>
      <c r="P160" s="1992">
        <v>0</v>
      </c>
      <c r="Q160" s="1993">
        <v>0</v>
      </c>
      <c r="R160" s="1994">
        <v>0</v>
      </c>
      <c r="S160" s="1992">
        <v>0</v>
      </c>
      <c r="T160" s="1992">
        <v>0</v>
      </c>
      <c r="U160" s="1992">
        <v>0</v>
      </c>
      <c r="V160" s="1992">
        <v>0</v>
      </c>
      <c r="W160" s="1992">
        <v>0</v>
      </c>
      <c r="X160" s="1992">
        <v>0</v>
      </c>
      <c r="Y160" s="1992">
        <v>0</v>
      </c>
      <c r="Z160" s="1992">
        <v>4.5471418233700094E-2</v>
      </c>
      <c r="AA160" s="1992">
        <v>0</v>
      </c>
      <c r="AB160" s="2336">
        <v>0</v>
      </c>
      <c r="AC160" s="667"/>
      <c r="AD160" s="667"/>
      <c r="AE160" s="667"/>
      <c r="AF160" s="667"/>
      <c r="AG160" s="667"/>
      <c r="AH160" s="667"/>
      <c r="AI160" s="667"/>
      <c r="AJ160" s="667"/>
      <c r="AK160" s="667"/>
      <c r="AL160" s="667"/>
      <c r="AM160" s="667"/>
      <c r="AN160" s="667"/>
      <c r="AO160" s="667"/>
      <c r="AP160" s="667"/>
      <c r="AQ160" s="667"/>
      <c r="AR160" s="667"/>
      <c r="AS160" s="667"/>
      <c r="AT160" s="667"/>
      <c r="AU160" s="667"/>
      <c r="AV160" s="667"/>
      <c r="AW160" s="667"/>
      <c r="AX160" s="667"/>
      <c r="AY160" s="667"/>
      <c r="AZ160" s="216"/>
      <c r="BA160" s="2906"/>
      <c r="BB160" s="159" t="s">
        <v>257</v>
      </c>
      <c r="BC160" s="341">
        <v>0.62070499999999995</v>
      </c>
      <c r="BD160" s="307">
        <v>0</v>
      </c>
      <c r="BE160" s="307">
        <v>0</v>
      </c>
      <c r="BF160" s="307">
        <v>0</v>
      </c>
      <c r="BG160" s="342">
        <v>0</v>
      </c>
      <c r="BH160" s="352">
        <v>0</v>
      </c>
      <c r="BI160" s="307">
        <v>0</v>
      </c>
      <c r="BJ160" s="307">
        <v>0</v>
      </c>
      <c r="BK160" s="307">
        <v>0</v>
      </c>
      <c r="BL160" s="342">
        <v>0</v>
      </c>
      <c r="BM160" s="352">
        <v>0.62070499999999995</v>
      </c>
      <c r="BN160" s="307">
        <v>0</v>
      </c>
      <c r="BO160" s="307">
        <v>0</v>
      </c>
      <c r="BP160" s="307">
        <v>0</v>
      </c>
      <c r="BQ160" s="342">
        <v>0</v>
      </c>
      <c r="BR160" s="352">
        <v>0</v>
      </c>
      <c r="BS160" s="307">
        <v>0</v>
      </c>
      <c r="BT160" s="307">
        <v>0</v>
      </c>
      <c r="BU160" s="307">
        <v>0</v>
      </c>
      <c r="BV160" s="307">
        <v>0</v>
      </c>
      <c r="BW160" s="307">
        <v>0</v>
      </c>
      <c r="BX160" s="307">
        <v>0</v>
      </c>
      <c r="BY160" s="308">
        <v>0</v>
      </c>
      <c r="BZ160" s="308">
        <v>0.62070499999999995</v>
      </c>
      <c r="CA160" s="308">
        <v>0</v>
      </c>
      <c r="CB160" s="308">
        <v>0</v>
      </c>
      <c r="CC160" s="2200"/>
      <c r="CD160" s="2200"/>
      <c r="CE160" s="2200"/>
      <c r="CF160" s="2200"/>
      <c r="CG160" s="2200"/>
      <c r="CH160" s="2200"/>
      <c r="CI160" s="2200"/>
      <c r="CJ160" s="2200"/>
      <c r="CK160" s="2200"/>
      <c r="CL160" s="2200"/>
      <c r="CM160" s="2200"/>
      <c r="CN160" s="2200"/>
      <c r="CO160" s="2200"/>
      <c r="CP160" s="2200"/>
      <c r="CQ160" s="2200"/>
      <c r="CR160" s="2200"/>
      <c r="CS160" s="2200"/>
      <c r="CT160" s="2200"/>
      <c r="CU160" s="2200"/>
      <c r="CV160" s="2200"/>
      <c r="CW160" s="2200"/>
      <c r="CX160" s="2200"/>
      <c r="CY160" s="2200"/>
      <c r="CZ160" s="2200"/>
    </row>
    <row r="161" s="239" customFormat="true" ht="15" customHeight="true" x14ac:dyDescent="0.2">
      <c r="B161" s="135"/>
      <c r="C161" s="979"/>
      <c r="D161" s="941"/>
      <c r="E161" s="941"/>
      <c r="F161" s="941"/>
      <c r="G161" s="942"/>
      <c r="H161" s="980"/>
      <c r="I161" s="941"/>
      <c r="J161" s="941"/>
      <c r="K161" s="941"/>
      <c r="L161" s="981"/>
      <c r="M161" s="979"/>
      <c r="N161" s="941"/>
      <c r="O161" s="941"/>
      <c r="P161" s="941"/>
      <c r="Q161" s="942"/>
      <c r="R161" s="980"/>
      <c r="S161" s="941"/>
      <c r="T161" s="941"/>
      <c r="U161" s="941"/>
      <c r="V161" s="941"/>
      <c r="W161" s="941"/>
      <c r="X161" s="941"/>
      <c r="Y161" s="941"/>
      <c r="Z161" s="941"/>
      <c r="AA161" s="941"/>
      <c r="AB161" s="981"/>
      <c r="AC161" s="667"/>
      <c r="AD161" s="667"/>
      <c r="AE161" s="667"/>
      <c r="AF161" s="667"/>
      <c r="AG161" s="667"/>
      <c r="AH161" s="667"/>
      <c r="AI161" s="667"/>
      <c r="AJ161" s="667"/>
      <c r="AK161" s="667"/>
      <c r="AL161" s="667"/>
      <c r="AM161" s="667"/>
      <c r="AN161" s="667"/>
      <c r="AO161" s="667"/>
      <c r="AP161" s="667"/>
      <c r="AQ161" s="667"/>
      <c r="AR161" s="667"/>
      <c r="AS161" s="667"/>
      <c r="AT161" s="667"/>
      <c r="AU161" s="667"/>
      <c r="AV161" s="667"/>
      <c r="AW161" s="667"/>
      <c r="AX161" s="667"/>
      <c r="AY161" s="667"/>
      <c r="AZ161" s="216"/>
      <c r="BA161" s="2907"/>
      <c r="BB161" s="159" t="s">
        <v>186</v>
      </c>
      <c r="BC161" s="341">
        <v>5607.3978770000404</v>
      </c>
      <c r="BD161" s="307">
        <v>5605.6472530000165</v>
      </c>
      <c r="BE161" s="307">
        <v>5607.6996830000062</v>
      </c>
      <c r="BF161" s="307">
        <v>5613.4624960000092</v>
      </c>
      <c r="BG161" s="342">
        <v>5610.4764300000088</v>
      </c>
      <c r="BH161" s="352">
        <v>3300.668981999997</v>
      </c>
      <c r="BI161" s="307">
        <v>3307.6383499999943</v>
      </c>
      <c r="BJ161" s="307">
        <v>3323.733834000006</v>
      </c>
      <c r="BK161" s="307">
        <v>3292.8251930000019</v>
      </c>
      <c r="BL161" s="342">
        <v>3309.7059420000037</v>
      </c>
      <c r="BM161" s="352">
        <v>2300.2869660000047</v>
      </c>
      <c r="BN161" s="307">
        <v>2301.7332099999967</v>
      </c>
      <c r="BO161" s="307">
        <v>2304.5920389999983</v>
      </c>
      <c r="BP161" s="307">
        <v>2301.2187639999988</v>
      </c>
      <c r="BQ161" s="342">
        <v>2302.2804590000005</v>
      </c>
      <c r="BR161" s="352">
        <v>1453.5355050000012</v>
      </c>
      <c r="BS161" s="307">
        <v>2624.4514179999956</v>
      </c>
      <c r="BT161" s="307">
        <v>2552.8203269999995</v>
      </c>
      <c r="BU161" s="307">
        <v>2231.4714809999987</v>
      </c>
      <c r="BV161" s="307">
        <v>3018.002365000008</v>
      </c>
      <c r="BW161" s="307">
        <v>1948.7182950000033</v>
      </c>
      <c r="BX161" s="307">
        <v>2371.5722340000007</v>
      </c>
      <c r="BY161" s="308">
        <v>1295.0272679999969</v>
      </c>
      <c r="BZ161" s="308">
        <v>1365.0442940000028</v>
      </c>
      <c r="CA161" s="308">
        <v>580.19356499999924</v>
      </c>
      <c r="CB161" s="308">
        <v>8603.8469870000081</v>
      </c>
      <c r="CC161" s="2200"/>
      <c r="CD161" s="2200"/>
      <c r="CE161" s="2200"/>
      <c r="CF161" s="2200"/>
      <c r="CG161" s="2200"/>
      <c r="CH161" s="2200"/>
      <c r="CI161" s="2200"/>
      <c r="CJ161" s="2200"/>
      <c r="CK161" s="2200"/>
      <c r="CL161" s="2200"/>
      <c r="CM161" s="2200"/>
      <c r="CN161" s="2200"/>
      <c r="CO161" s="2200"/>
      <c r="CP161" s="2200"/>
      <c r="CQ161" s="2200"/>
      <c r="CR161" s="2200"/>
      <c r="CS161" s="2200"/>
      <c r="CT161" s="2200"/>
      <c r="CU161" s="2200"/>
      <c r="CV161" s="2200"/>
      <c r="CW161" s="2200"/>
      <c r="CX161" s="2200"/>
      <c r="CY161" s="2200"/>
      <c r="CZ161" s="2200"/>
    </row>
    <row r="162" s="239" customFormat="true" ht="15" customHeight="true" x14ac:dyDescent="0.2">
      <c r="A162" s="1908"/>
      <c r="B162" s="2072"/>
      <c r="C162" s="979"/>
      <c r="D162" s="941"/>
      <c r="E162" s="941"/>
      <c r="F162" s="941"/>
      <c r="G162" s="942"/>
      <c r="H162" s="980"/>
      <c r="I162" s="941"/>
      <c r="J162" s="941"/>
      <c r="K162" s="941"/>
      <c r="L162" s="981"/>
      <c r="M162" s="979"/>
      <c r="N162" s="941"/>
      <c r="O162" s="941"/>
      <c r="P162" s="941"/>
      <c r="Q162" s="942"/>
      <c r="R162" s="980"/>
      <c r="S162" s="941"/>
      <c r="T162" s="941"/>
      <c r="U162" s="941"/>
      <c r="V162" s="941"/>
      <c r="W162" s="941"/>
      <c r="X162" s="941"/>
      <c r="Y162" s="941"/>
      <c r="Z162" s="941"/>
      <c r="AA162" s="941"/>
      <c r="AB162" s="981"/>
      <c r="AC162" s="667"/>
      <c r="AD162" s="667"/>
      <c r="AE162" s="667"/>
      <c r="AF162" s="667"/>
      <c r="AG162" s="667"/>
      <c r="AH162" s="667"/>
      <c r="AI162" s="667"/>
      <c r="AJ162" s="667"/>
      <c r="AK162" s="667"/>
      <c r="AL162" s="667"/>
      <c r="AM162" s="667"/>
      <c r="AN162" s="667"/>
      <c r="AO162" s="667"/>
      <c r="AP162" s="667"/>
      <c r="AQ162" s="667"/>
      <c r="AR162" s="667"/>
      <c r="AS162" s="667"/>
      <c r="AT162" s="667"/>
      <c r="AU162" s="667"/>
      <c r="AV162" s="667"/>
      <c r="AW162" s="667"/>
      <c r="AX162" s="667"/>
      <c r="AY162" s="667"/>
      <c r="AZ162" s="216"/>
      <c r="BA162" s="393"/>
      <c r="BB162" s="159"/>
      <c r="BC162" s="341"/>
      <c r="BD162" s="307"/>
      <c r="BE162" s="307"/>
      <c r="BF162" s="307"/>
      <c r="BG162" s="342"/>
      <c r="BH162" s="352"/>
      <c r="BI162" s="307"/>
      <c r="BJ162" s="307"/>
      <c r="BK162" s="307"/>
      <c r="BL162" s="342"/>
      <c r="BM162" s="352"/>
      <c r="BN162" s="307"/>
      <c r="BO162" s="307"/>
      <c r="BP162" s="307"/>
      <c r="BQ162" s="342"/>
      <c r="BR162" s="352"/>
      <c r="BS162" s="307"/>
      <c r="BT162" s="307"/>
      <c r="BU162" s="307"/>
      <c r="BV162" s="307"/>
      <c r="BW162" s="307"/>
      <c r="BX162" s="307"/>
      <c r="BY162" s="308"/>
      <c r="BZ162" s="308"/>
      <c r="CA162" s="308"/>
      <c r="CB162" s="308"/>
      <c r="CC162" s="2200"/>
      <c r="CD162" s="2200"/>
      <c r="CE162" s="2200"/>
      <c r="CF162" s="2200"/>
      <c r="CG162" s="2200"/>
      <c r="CH162" s="2200"/>
      <c r="CI162" s="2200"/>
      <c r="CJ162" s="2200"/>
      <c r="CK162" s="2200"/>
      <c r="CL162" s="2200"/>
      <c r="CM162" s="2200"/>
      <c r="CN162" s="2200"/>
      <c r="CO162" s="2200"/>
      <c r="CP162" s="2200"/>
      <c r="CQ162" s="2200"/>
      <c r="CR162" s="2200"/>
      <c r="CS162" s="2200"/>
      <c r="CT162" s="2200"/>
      <c r="CU162" s="2200"/>
      <c r="CV162" s="2200"/>
      <c r="CW162" s="2200"/>
      <c r="CX162" s="2200"/>
      <c r="CY162" s="2200"/>
      <c r="CZ162" s="2200"/>
    </row>
    <row r="163" s="239" customFormat="true" ht="15" customHeight="true" x14ac:dyDescent="0.2">
      <c r="A163" s="775"/>
      <c r="B163" s="1544"/>
      <c r="C163" s="979"/>
      <c r="D163" s="941"/>
      <c r="E163" s="941"/>
      <c r="F163" s="941"/>
      <c r="G163" s="942"/>
      <c r="H163" s="980"/>
      <c r="I163" s="941"/>
      <c r="J163" s="941"/>
      <c r="K163" s="941"/>
      <c r="L163" s="981"/>
      <c r="M163" s="979"/>
      <c r="N163" s="941"/>
      <c r="O163" s="941"/>
      <c r="P163" s="941"/>
      <c r="Q163" s="942"/>
      <c r="R163" s="980"/>
      <c r="S163" s="941"/>
      <c r="T163" s="941"/>
      <c r="U163" s="941"/>
      <c r="V163" s="941"/>
      <c r="W163" s="941"/>
      <c r="X163" s="941"/>
      <c r="Y163" s="941"/>
      <c r="Z163" s="941"/>
      <c r="AA163" s="941"/>
      <c r="AB163" s="981"/>
      <c r="AC163" s="667"/>
      <c r="AD163" s="667"/>
      <c r="AE163" s="667"/>
      <c r="AF163" s="667"/>
      <c r="AG163" s="667"/>
      <c r="AH163" s="667"/>
      <c r="AI163" s="667"/>
      <c r="AJ163" s="667"/>
      <c r="AK163" s="667"/>
      <c r="AL163" s="667"/>
      <c r="AM163" s="667"/>
      <c r="AN163" s="667"/>
      <c r="AO163" s="667"/>
      <c r="AP163" s="667"/>
      <c r="AQ163" s="667"/>
      <c r="AR163" s="667"/>
      <c r="AS163" s="667"/>
      <c r="AT163" s="667"/>
      <c r="AU163" s="667"/>
      <c r="AV163" s="667"/>
      <c r="AW163" s="667"/>
      <c r="AX163" s="667"/>
      <c r="AY163" s="667"/>
      <c r="AZ163" s="216"/>
      <c r="BA163" s="393"/>
      <c r="BB163" s="159"/>
      <c r="BC163" s="341"/>
      <c r="BD163" s="307"/>
      <c r="BE163" s="307"/>
      <c r="BF163" s="307"/>
      <c r="BG163" s="342"/>
      <c r="BH163" s="352"/>
      <c r="BI163" s="307"/>
      <c r="BJ163" s="307"/>
      <c r="BK163" s="307"/>
      <c r="BL163" s="342"/>
      <c r="BM163" s="352"/>
      <c r="BN163" s="307"/>
      <c r="BO163" s="307"/>
      <c r="BP163" s="307"/>
      <c r="BQ163" s="342"/>
      <c r="BR163" s="352"/>
      <c r="BS163" s="307"/>
      <c r="BT163" s="307"/>
      <c r="BU163" s="307"/>
      <c r="BV163" s="307"/>
      <c r="BW163" s="307"/>
      <c r="BX163" s="307"/>
      <c r="BY163" s="308"/>
      <c r="BZ163" s="308"/>
      <c r="CA163" s="308"/>
      <c r="CB163" s="308"/>
      <c r="CC163" s="2200"/>
      <c r="CD163" s="2200"/>
      <c r="CE163" s="2200"/>
      <c r="CF163" s="2200"/>
      <c r="CG163" s="2200"/>
      <c r="CH163" s="2200"/>
      <c r="CI163" s="2200"/>
      <c r="CJ163" s="2200"/>
      <c r="CK163" s="2200"/>
      <c r="CL163" s="2200"/>
      <c r="CM163" s="2200"/>
      <c r="CN163" s="2200"/>
      <c r="CO163" s="2200"/>
      <c r="CP163" s="2200"/>
      <c r="CQ163" s="2200"/>
      <c r="CR163" s="2200"/>
      <c r="CS163" s="2200"/>
      <c r="CT163" s="2200"/>
      <c r="CU163" s="2200"/>
      <c r="CV163" s="2200"/>
      <c r="CW163" s="2200"/>
      <c r="CX163" s="2200"/>
      <c r="CY163" s="2200"/>
      <c r="CZ163" s="2200"/>
    </row>
    <row r="164" s="239" customFormat="true" ht="15" customHeight="true" x14ac:dyDescent="0.2">
      <c r="A164" s="775"/>
      <c r="B164" s="1544"/>
      <c r="C164" s="979"/>
      <c r="D164" s="941"/>
      <c r="E164" s="941"/>
      <c r="F164" s="941"/>
      <c r="G164" s="942"/>
      <c r="H164" s="980"/>
      <c r="I164" s="941"/>
      <c r="J164" s="941"/>
      <c r="K164" s="941"/>
      <c r="L164" s="981"/>
      <c r="M164" s="979"/>
      <c r="N164" s="941"/>
      <c r="O164" s="941"/>
      <c r="P164" s="941"/>
      <c r="Q164" s="942"/>
      <c r="R164" s="980"/>
      <c r="S164" s="941"/>
      <c r="T164" s="941"/>
      <c r="U164" s="941"/>
      <c r="V164" s="941"/>
      <c r="W164" s="941"/>
      <c r="X164" s="941"/>
      <c r="Y164" s="941"/>
      <c r="Z164" s="941"/>
      <c r="AA164" s="941"/>
      <c r="AB164" s="981"/>
      <c r="AC164" s="667"/>
      <c r="AD164" s="667"/>
      <c r="AE164" s="667"/>
      <c r="AF164" s="667"/>
      <c r="AG164" s="667"/>
      <c r="AH164" s="667"/>
      <c r="AI164" s="667"/>
      <c r="AJ164" s="667"/>
      <c r="AK164" s="667"/>
      <c r="AL164" s="667"/>
      <c r="AM164" s="667"/>
      <c r="AN164" s="667"/>
      <c r="AO164" s="667"/>
      <c r="AP164" s="667"/>
      <c r="AQ164" s="667"/>
      <c r="AR164" s="667"/>
      <c r="AS164" s="667"/>
      <c r="AT164" s="667"/>
      <c r="AU164" s="667"/>
      <c r="AV164" s="667"/>
      <c r="AW164" s="667"/>
      <c r="AX164" s="667"/>
      <c r="AY164" s="667"/>
      <c r="AZ164" s="216"/>
      <c r="BA164" s="393"/>
      <c r="BB164" s="159"/>
      <c r="BC164" s="341"/>
      <c r="BD164" s="307"/>
      <c r="BE164" s="307"/>
      <c r="BF164" s="307"/>
      <c r="BG164" s="342"/>
      <c r="BH164" s="352"/>
      <c r="BI164" s="307"/>
      <c r="BJ164" s="307"/>
      <c r="BK164" s="307"/>
      <c r="BL164" s="342"/>
      <c r="BM164" s="352"/>
      <c r="BN164" s="307"/>
      <c r="BO164" s="307"/>
      <c r="BP164" s="307"/>
      <c r="BQ164" s="342"/>
      <c r="BR164" s="352"/>
      <c r="BS164" s="307"/>
      <c r="BT164" s="307"/>
      <c r="BU164" s="307"/>
      <c r="BV164" s="307"/>
      <c r="BW164" s="307"/>
      <c r="BX164" s="307"/>
      <c r="BY164" s="308"/>
      <c r="BZ164" s="308"/>
      <c r="CA164" s="308"/>
      <c r="CB164" s="308"/>
      <c r="CC164" s="2200"/>
      <c r="CD164" s="2200"/>
      <c r="CE164" s="2200"/>
      <c r="CF164" s="2200"/>
      <c r="CG164" s="2200"/>
      <c r="CH164" s="2200"/>
      <c r="CI164" s="2200"/>
      <c r="CJ164" s="2200"/>
      <c r="CK164" s="2200"/>
      <c r="CL164" s="2200"/>
      <c r="CM164" s="2200"/>
      <c r="CN164" s="2200"/>
      <c r="CO164" s="2200"/>
      <c r="CP164" s="2200"/>
      <c r="CQ164" s="2200"/>
      <c r="CR164" s="2200"/>
      <c r="CS164" s="2200"/>
      <c r="CT164" s="2200"/>
      <c r="CU164" s="2200"/>
      <c r="CV164" s="2200"/>
      <c r="CW164" s="2200"/>
      <c r="CX164" s="2200"/>
      <c r="CY164" s="2200"/>
      <c r="CZ164" s="2200"/>
    </row>
    <row r="165" s="239" customFormat="true" ht="15" customHeight="true" x14ac:dyDescent="0.2">
      <c r="A165" s="775"/>
      <c r="B165" s="1544"/>
      <c r="C165" s="979"/>
      <c r="D165" s="941"/>
      <c r="E165" s="941"/>
      <c r="F165" s="941"/>
      <c r="G165" s="942"/>
      <c r="H165" s="980"/>
      <c r="I165" s="941"/>
      <c r="J165" s="941"/>
      <c r="K165" s="941"/>
      <c r="L165" s="981"/>
      <c r="M165" s="979"/>
      <c r="N165" s="941"/>
      <c r="O165" s="941"/>
      <c r="P165" s="941"/>
      <c r="Q165" s="942"/>
      <c r="R165" s="980"/>
      <c r="S165" s="941"/>
      <c r="T165" s="941"/>
      <c r="U165" s="941"/>
      <c r="V165" s="941"/>
      <c r="W165" s="941"/>
      <c r="X165" s="941"/>
      <c r="Y165" s="941"/>
      <c r="Z165" s="941"/>
      <c r="AA165" s="941"/>
      <c r="AB165" s="981"/>
      <c r="AC165" s="667"/>
      <c r="AD165" s="667"/>
      <c r="AE165" s="667"/>
      <c r="AF165" s="667"/>
      <c r="AG165" s="667"/>
      <c r="AH165" s="667"/>
      <c r="AI165" s="667"/>
      <c r="AJ165" s="667"/>
      <c r="AK165" s="667"/>
      <c r="AL165" s="667"/>
      <c r="AM165" s="667"/>
      <c r="AN165" s="667"/>
      <c r="AO165" s="667"/>
      <c r="AP165" s="667"/>
      <c r="AQ165" s="667"/>
      <c r="AR165" s="667"/>
      <c r="AS165" s="667"/>
      <c r="AT165" s="667"/>
      <c r="AU165" s="667"/>
      <c r="AV165" s="667"/>
      <c r="AW165" s="667"/>
      <c r="AX165" s="667"/>
      <c r="AY165" s="667"/>
      <c r="AZ165" s="216"/>
      <c r="BA165" s="393"/>
      <c r="BB165" s="159"/>
      <c r="BC165" s="341"/>
      <c r="BD165" s="307"/>
      <c r="BE165" s="307"/>
      <c r="BF165" s="307"/>
      <c r="BG165" s="342"/>
      <c r="BH165" s="352"/>
      <c r="BI165" s="307"/>
      <c r="BJ165" s="307"/>
      <c r="BK165" s="307"/>
      <c r="BL165" s="342"/>
      <c r="BM165" s="352"/>
      <c r="BN165" s="307"/>
      <c r="BO165" s="307"/>
      <c r="BP165" s="307"/>
      <c r="BQ165" s="342"/>
      <c r="BR165" s="352"/>
      <c r="BS165" s="307"/>
      <c r="BT165" s="307"/>
      <c r="BU165" s="307"/>
      <c r="BV165" s="307"/>
      <c r="BW165" s="307"/>
      <c r="BX165" s="307"/>
      <c r="BY165" s="308"/>
      <c r="BZ165" s="308"/>
      <c r="CA165" s="308"/>
      <c r="CB165" s="308"/>
      <c r="CC165" s="2200"/>
      <c r="CD165" s="2200"/>
      <c r="CE165" s="2200"/>
      <c r="CF165" s="2200"/>
      <c r="CG165" s="2200"/>
      <c r="CH165" s="2200"/>
      <c r="CI165" s="2200"/>
      <c r="CJ165" s="2200"/>
      <c r="CK165" s="2200"/>
      <c r="CL165" s="2200"/>
      <c r="CM165" s="2200"/>
      <c r="CN165" s="2200"/>
      <c r="CO165" s="2200"/>
      <c r="CP165" s="2200"/>
      <c r="CQ165" s="2200"/>
      <c r="CR165" s="2200"/>
      <c r="CS165" s="2200"/>
      <c r="CT165" s="2200"/>
      <c r="CU165" s="2200"/>
      <c r="CV165" s="2200"/>
      <c r="CW165" s="2200"/>
      <c r="CX165" s="2200"/>
      <c r="CY165" s="2200"/>
      <c r="CZ165" s="2200"/>
    </row>
    <row r="166" s="239" customFormat="true" ht="15" customHeight="true" x14ac:dyDescent="0.2">
      <c r="A166" s="775"/>
      <c r="B166" s="1544"/>
      <c r="C166" s="979"/>
      <c r="D166" s="941"/>
      <c r="E166" s="941"/>
      <c r="F166" s="941"/>
      <c r="G166" s="942"/>
      <c r="H166" s="980"/>
      <c r="I166" s="941"/>
      <c r="J166" s="941"/>
      <c r="K166" s="941"/>
      <c r="L166" s="981"/>
      <c r="M166" s="979"/>
      <c r="N166" s="941"/>
      <c r="O166" s="941"/>
      <c r="P166" s="941"/>
      <c r="Q166" s="942"/>
      <c r="R166" s="980"/>
      <c r="S166" s="941"/>
      <c r="T166" s="941"/>
      <c r="U166" s="941"/>
      <c r="V166" s="941"/>
      <c r="W166" s="941"/>
      <c r="X166" s="941"/>
      <c r="Y166" s="941"/>
      <c r="Z166" s="941"/>
      <c r="AA166" s="941"/>
      <c r="AB166" s="981"/>
      <c r="AC166" s="667"/>
      <c r="AD166" s="667"/>
      <c r="AE166" s="667"/>
      <c r="AF166" s="667"/>
      <c r="AG166" s="667"/>
      <c r="AH166" s="667"/>
      <c r="AI166" s="667"/>
      <c r="AJ166" s="667"/>
      <c r="AK166" s="667"/>
      <c r="AL166" s="667"/>
      <c r="AM166" s="667"/>
      <c r="AN166" s="667"/>
      <c r="AO166" s="667"/>
      <c r="AP166" s="667"/>
      <c r="AQ166" s="667"/>
      <c r="AR166" s="667"/>
      <c r="AS166" s="667"/>
      <c r="AT166" s="667"/>
      <c r="AU166" s="667"/>
      <c r="AV166" s="667"/>
      <c r="AW166" s="667"/>
      <c r="AX166" s="667"/>
      <c r="AY166" s="667"/>
      <c r="AZ166" s="216"/>
      <c r="BA166" s="393"/>
      <c r="BB166" s="159"/>
      <c r="BC166" s="341"/>
      <c r="BD166" s="307"/>
      <c r="BE166" s="307"/>
      <c r="BF166" s="307"/>
      <c r="BG166" s="342"/>
      <c r="BH166" s="352"/>
      <c r="BI166" s="307"/>
      <c r="BJ166" s="307"/>
      <c r="BK166" s="307"/>
      <c r="BL166" s="342"/>
      <c r="BM166" s="352"/>
      <c r="BN166" s="307"/>
      <c r="BO166" s="307"/>
      <c r="BP166" s="307"/>
      <c r="BQ166" s="342"/>
      <c r="BR166" s="352"/>
      <c r="BS166" s="307"/>
      <c r="BT166" s="307"/>
      <c r="BU166" s="307"/>
      <c r="BV166" s="307"/>
      <c r="BW166" s="307"/>
      <c r="BX166" s="307"/>
      <c r="BY166" s="308"/>
      <c r="BZ166" s="308"/>
      <c r="CA166" s="308"/>
      <c r="CB166" s="308"/>
      <c r="CC166" s="2200"/>
      <c r="CD166" s="2200"/>
      <c r="CE166" s="2200"/>
      <c r="CF166" s="2200"/>
      <c r="CG166" s="2200"/>
      <c r="CH166" s="2200"/>
      <c r="CI166" s="2200"/>
      <c r="CJ166" s="2200"/>
      <c r="CK166" s="2200"/>
      <c r="CL166" s="2200"/>
      <c r="CM166" s="2200"/>
      <c r="CN166" s="2200"/>
      <c r="CO166" s="2200"/>
      <c r="CP166" s="2200"/>
      <c r="CQ166" s="2200"/>
      <c r="CR166" s="2200"/>
      <c r="CS166" s="2200"/>
      <c r="CT166" s="2200"/>
      <c r="CU166" s="2200"/>
      <c r="CV166" s="2200"/>
      <c r="CW166" s="2200"/>
      <c r="CX166" s="2200"/>
      <c r="CY166" s="2200"/>
      <c r="CZ166" s="2200"/>
    </row>
    <row r="167" s="399" customFormat="true" ht="15" customHeight="true" x14ac:dyDescent="0.2">
      <c r="A167" s="1379"/>
      <c r="B167" s="1389"/>
      <c r="C167" s="1019"/>
      <c r="D167" s="1020"/>
      <c r="E167" s="1020"/>
      <c r="F167" s="1020"/>
      <c r="G167" s="1021"/>
      <c r="H167" s="1022"/>
      <c r="I167" s="1020"/>
      <c r="J167" s="1020"/>
      <c r="K167" s="1020"/>
      <c r="L167" s="1023"/>
      <c r="M167" s="1024"/>
      <c r="N167" s="1020"/>
      <c r="O167" s="1020"/>
      <c r="P167" s="1020"/>
      <c r="Q167" s="1021"/>
      <c r="R167" s="1022"/>
      <c r="S167" s="1020"/>
      <c r="T167" s="1020"/>
      <c r="U167" s="1020"/>
      <c r="V167" s="1020"/>
      <c r="W167" s="1020"/>
      <c r="X167" s="1020"/>
      <c r="Y167" s="1020"/>
      <c r="Z167" s="1020"/>
      <c r="AA167" s="1020"/>
      <c r="AB167" s="2150"/>
      <c r="AC167" s="667"/>
      <c r="AD167" s="667"/>
      <c r="AE167" s="667"/>
      <c r="AF167" s="667"/>
      <c r="AG167" s="667"/>
      <c r="AH167" s="667"/>
      <c r="AI167" s="667"/>
      <c r="AJ167" s="667"/>
      <c r="AK167" s="667"/>
      <c r="AL167" s="667"/>
      <c r="AM167" s="667"/>
      <c r="AN167" s="667"/>
      <c r="AO167" s="667"/>
      <c r="AP167" s="667"/>
      <c r="AQ167" s="667"/>
      <c r="AR167" s="667"/>
      <c r="AS167" s="667"/>
      <c r="AT167" s="667"/>
      <c r="AU167" s="667"/>
      <c r="AV167" s="667"/>
      <c r="AW167" s="667"/>
      <c r="AX167" s="667"/>
      <c r="AY167" s="667"/>
      <c r="AZ167" s="216"/>
      <c r="BA167" s="39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2200"/>
      <c r="CD167" s="2200"/>
      <c r="CE167" s="2200"/>
      <c r="CF167" s="2200"/>
      <c r="CG167" s="2200"/>
      <c r="CH167" s="2200"/>
      <c r="CI167" s="2200"/>
      <c r="CJ167" s="2200"/>
      <c r="CK167" s="2200"/>
      <c r="CL167" s="2200"/>
      <c r="CM167" s="2200"/>
      <c r="CN167" s="2200"/>
      <c r="CO167" s="2200"/>
      <c r="CP167" s="2200"/>
      <c r="CQ167" s="2200"/>
      <c r="CR167" s="2200"/>
      <c r="CS167" s="2200"/>
      <c r="CT167" s="2200"/>
      <c r="CU167" s="2200"/>
      <c r="CV167" s="2200"/>
      <c r="CW167" s="2200"/>
      <c r="CX167" s="2200"/>
      <c r="CY167" s="2200"/>
      <c r="CZ167" s="2200"/>
    </row>
    <row r="168" s="399" customFormat="true" ht="15" customHeight="true" x14ac:dyDescent="0.2">
      <c r="A168" s="1898"/>
      <c r="B168" s="2073"/>
      <c r="C168" s="1854"/>
      <c r="D168" s="1855"/>
      <c r="E168" s="1855"/>
      <c r="F168" s="1855"/>
      <c r="G168" s="1889"/>
      <c r="H168" s="1881"/>
      <c r="I168" s="1855"/>
      <c r="J168" s="1855"/>
      <c r="K168" s="1855"/>
      <c r="L168" s="1862"/>
      <c r="M168" s="1871"/>
      <c r="N168" s="1855"/>
      <c r="O168" s="1855"/>
      <c r="P168" s="1855"/>
      <c r="Q168" s="1889"/>
      <c r="R168" s="1881"/>
      <c r="S168" s="1855"/>
      <c r="T168" s="1855"/>
      <c r="U168" s="1855"/>
      <c r="V168" s="1855"/>
      <c r="W168" s="1855"/>
      <c r="X168" s="1855"/>
      <c r="Y168" s="1855"/>
      <c r="Z168" s="1855"/>
      <c r="AA168" s="1855"/>
      <c r="AB168" s="2337"/>
      <c r="AC168" s="667"/>
      <c r="AD168" s="667"/>
      <c r="AE168" s="667"/>
      <c r="AF168" s="667"/>
      <c r="AG168" s="667"/>
      <c r="AH168" s="667"/>
      <c r="AI168" s="667"/>
      <c r="AJ168" s="667"/>
      <c r="AK168" s="667"/>
      <c r="AL168" s="667"/>
      <c r="AM168" s="667"/>
      <c r="AN168" s="667"/>
      <c r="AO168" s="667"/>
      <c r="AP168" s="667"/>
      <c r="AQ168" s="667"/>
      <c r="AR168" s="667"/>
      <c r="AS168" s="667"/>
      <c r="AT168" s="667"/>
      <c r="AU168" s="667"/>
      <c r="AV168" s="667"/>
      <c r="AW168" s="667"/>
      <c r="AX168" s="667"/>
      <c r="AY168" s="667"/>
      <c r="AZ168" s="216"/>
      <c r="BA168" s="39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2200"/>
      <c r="CD168" s="2200"/>
      <c r="CE168" s="2200"/>
      <c r="CF168" s="2200"/>
      <c r="CG168" s="2200"/>
      <c r="CH168" s="2200"/>
      <c r="CI168" s="2200"/>
      <c r="CJ168" s="2200"/>
      <c r="CK168" s="2200"/>
      <c r="CL168" s="2200"/>
      <c r="CM168" s="2200"/>
      <c r="CN168" s="2200"/>
      <c r="CO168" s="2200"/>
      <c r="CP168" s="2200"/>
      <c r="CQ168" s="2200"/>
      <c r="CR168" s="2200"/>
      <c r="CS168" s="2200"/>
      <c r="CT168" s="2200"/>
      <c r="CU168" s="2200"/>
      <c r="CV168" s="2200"/>
      <c r="CW168" s="2200"/>
      <c r="CX168" s="2200"/>
      <c r="CY168" s="2200"/>
      <c r="CZ168" s="2200"/>
    </row>
    <row r="169" s="399" customFormat="true" ht="15" customHeight="true" x14ac:dyDescent="0.2">
      <c r="A169" s="1899"/>
      <c r="B169" s="2074"/>
      <c r="C169" s="1856"/>
      <c r="D169" s="1857"/>
      <c r="E169" s="1857"/>
      <c r="F169" s="1857"/>
      <c r="G169" s="1890"/>
      <c r="H169" s="1882"/>
      <c r="I169" s="1857"/>
      <c r="J169" s="1857"/>
      <c r="K169" s="1857"/>
      <c r="L169" s="1863"/>
      <c r="M169" s="1872"/>
      <c r="N169" s="1857"/>
      <c r="O169" s="1857"/>
      <c r="P169" s="1857"/>
      <c r="Q169" s="1890"/>
      <c r="R169" s="1882"/>
      <c r="S169" s="1857"/>
      <c r="T169" s="1857"/>
      <c r="U169" s="1857"/>
      <c r="V169" s="1857"/>
      <c r="W169" s="1857"/>
      <c r="X169" s="1857"/>
      <c r="Y169" s="1857"/>
      <c r="Z169" s="1857"/>
      <c r="AA169" s="1857"/>
      <c r="AB169" s="2338"/>
      <c r="AC169" s="667"/>
      <c r="AD169" s="667"/>
      <c r="AE169" s="667"/>
      <c r="AF169" s="667"/>
      <c r="AG169" s="667"/>
      <c r="AH169" s="667"/>
      <c r="AI169" s="667"/>
      <c r="AJ169" s="667"/>
      <c r="AK169" s="667"/>
      <c r="AL169" s="667"/>
      <c r="AM169" s="667"/>
      <c r="AN169" s="667"/>
      <c r="AO169" s="667"/>
      <c r="AP169" s="667"/>
      <c r="AQ169" s="667"/>
      <c r="AR169" s="667"/>
      <c r="AS169" s="667"/>
      <c r="AT169" s="667"/>
      <c r="AU169" s="667"/>
      <c r="AV169" s="667"/>
      <c r="AW169" s="667"/>
      <c r="AX169" s="667"/>
      <c r="AY169" s="667"/>
      <c r="AZ169" s="216"/>
      <c r="BA169" s="39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2200"/>
      <c r="CD169" s="2200"/>
      <c r="CE169" s="2200"/>
      <c r="CF169" s="2200"/>
      <c r="CG169" s="2200"/>
      <c r="CH169" s="2200"/>
      <c r="CI169" s="2200"/>
      <c r="CJ169" s="2200"/>
      <c r="CK169" s="2200"/>
      <c r="CL169" s="2200"/>
      <c r="CM169" s="2200"/>
      <c r="CN169" s="2200"/>
      <c r="CO169" s="2200"/>
      <c r="CP169" s="2200"/>
      <c r="CQ169" s="2200"/>
      <c r="CR169" s="2200"/>
      <c r="CS169" s="2200"/>
      <c r="CT169" s="2200"/>
      <c r="CU169" s="2200"/>
      <c r="CV169" s="2200"/>
      <c r="CW169" s="2200"/>
      <c r="CX169" s="2200"/>
      <c r="CY169" s="2200"/>
      <c r="CZ169" s="2200"/>
    </row>
    <row r="170" s="399" customFormat="true" ht="15" customHeight="true" x14ac:dyDescent="0.2">
      <c r="A170" s="1900"/>
      <c r="B170" s="2075"/>
      <c r="C170" s="1997"/>
      <c r="D170" s="1998"/>
      <c r="E170" s="1998"/>
      <c r="F170" s="1998"/>
      <c r="G170" s="1999"/>
      <c r="H170" s="2000"/>
      <c r="I170" s="1998"/>
      <c r="J170" s="1998"/>
      <c r="K170" s="1998"/>
      <c r="L170" s="2001"/>
      <c r="M170" s="2002"/>
      <c r="N170" s="1998"/>
      <c r="O170" s="1998"/>
      <c r="P170" s="1998"/>
      <c r="Q170" s="1999"/>
      <c r="R170" s="2000"/>
      <c r="S170" s="1998"/>
      <c r="T170" s="1998"/>
      <c r="U170" s="1998"/>
      <c r="V170" s="1998"/>
      <c r="W170" s="1998"/>
      <c r="X170" s="1998"/>
      <c r="Y170" s="1998"/>
      <c r="Z170" s="1998"/>
      <c r="AA170" s="1998"/>
      <c r="AB170" s="2339"/>
      <c r="AC170" s="667"/>
      <c r="AD170" s="667"/>
      <c r="AE170" s="667"/>
      <c r="AF170" s="667"/>
      <c r="AG170" s="667"/>
      <c r="AH170" s="667"/>
      <c r="AI170" s="667"/>
      <c r="AJ170" s="667"/>
      <c r="AK170" s="667"/>
      <c r="AL170" s="667"/>
      <c r="AM170" s="667"/>
      <c r="AN170" s="667"/>
      <c r="AO170" s="667"/>
      <c r="AP170" s="667"/>
      <c r="AQ170" s="667"/>
      <c r="AR170" s="667"/>
      <c r="AS170" s="667"/>
      <c r="AT170" s="667"/>
      <c r="AU170" s="667"/>
      <c r="AV170" s="667"/>
      <c r="AW170" s="667"/>
      <c r="AX170" s="667"/>
      <c r="AY170" s="667"/>
      <c r="AZ170" s="216"/>
      <c r="BA170" s="39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2200"/>
      <c r="CD170" s="2200"/>
      <c r="CE170" s="2200"/>
      <c r="CF170" s="2200"/>
      <c r="CG170" s="2200"/>
      <c r="CH170" s="2200"/>
      <c r="CI170" s="2200"/>
      <c r="CJ170" s="2200"/>
      <c r="CK170" s="2200"/>
      <c r="CL170" s="2200"/>
      <c r="CM170" s="2200"/>
      <c r="CN170" s="2200"/>
      <c r="CO170" s="2200"/>
      <c r="CP170" s="2200"/>
      <c r="CQ170" s="2200"/>
      <c r="CR170" s="2200"/>
      <c r="CS170" s="2200"/>
      <c r="CT170" s="2200"/>
      <c r="CU170" s="2200"/>
      <c r="CV170" s="2200"/>
      <c r="CW170" s="2200"/>
      <c r="CX170" s="2200"/>
      <c r="CY170" s="2200"/>
      <c r="CZ170" s="2200"/>
    </row>
    <row r="171" s="399" customFormat="true" ht="15" customHeight="true" x14ac:dyDescent="0.2">
      <c r="A171" s="1901"/>
      <c r="B171" s="2076"/>
      <c r="C171" s="2003"/>
      <c r="D171" s="2004"/>
      <c r="E171" s="2004"/>
      <c r="F171" s="2004"/>
      <c r="G171" s="2005"/>
      <c r="H171" s="2006"/>
      <c r="I171" s="2004"/>
      <c r="J171" s="2004"/>
      <c r="K171" s="2004"/>
      <c r="L171" s="2007"/>
      <c r="M171" s="2008"/>
      <c r="N171" s="2004"/>
      <c r="O171" s="2004"/>
      <c r="P171" s="2004"/>
      <c r="Q171" s="2005"/>
      <c r="R171" s="2006"/>
      <c r="S171" s="2004"/>
      <c r="T171" s="2004"/>
      <c r="U171" s="2004"/>
      <c r="V171" s="2004"/>
      <c r="W171" s="2004"/>
      <c r="X171" s="2004"/>
      <c r="Y171" s="2004"/>
      <c r="Z171" s="2004"/>
      <c r="AA171" s="2004"/>
      <c r="AB171" s="2340"/>
      <c r="AC171" s="667"/>
      <c r="AD171" s="667"/>
      <c r="AE171" s="667"/>
      <c r="AF171" s="667"/>
      <c r="AG171" s="667"/>
      <c r="AH171" s="667"/>
      <c r="AI171" s="667"/>
      <c r="AJ171" s="667"/>
      <c r="AK171" s="667"/>
      <c r="AL171" s="667"/>
      <c r="AM171" s="667"/>
      <c r="AN171" s="667"/>
      <c r="AO171" s="667"/>
      <c r="AP171" s="667"/>
      <c r="AQ171" s="667"/>
      <c r="AR171" s="667"/>
      <c r="AS171" s="667"/>
      <c r="AT171" s="667"/>
      <c r="AU171" s="667"/>
      <c r="AV171" s="667"/>
      <c r="AW171" s="667"/>
      <c r="AX171" s="667"/>
      <c r="AY171" s="667"/>
      <c r="AZ171" s="216"/>
      <c r="BA171" s="39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2200"/>
      <c r="CD171" s="2200"/>
      <c r="CE171" s="2200"/>
      <c r="CF171" s="2200"/>
      <c r="CG171" s="2200"/>
      <c r="CH171" s="2200"/>
      <c r="CI171" s="2200"/>
      <c r="CJ171" s="2200"/>
      <c r="CK171" s="2200"/>
      <c r="CL171" s="2200"/>
      <c r="CM171" s="2200"/>
      <c r="CN171" s="2200"/>
      <c r="CO171" s="2200"/>
      <c r="CP171" s="2200"/>
      <c r="CQ171" s="2200"/>
      <c r="CR171" s="2200"/>
      <c r="CS171" s="2200"/>
      <c r="CT171" s="2200"/>
      <c r="CU171" s="2200"/>
      <c r="CV171" s="2200"/>
      <c r="CW171" s="2200"/>
      <c r="CX171" s="2200"/>
      <c r="CY171" s="2200"/>
      <c r="CZ171" s="2200"/>
    </row>
    <row r="172" s="399" customFormat="true" ht="15" customHeight="true" x14ac:dyDescent="0.2">
      <c r="A172" s="1901"/>
      <c r="B172" s="2076"/>
      <c r="C172" s="2003"/>
      <c r="D172" s="2004"/>
      <c r="E172" s="2004"/>
      <c r="F172" s="2004"/>
      <c r="G172" s="2005"/>
      <c r="H172" s="2006"/>
      <c r="I172" s="2004"/>
      <c r="J172" s="2004"/>
      <c r="K172" s="2004"/>
      <c r="L172" s="2007"/>
      <c r="M172" s="2008"/>
      <c r="N172" s="2004"/>
      <c r="O172" s="2004"/>
      <c r="P172" s="2004"/>
      <c r="Q172" s="2005"/>
      <c r="R172" s="2006"/>
      <c r="S172" s="2004"/>
      <c r="T172" s="2004"/>
      <c r="U172" s="2004"/>
      <c r="V172" s="2004"/>
      <c r="W172" s="2004"/>
      <c r="X172" s="2004"/>
      <c r="Y172" s="2004"/>
      <c r="Z172" s="2004"/>
      <c r="AA172" s="2004"/>
      <c r="AB172" s="2340"/>
      <c r="AC172" s="667"/>
      <c r="AD172" s="667"/>
      <c r="AE172" s="667"/>
      <c r="AF172" s="667"/>
      <c r="AG172" s="667"/>
      <c r="AH172" s="667"/>
      <c r="AI172" s="667"/>
      <c r="AJ172" s="667"/>
      <c r="AK172" s="667"/>
      <c r="AL172" s="667"/>
      <c r="AM172" s="667"/>
      <c r="AN172" s="667"/>
      <c r="AO172" s="667"/>
      <c r="AP172" s="667"/>
      <c r="AQ172" s="667"/>
      <c r="AR172" s="667"/>
      <c r="AS172" s="667"/>
      <c r="AT172" s="667"/>
      <c r="AU172" s="667"/>
      <c r="AV172" s="667"/>
      <c r="AW172" s="667"/>
      <c r="AX172" s="667"/>
      <c r="AY172" s="667"/>
      <c r="AZ172" s="216"/>
      <c r="BA172" s="39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2200"/>
      <c r="CD172" s="2200"/>
      <c r="CE172" s="2200"/>
      <c r="CF172" s="2200"/>
      <c r="CG172" s="2200"/>
      <c r="CH172" s="2200"/>
      <c r="CI172" s="2200"/>
      <c r="CJ172" s="2200"/>
      <c r="CK172" s="2200"/>
      <c r="CL172" s="2200"/>
      <c r="CM172" s="2200"/>
      <c r="CN172" s="2200"/>
      <c r="CO172" s="2200"/>
      <c r="CP172" s="2200"/>
      <c r="CQ172" s="2200"/>
      <c r="CR172" s="2200"/>
      <c r="CS172" s="2200"/>
      <c r="CT172" s="2200"/>
      <c r="CU172" s="2200"/>
      <c r="CV172" s="2200"/>
      <c r="CW172" s="2200"/>
      <c r="CX172" s="2200"/>
      <c r="CY172" s="2200"/>
      <c r="CZ172" s="2200"/>
    </row>
    <row r="173" s="399" customFormat="true" ht="15" customHeight="true" x14ac:dyDescent="0.2">
      <c r="A173" s="1901"/>
      <c r="B173" s="2076"/>
      <c r="C173" s="2003"/>
      <c r="D173" s="2004"/>
      <c r="E173" s="2004"/>
      <c r="F173" s="2004"/>
      <c r="G173" s="2005"/>
      <c r="H173" s="2006"/>
      <c r="I173" s="2004"/>
      <c r="J173" s="2004"/>
      <c r="K173" s="2004"/>
      <c r="L173" s="2007"/>
      <c r="M173" s="2008"/>
      <c r="N173" s="2004"/>
      <c r="O173" s="2004"/>
      <c r="P173" s="2004"/>
      <c r="Q173" s="2005"/>
      <c r="R173" s="2006"/>
      <c r="S173" s="2004"/>
      <c r="T173" s="2004"/>
      <c r="U173" s="2004"/>
      <c r="V173" s="2004"/>
      <c r="W173" s="2004"/>
      <c r="X173" s="2004"/>
      <c r="Y173" s="2004"/>
      <c r="Z173" s="2004"/>
      <c r="AA173" s="2004"/>
      <c r="AB173" s="2340"/>
      <c r="AC173" s="667"/>
      <c r="AD173" s="667"/>
      <c r="AE173" s="667"/>
      <c r="AF173" s="667"/>
      <c r="AG173" s="667"/>
      <c r="AH173" s="667"/>
      <c r="AI173" s="667"/>
      <c r="AJ173" s="667"/>
      <c r="AK173" s="667"/>
      <c r="AL173" s="667"/>
      <c r="AM173" s="667"/>
      <c r="AN173" s="667"/>
      <c r="AO173" s="667"/>
      <c r="AP173" s="667"/>
      <c r="AQ173" s="667"/>
      <c r="AR173" s="667"/>
      <c r="AS173" s="667"/>
      <c r="AT173" s="667"/>
      <c r="AU173" s="667"/>
      <c r="AV173" s="667"/>
      <c r="AW173" s="667"/>
      <c r="AX173" s="667"/>
      <c r="AY173" s="667"/>
      <c r="AZ173" s="216"/>
      <c r="BA173" s="39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2200"/>
      <c r="CD173" s="2200"/>
      <c r="CE173" s="2200"/>
      <c r="CF173" s="2200"/>
      <c r="CG173" s="2200"/>
      <c r="CH173" s="2200"/>
      <c r="CI173" s="2200"/>
      <c r="CJ173" s="2200"/>
      <c r="CK173" s="2200"/>
      <c r="CL173" s="2200"/>
      <c r="CM173" s="2200"/>
      <c r="CN173" s="2200"/>
      <c r="CO173" s="2200"/>
      <c r="CP173" s="2200"/>
      <c r="CQ173" s="2200"/>
      <c r="CR173" s="2200"/>
      <c r="CS173" s="2200"/>
      <c r="CT173" s="2200"/>
      <c r="CU173" s="2200"/>
      <c r="CV173" s="2200"/>
      <c r="CW173" s="2200"/>
      <c r="CX173" s="2200"/>
      <c r="CY173" s="2200"/>
      <c r="CZ173" s="2200"/>
    </row>
    <row r="174" s="399" customFormat="true" ht="15" customHeight="true" x14ac:dyDescent="0.2">
      <c r="A174" s="1901"/>
      <c r="B174" s="2076"/>
      <c r="C174" s="2003"/>
      <c r="D174" s="2004"/>
      <c r="E174" s="2004"/>
      <c r="F174" s="2004"/>
      <c r="G174" s="2005"/>
      <c r="H174" s="2006"/>
      <c r="I174" s="2004"/>
      <c r="J174" s="2004"/>
      <c r="K174" s="2004"/>
      <c r="L174" s="2007"/>
      <c r="M174" s="2008"/>
      <c r="N174" s="2004"/>
      <c r="O174" s="2004"/>
      <c r="P174" s="2004"/>
      <c r="Q174" s="2005"/>
      <c r="R174" s="2006"/>
      <c r="S174" s="2004"/>
      <c r="T174" s="2004"/>
      <c r="U174" s="2004"/>
      <c r="V174" s="2004"/>
      <c r="W174" s="2004"/>
      <c r="X174" s="2004"/>
      <c r="Y174" s="2004"/>
      <c r="Z174" s="2004"/>
      <c r="AA174" s="2004"/>
      <c r="AB174" s="2340"/>
      <c r="AC174" s="667"/>
      <c r="AD174" s="667"/>
      <c r="AE174" s="667"/>
      <c r="AF174" s="667"/>
      <c r="AG174" s="667"/>
      <c r="AH174" s="667"/>
      <c r="AI174" s="667"/>
      <c r="AJ174" s="667"/>
      <c r="AK174" s="667"/>
      <c r="AL174" s="667"/>
      <c r="AM174" s="667"/>
      <c r="AN174" s="667"/>
      <c r="AO174" s="667"/>
      <c r="AP174" s="667"/>
      <c r="AQ174" s="667"/>
      <c r="AR174" s="667"/>
      <c r="AS174" s="667"/>
      <c r="AT174" s="667"/>
      <c r="AU174" s="667"/>
      <c r="AV174" s="667"/>
      <c r="AW174" s="667"/>
      <c r="AX174" s="667"/>
      <c r="AY174" s="667"/>
      <c r="AZ174" s="216"/>
      <c r="BA174" s="39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2200"/>
      <c r="CD174" s="2200"/>
      <c r="CE174" s="2200"/>
      <c r="CF174" s="2200"/>
      <c r="CG174" s="2200"/>
      <c r="CH174" s="2200"/>
      <c r="CI174" s="2200"/>
      <c r="CJ174" s="2200"/>
      <c r="CK174" s="2200"/>
      <c r="CL174" s="2200"/>
      <c r="CM174" s="2200"/>
      <c r="CN174" s="2200"/>
      <c r="CO174" s="2200"/>
      <c r="CP174" s="2200"/>
      <c r="CQ174" s="2200"/>
      <c r="CR174" s="2200"/>
      <c r="CS174" s="2200"/>
      <c r="CT174" s="2200"/>
      <c r="CU174" s="2200"/>
      <c r="CV174" s="2200"/>
      <c r="CW174" s="2200"/>
      <c r="CX174" s="2200"/>
      <c r="CY174" s="2200"/>
      <c r="CZ174" s="2200"/>
    </row>
    <row r="175" s="399" customFormat="true" ht="15" customHeight="true" x14ac:dyDescent="0.2">
      <c r="A175" s="1901"/>
      <c r="B175" s="2076"/>
      <c r="C175" s="2003"/>
      <c r="D175" s="2004"/>
      <c r="E175" s="2004"/>
      <c r="F175" s="2004"/>
      <c r="G175" s="2005"/>
      <c r="H175" s="2006"/>
      <c r="I175" s="2004"/>
      <c r="J175" s="2004"/>
      <c r="K175" s="2004"/>
      <c r="L175" s="2007"/>
      <c r="M175" s="2008"/>
      <c r="N175" s="2004"/>
      <c r="O175" s="2004"/>
      <c r="P175" s="2004"/>
      <c r="Q175" s="2005"/>
      <c r="R175" s="2006"/>
      <c r="S175" s="2004"/>
      <c r="T175" s="2004"/>
      <c r="U175" s="2004"/>
      <c r="V175" s="2004"/>
      <c r="W175" s="2004"/>
      <c r="X175" s="2004"/>
      <c r="Y175" s="2004"/>
      <c r="Z175" s="2004"/>
      <c r="AA175" s="2004"/>
      <c r="AB175" s="2340"/>
      <c r="AC175" s="667"/>
      <c r="AD175" s="667"/>
      <c r="AE175" s="667"/>
      <c r="AF175" s="667"/>
      <c r="AG175" s="667"/>
      <c r="AH175" s="667"/>
      <c r="AI175" s="667"/>
      <c r="AJ175" s="667"/>
      <c r="AK175" s="667"/>
      <c r="AL175" s="667"/>
      <c r="AM175" s="667"/>
      <c r="AN175" s="667"/>
      <c r="AO175" s="667"/>
      <c r="AP175" s="667"/>
      <c r="AQ175" s="667"/>
      <c r="AR175" s="667"/>
      <c r="AS175" s="667"/>
      <c r="AT175" s="667"/>
      <c r="AU175" s="667"/>
      <c r="AV175" s="667"/>
      <c r="AW175" s="667"/>
      <c r="AX175" s="667"/>
      <c r="AY175" s="667"/>
      <c r="AZ175" s="216"/>
      <c r="BA175" s="39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2200"/>
      <c r="CD175" s="2200"/>
      <c r="CE175" s="2200"/>
      <c r="CF175" s="2200"/>
      <c r="CG175" s="2200"/>
      <c r="CH175" s="2200"/>
      <c r="CI175" s="2200"/>
      <c r="CJ175" s="2200"/>
      <c r="CK175" s="2200"/>
      <c r="CL175" s="2200"/>
      <c r="CM175" s="2200"/>
      <c r="CN175" s="2200"/>
      <c r="CO175" s="2200"/>
      <c r="CP175" s="2200"/>
      <c r="CQ175" s="2200"/>
      <c r="CR175" s="2200"/>
      <c r="CS175" s="2200"/>
      <c r="CT175" s="2200"/>
      <c r="CU175" s="2200"/>
      <c r="CV175" s="2200"/>
      <c r="CW175" s="2200"/>
      <c r="CX175" s="2200"/>
      <c r="CY175" s="2200"/>
      <c r="CZ175" s="2200"/>
    </row>
    <row r="176" s="399" customFormat="true" ht="15" customHeight="true" x14ac:dyDescent="0.2">
      <c r="A176" s="1901"/>
      <c r="B176" s="2076"/>
      <c r="C176" s="2003"/>
      <c r="D176" s="2004"/>
      <c r="E176" s="2004"/>
      <c r="F176" s="2004"/>
      <c r="G176" s="2005"/>
      <c r="H176" s="2006"/>
      <c r="I176" s="2004"/>
      <c r="J176" s="2004"/>
      <c r="K176" s="2004"/>
      <c r="L176" s="2007"/>
      <c r="M176" s="2008"/>
      <c r="N176" s="2004"/>
      <c r="O176" s="2004"/>
      <c r="P176" s="2004"/>
      <c r="Q176" s="2005"/>
      <c r="R176" s="2006"/>
      <c r="S176" s="2004"/>
      <c r="T176" s="2004"/>
      <c r="U176" s="2004"/>
      <c r="V176" s="2004"/>
      <c r="W176" s="2004"/>
      <c r="X176" s="2004"/>
      <c r="Y176" s="2004"/>
      <c r="Z176" s="2004"/>
      <c r="AA176" s="2004"/>
      <c r="AB176" s="2340"/>
      <c r="AC176" s="667"/>
      <c r="AD176" s="667"/>
      <c r="AE176" s="667"/>
      <c r="AF176" s="667"/>
      <c r="AG176" s="667"/>
      <c r="AH176" s="667"/>
      <c r="AI176" s="667"/>
      <c r="AJ176" s="667"/>
      <c r="AK176" s="667"/>
      <c r="AL176" s="667"/>
      <c r="AM176" s="667"/>
      <c r="AN176" s="667"/>
      <c r="AO176" s="667"/>
      <c r="AP176" s="667"/>
      <c r="AQ176" s="667"/>
      <c r="AR176" s="667"/>
      <c r="AS176" s="667"/>
      <c r="AT176" s="667"/>
      <c r="AU176" s="667"/>
      <c r="AV176" s="667"/>
      <c r="AW176" s="667"/>
      <c r="AX176" s="667"/>
      <c r="AY176" s="667"/>
      <c r="AZ176" s="216"/>
      <c r="BA176" s="39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2200"/>
      <c r="CD176" s="2200"/>
      <c r="CE176" s="2200"/>
      <c r="CF176" s="2200"/>
      <c r="CG176" s="2200"/>
      <c r="CH176" s="2200"/>
      <c r="CI176" s="2200"/>
      <c r="CJ176" s="2200"/>
      <c r="CK176" s="2200"/>
      <c r="CL176" s="2200"/>
      <c r="CM176" s="2200"/>
      <c r="CN176" s="2200"/>
      <c r="CO176" s="2200"/>
      <c r="CP176" s="2200"/>
      <c r="CQ176" s="2200"/>
      <c r="CR176" s="2200"/>
      <c r="CS176" s="2200"/>
      <c r="CT176" s="2200"/>
      <c r="CU176" s="2200"/>
      <c r="CV176" s="2200"/>
      <c r="CW176" s="2200"/>
      <c r="CX176" s="2200"/>
      <c r="CY176" s="2200"/>
      <c r="CZ176" s="2200"/>
    </row>
    <row r="177" s="399" customFormat="true" ht="15" customHeight="true" x14ac:dyDescent="0.2">
      <c r="A177" s="1901"/>
      <c r="B177" s="2076"/>
      <c r="C177" s="2003"/>
      <c r="D177" s="2004"/>
      <c r="E177" s="2004"/>
      <c r="F177" s="2004"/>
      <c r="G177" s="2005"/>
      <c r="H177" s="2006"/>
      <c r="I177" s="2004"/>
      <c r="J177" s="2004"/>
      <c r="K177" s="2004"/>
      <c r="L177" s="2007"/>
      <c r="M177" s="2008"/>
      <c r="N177" s="2004"/>
      <c r="O177" s="2004"/>
      <c r="P177" s="2004"/>
      <c r="Q177" s="2005"/>
      <c r="R177" s="2006"/>
      <c r="S177" s="2004"/>
      <c r="T177" s="2004"/>
      <c r="U177" s="2004"/>
      <c r="V177" s="2004"/>
      <c r="W177" s="2004"/>
      <c r="X177" s="2004"/>
      <c r="Y177" s="2004"/>
      <c r="Z177" s="2004"/>
      <c r="AA177" s="2004"/>
      <c r="AB177" s="2340"/>
      <c r="AC177" s="667"/>
      <c r="AD177" s="667"/>
      <c r="AE177" s="667"/>
      <c r="AF177" s="667"/>
      <c r="AG177" s="667"/>
      <c r="AH177" s="667"/>
      <c r="AI177" s="667"/>
      <c r="AJ177" s="667"/>
      <c r="AK177" s="667"/>
      <c r="AL177" s="667"/>
      <c r="AM177" s="667"/>
      <c r="AN177" s="667"/>
      <c r="AO177" s="667"/>
      <c r="AP177" s="667"/>
      <c r="AQ177" s="667"/>
      <c r="AR177" s="667"/>
      <c r="AS177" s="667"/>
      <c r="AT177" s="667"/>
      <c r="AU177" s="667"/>
      <c r="AV177" s="667"/>
      <c r="AW177" s="667"/>
      <c r="AX177" s="667"/>
      <c r="AY177" s="667"/>
      <c r="AZ177" s="216"/>
      <c r="BA177" s="39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2200"/>
      <c r="CD177" s="2200"/>
      <c r="CE177" s="2200"/>
      <c r="CF177" s="2200"/>
      <c r="CG177" s="2200"/>
      <c r="CH177" s="2200"/>
      <c r="CI177" s="2200"/>
      <c r="CJ177" s="2200"/>
      <c r="CK177" s="2200"/>
      <c r="CL177" s="2200"/>
      <c r="CM177" s="2200"/>
      <c r="CN177" s="2200"/>
      <c r="CO177" s="2200"/>
      <c r="CP177" s="2200"/>
      <c r="CQ177" s="2200"/>
      <c r="CR177" s="2200"/>
      <c r="CS177" s="2200"/>
      <c r="CT177" s="2200"/>
      <c r="CU177" s="2200"/>
      <c r="CV177" s="2200"/>
      <c r="CW177" s="2200"/>
      <c r="CX177" s="2200"/>
      <c r="CY177" s="2200"/>
      <c r="CZ177" s="2200"/>
    </row>
    <row r="178" s="399" customFormat="true" ht="15" customHeight="true" x14ac:dyDescent="0.2">
      <c r="A178" s="1901"/>
      <c r="B178" s="2076"/>
      <c r="C178" s="2003"/>
      <c r="D178" s="2004"/>
      <c r="E178" s="2004"/>
      <c r="F178" s="2004"/>
      <c r="G178" s="2005"/>
      <c r="H178" s="2006"/>
      <c r="I178" s="2004"/>
      <c r="J178" s="2004"/>
      <c r="K178" s="2004"/>
      <c r="L178" s="2007"/>
      <c r="M178" s="2008"/>
      <c r="N178" s="2004"/>
      <c r="O178" s="2004"/>
      <c r="P178" s="2004"/>
      <c r="Q178" s="2005"/>
      <c r="R178" s="2006"/>
      <c r="S178" s="2004"/>
      <c r="T178" s="2004"/>
      <c r="U178" s="2004"/>
      <c r="V178" s="2004"/>
      <c r="W178" s="2004"/>
      <c r="X178" s="2004"/>
      <c r="Y178" s="2004"/>
      <c r="Z178" s="2004"/>
      <c r="AA178" s="2004"/>
      <c r="AB178" s="2340"/>
      <c r="AC178" s="667"/>
      <c r="AD178" s="667"/>
      <c r="AE178" s="667"/>
      <c r="AF178" s="667"/>
      <c r="AG178" s="667"/>
      <c r="AH178" s="667"/>
      <c r="AI178" s="667"/>
      <c r="AJ178" s="667"/>
      <c r="AK178" s="667"/>
      <c r="AL178" s="667"/>
      <c r="AM178" s="667"/>
      <c r="AN178" s="667"/>
      <c r="AO178" s="667"/>
      <c r="AP178" s="667"/>
      <c r="AQ178" s="667"/>
      <c r="AR178" s="667"/>
      <c r="AS178" s="667"/>
      <c r="AT178" s="667"/>
      <c r="AU178" s="667"/>
      <c r="AV178" s="667"/>
      <c r="AW178" s="667"/>
      <c r="AX178" s="667"/>
      <c r="AY178" s="667"/>
      <c r="AZ178" s="216"/>
      <c r="BA178" s="39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2200"/>
      <c r="CD178" s="2200"/>
      <c r="CE178" s="2200"/>
      <c r="CF178" s="2200"/>
      <c r="CG178" s="2200"/>
      <c r="CH178" s="2200"/>
      <c r="CI178" s="2200"/>
      <c r="CJ178" s="2200"/>
      <c r="CK178" s="2200"/>
      <c r="CL178" s="2200"/>
      <c r="CM178" s="2200"/>
      <c r="CN178" s="2200"/>
      <c r="CO178" s="2200"/>
      <c r="CP178" s="2200"/>
      <c r="CQ178" s="2200"/>
      <c r="CR178" s="2200"/>
      <c r="CS178" s="2200"/>
      <c r="CT178" s="2200"/>
      <c r="CU178" s="2200"/>
      <c r="CV178" s="2200"/>
      <c r="CW178" s="2200"/>
      <c r="CX178" s="2200"/>
      <c r="CY178" s="2200"/>
      <c r="CZ178" s="2200"/>
    </row>
    <row r="179" s="399" customFormat="true" ht="15" customHeight="true" x14ac:dyDescent="0.2">
      <c r="A179" s="1901"/>
      <c r="B179" s="2076"/>
      <c r="C179" s="2003"/>
      <c r="D179" s="2004"/>
      <c r="E179" s="2004"/>
      <c r="F179" s="2004"/>
      <c r="G179" s="2005"/>
      <c r="H179" s="2006"/>
      <c r="I179" s="2004"/>
      <c r="J179" s="2004"/>
      <c r="K179" s="2004"/>
      <c r="L179" s="2007"/>
      <c r="M179" s="2008"/>
      <c r="N179" s="2004"/>
      <c r="O179" s="2004"/>
      <c r="P179" s="2004"/>
      <c r="Q179" s="2005"/>
      <c r="R179" s="2006"/>
      <c r="S179" s="2004"/>
      <c r="T179" s="2004"/>
      <c r="U179" s="2004"/>
      <c r="V179" s="2004"/>
      <c r="W179" s="2004"/>
      <c r="X179" s="2004"/>
      <c r="Y179" s="2004"/>
      <c r="Z179" s="2004"/>
      <c r="AA179" s="2004"/>
      <c r="AB179" s="2340"/>
      <c r="AC179" s="667"/>
      <c r="AD179" s="667"/>
      <c r="AE179" s="667"/>
      <c r="AF179" s="667"/>
      <c r="AG179" s="667"/>
      <c r="AH179" s="667"/>
      <c r="AI179" s="667"/>
      <c r="AJ179" s="667"/>
      <c r="AK179" s="667"/>
      <c r="AL179" s="667"/>
      <c r="AM179" s="667"/>
      <c r="AN179" s="667"/>
      <c r="AO179" s="667"/>
      <c r="AP179" s="667"/>
      <c r="AQ179" s="667"/>
      <c r="AR179" s="667"/>
      <c r="AS179" s="667"/>
      <c r="AT179" s="667"/>
      <c r="AU179" s="667"/>
      <c r="AV179" s="667"/>
      <c r="AW179" s="667"/>
      <c r="AX179" s="667"/>
      <c r="AY179" s="667"/>
      <c r="AZ179" s="216"/>
      <c r="BA179" s="39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2200"/>
      <c r="CD179" s="2200"/>
      <c r="CE179" s="2200"/>
      <c r="CF179" s="2200"/>
      <c r="CG179" s="2200"/>
      <c r="CH179" s="2200"/>
      <c r="CI179" s="2200"/>
      <c r="CJ179" s="2200"/>
      <c r="CK179" s="2200"/>
      <c r="CL179" s="2200"/>
      <c r="CM179" s="2200"/>
      <c r="CN179" s="2200"/>
      <c r="CO179" s="2200"/>
      <c r="CP179" s="2200"/>
      <c r="CQ179" s="2200"/>
      <c r="CR179" s="2200"/>
      <c r="CS179" s="2200"/>
      <c r="CT179" s="2200"/>
      <c r="CU179" s="2200"/>
      <c r="CV179" s="2200"/>
      <c r="CW179" s="2200"/>
      <c r="CX179" s="2200"/>
      <c r="CY179" s="2200"/>
      <c r="CZ179" s="2200"/>
    </row>
    <row r="180" s="399" customFormat="true" ht="15" customHeight="true" x14ac:dyDescent="0.2">
      <c r="A180" s="1901"/>
      <c r="B180" s="2076"/>
      <c r="C180" s="2003"/>
      <c r="D180" s="2004"/>
      <c r="E180" s="2004"/>
      <c r="F180" s="2004"/>
      <c r="G180" s="2005"/>
      <c r="H180" s="2006"/>
      <c r="I180" s="2004"/>
      <c r="J180" s="2004"/>
      <c r="K180" s="2004"/>
      <c r="L180" s="2007"/>
      <c r="M180" s="2008"/>
      <c r="N180" s="2004"/>
      <c r="O180" s="2004"/>
      <c r="P180" s="2004"/>
      <c r="Q180" s="2005"/>
      <c r="R180" s="2006"/>
      <c r="S180" s="2004"/>
      <c r="T180" s="2004"/>
      <c r="U180" s="2004"/>
      <c r="V180" s="2004"/>
      <c r="W180" s="2004"/>
      <c r="X180" s="2004"/>
      <c r="Y180" s="2004"/>
      <c r="Z180" s="2004"/>
      <c r="AA180" s="2004"/>
      <c r="AB180" s="2340"/>
      <c r="AC180" s="667"/>
      <c r="AD180" s="667"/>
      <c r="AE180" s="667"/>
      <c r="AF180" s="667"/>
      <c r="AG180" s="667"/>
      <c r="AH180" s="667"/>
      <c r="AI180" s="667"/>
      <c r="AJ180" s="667"/>
      <c r="AK180" s="667"/>
      <c r="AL180" s="667"/>
      <c r="AM180" s="667"/>
      <c r="AN180" s="667"/>
      <c r="AO180" s="667"/>
      <c r="AP180" s="667"/>
      <c r="AQ180" s="667"/>
      <c r="AR180" s="667"/>
      <c r="AS180" s="667"/>
      <c r="AT180" s="667"/>
      <c r="AU180" s="667"/>
      <c r="AV180" s="667"/>
      <c r="AW180" s="667"/>
      <c r="AX180" s="667"/>
      <c r="AY180" s="667"/>
      <c r="AZ180" s="216"/>
      <c r="BA180" s="39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2200"/>
      <c r="CD180" s="2200"/>
      <c r="CE180" s="2200"/>
      <c r="CF180" s="2200"/>
      <c r="CG180" s="2200"/>
      <c r="CH180" s="2200"/>
      <c r="CI180" s="2200"/>
      <c r="CJ180" s="2200"/>
      <c r="CK180" s="2200"/>
      <c r="CL180" s="2200"/>
      <c r="CM180" s="2200"/>
      <c r="CN180" s="2200"/>
      <c r="CO180" s="2200"/>
      <c r="CP180" s="2200"/>
      <c r="CQ180" s="2200"/>
      <c r="CR180" s="2200"/>
      <c r="CS180" s="2200"/>
      <c r="CT180" s="2200"/>
      <c r="CU180" s="2200"/>
      <c r="CV180" s="2200"/>
      <c r="CW180" s="2200"/>
      <c r="CX180" s="2200"/>
      <c r="CY180" s="2200"/>
      <c r="CZ180" s="2200"/>
    </row>
    <row r="181" s="399" customFormat="true" ht="15" customHeight="true" x14ac:dyDescent="0.2">
      <c r="A181" s="1901"/>
      <c r="B181" s="2076"/>
      <c r="C181" s="2003"/>
      <c r="D181" s="2004"/>
      <c r="E181" s="2004"/>
      <c r="F181" s="2004"/>
      <c r="G181" s="2005"/>
      <c r="H181" s="2006"/>
      <c r="I181" s="2004"/>
      <c r="J181" s="2004"/>
      <c r="K181" s="2004"/>
      <c r="L181" s="2007"/>
      <c r="M181" s="2008"/>
      <c r="N181" s="2004"/>
      <c r="O181" s="2004"/>
      <c r="P181" s="2004"/>
      <c r="Q181" s="2005"/>
      <c r="R181" s="2006"/>
      <c r="S181" s="2004"/>
      <c r="T181" s="2004"/>
      <c r="U181" s="2004"/>
      <c r="V181" s="2004"/>
      <c r="W181" s="2004"/>
      <c r="X181" s="2004"/>
      <c r="Y181" s="2004"/>
      <c r="Z181" s="2004"/>
      <c r="AA181" s="2004"/>
      <c r="AB181" s="2340"/>
      <c r="AC181" s="667"/>
      <c r="AD181" s="667"/>
      <c r="AE181" s="667"/>
      <c r="AF181" s="667"/>
      <c r="AG181" s="667"/>
      <c r="AH181" s="667"/>
      <c r="AI181" s="667"/>
      <c r="AJ181" s="667"/>
      <c r="AK181" s="667"/>
      <c r="AL181" s="667"/>
      <c r="AM181" s="667"/>
      <c r="AN181" s="667"/>
      <c r="AO181" s="667"/>
      <c r="AP181" s="667"/>
      <c r="AQ181" s="667"/>
      <c r="AR181" s="667"/>
      <c r="AS181" s="667"/>
      <c r="AT181" s="667"/>
      <c r="AU181" s="667"/>
      <c r="AV181" s="667"/>
      <c r="AW181" s="667"/>
      <c r="AX181" s="667"/>
      <c r="AY181" s="667"/>
      <c r="AZ181" s="216"/>
      <c r="BA181" s="39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2200"/>
      <c r="CD181" s="2200"/>
      <c r="CE181" s="2200"/>
      <c r="CF181" s="2200"/>
      <c r="CG181" s="2200"/>
      <c r="CH181" s="2200"/>
      <c r="CI181" s="2200"/>
      <c r="CJ181" s="2200"/>
      <c r="CK181" s="2200"/>
      <c r="CL181" s="2200"/>
      <c r="CM181" s="2200"/>
      <c r="CN181" s="2200"/>
      <c r="CO181" s="2200"/>
      <c r="CP181" s="2200"/>
      <c r="CQ181" s="2200"/>
      <c r="CR181" s="2200"/>
      <c r="CS181" s="2200"/>
      <c r="CT181" s="2200"/>
      <c r="CU181" s="2200"/>
      <c r="CV181" s="2200"/>
      <c r="CW181" s="2200"/>
      <c r="CX181" s="2200"/>
      <c r="CY181" s="2200"/>
      <c r="CZ181" s="2200"/>
    </row>
    <row r="182" s="399" customFormat="true" ht="15" customHeight="true" x14ac:dyDescent="0.2">
      <c r="A182" s="1901"/>
      <c r="B182" s="2076"/>
      <c r="C182" s="2003"/>
      <c r="D182" s="2004"/>
      <c r="E182" s="2004"/>
      <c r="F182" s="2004"/>
      <c r="G182" s="2005"/>
      <c r="H182" s="2006"/>
      <c r="I182" s="2004"/>
      <c r="J182" s="2004"/>
      <c r="K182" s="2004"/>
      <c r="L182" s="2007"/>
      <c r="M182" s="2008"/>
      <c r="N182" s="2004"/>
      <c r="O182" s="2004"/>
      <c r="P182" s="2004"/>
      <c r="Q182" s="2005"/>
      <c r="R182" s="2006"/>
      <c r="S182" s="2004"/>
      <c r="T182" s="2004"/>
      <c r="U182" s="2004"/>
      <c r="V182" s="2004"/>
      <c r="W182" s="2004"/>
      <c r="X182" s="2004"/>
      <c r="Y182" s="2004"/>
      <c r="Z182" s="2004"/>
      <c r="AA182" s="2004"/>
      <c r="AB182" s="2340"/>
      <c r="AC182" s="667"/>
      <c r="AD182" s="667"/>
      <c r="AE182" s="667"/>
      <c r="AF182" s="667"/>
      <c r="AG182" s="667"/>
      <c r="AH182" s="667"/>
      <c r="AI182" s="667"/>
      <c r="AJ182" s="667"/>
      <c r="AK182" s="667"/>
      <c r="AL182" s="667"/>
      <c r="AM182" s="667"/>
      <c r="AN182" s="667"/>
      <c r="AO182" s="667"/>
      <c r="AP182" s="667"/>
      <c r="AQ182" s="667"/>
      <c r="AR182" s="667"/>
      <c r="AS182" s="667"/>
      <c r="AT182" s="667"/>
      <c r="AU182" s="667"/>
      <c r="AV182" s="667"/>
      <c r="AW182" s="667"/>
      <c r="AX182" s="667"/>
      <c r="AY182" s="667"/>
      <c r="AZ182" s="216"/>
      <c r="BA182" s="39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2200"/>
      <c r="CD182" s="2200"/>
      <c r="CE182" s="2200"/>
      <c r="CF182" s="2200"/>
      <c r="CG182" s="2200"/>
      <c r="CH182" s="2200"/>
      <c r="CI182" s="2200"/>
      <c r="CJ182" s="2200"/>
      <c r="CK182" s="2200"/>
      <c r="CL182" s="2200"/>
      <c r="CM182" s="2200"/>
      <c r="CN182" s="2200"/>
      <c r="CO182" s="2200"/>
      <c r="CP182" s="2200"/>
      <c r="CQ182" s="2200"/>
      <c r="CR182" s="2200"/>
      <c r="CS182" s="2200"/>
      <c r="CT182" s="2200"/>
      <c r="CU182" s="2200"/>
      <c r="CV182" s="2200"/>
      <c r="CW182" s="2200"/>
      <c r="CX182" s="2200"/>
      <c r="CY182" s="2200"/>
      <c r="CZ182" s="2200"/>
    </row>
    <row r="183" s="399" customFormat="true" ht="15" customHeight="true" x14ac:dyDescent="0.2">
      <c r="A183" s="1901"/>
      <c r="B183" s="2076"/>
      <c r="C183" s="2003"/>
      <c r="D183" s="2004"/>
      <c r="E183" s="2004"/>
      <c r="F183" s="2004"/>
      <c r="G183" s="2005"/>
      <c r="H183" s="2006"/>
      <c r="I183" s="2004"/>
      <c r="J183" s="2004"/>
      <c r="K183" s="2004"/>
      <c r="L183" s="2007"/>
      <c r="M183" s="2008"/>
      <c r="N183" s="2004"/>
      <c r="O183" s="2004"/>
      <c r="P183" s="2004"/>
      <c r="Q183" s="2005"/>
      <c r="R183" s="2006"/>
      <c r="S183" s="2004"/>
      <c r="T183" s="2004"/>
      <c r="U183" s="2004"/>
      <c r="V183" s="2004"/>
      <c r="W183" s="2004"/>
      <c r="X183" s="2004"/>
      <c r="Y183" s="2004"/>
      <c r="Z183" s="2004"/>
      <c r="AA183" s="2004"/>
      <c r="AB183" s="2340"/>
      <c r="AC183" s="667"/>
      <c r="AD183" s="667"/>
      <c r="AE183" s="667"/>
      <c r="AF183" s="667"/>
      <c r="AG183" s="667"/>
      <c r="AH183" s="667"/>
      <c r="AI183" s="667"/>
      <c r="AJ183" s="667"/>
      <c r="AK183" s="667"/>
      <c r="AL183" s="667"/>
      <c r="AM183" s="667"/>
      <c r="AN183" s="667"/>
      <c r="AO183" s="667"/>
      <c r="AP183" s="667"/>
      <c r="AQ183" s="667"/>
      <c r="AR183" s="667"/>
      <c r="AS183" s="667"/>
      <c r="AT183" s="667"/>
      <c r="AU183" s="667"/>
      <c r="AV183" s="667"/>
      <c r="AW183" s="667"/>
      <c r="AX183" s="667"/>
      <c r="AY183" s="667"/>
      <c r="AZ183" s="216"/>
      <c r="BA183" s="39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2200"/>
      <c r="CD183" s="2200"/>
      <c r="CE183" s="2200"/>
      <c r="CF183" s="2200"/>
      <c r="CG183" s="2200"/>
      <c r="CH183" s="2200"/>
      <c r="CI183" s="2200"/>
      <c r="CJ183" s="2200"/>
      <c r="CK183" s="2200"/>
      <c r="CL183" s="2200"/>
      <c r="CM183" s="2200"/>
      <c r="CN183" s="2200"/>
      <c r="CO183" s="2200"/>
      <c r="CP183" s="2200"/>
      <c r="CQ183" s="2200"/>
      <c r="CR183" s="2200"/>
      <c r="CS183" s="2200"/>
      <c r="CT183" s="2200"/>
      <c r="CU183" s="2200"/>
      <c r="CV183" s="2200"/>
      <c r="CW183" s="2200"/>
      <c r="CX183" s="2200"/>
      <c r="CY183" s="2200"/>
      <c r="CZ183" s="2200"/>
    </row>
    <row r="184" s="399" customFormat="true" ht="15" customHeight="true" x14ac:dyDescent="0.2">
      <c r="A184" s="1902"/>
      <c r="B184" s="2077"/>
      <c r="C184" s="2009"/>
      <c r="D184" s="2010"/>
      <c r="E184" s="2010"/>
      <c r="F184" s="2010"/>
      <c r="G184" s="2011"/>
      <c r="H184" s="2012"/>
      <c r="I184" s="2010"/>
      <c r="J184" s="2010"/>
      <c r="K184" s="2010"/>
      <c r="L184" s="2013"/>
      <c r="M184" s="2014"/>
      <c r="N184" s="2010"/>
      <c r="O184" s="2010"/>
      <c r="P184" s="2010"/>
      <c r="Q184" s="2011"/>
      <c r="R184" s="2012"/>
      <c r="S184" s="2010"/>
      <c r="T184" s="2010"/>
      <c r="U184" s="2010"/>
      <c r="V184" s="2010"/>
      <c r="W184" s="2010"/>
      <c r="X184" s="2010"/>
      <c r="Y184" s="2010"/>
      <c r="Z184" s="2010"/>
      <c r="AA184" s="2010"/>
      <c r="AB184" s="2341"/>
      <c r="AC184" s="667"/>
      <c r="AD184" s="667"/>
      <c r="AE184" s="667"/>
      <c r="AF184" s="667"/>
      <c r="AG184" s="667"/>
      <c r="AH184" s="667"/>
      <c r="AI184" s="667"/>
      <c r="AJ184" s="667"/>
      <c r="AK184" s="667"/>
      <c r="AL184" s="667"/>
      <c r="AM184" s="667"/>
      <c r="AN184" s="667"/>
      <c r="AO184" s="667"/>
      <c r="AP184" s="667"/>
      <c r="AQ184" s="667"/>
      <c r="AR184" s="667"/>
      <c r="AS184" s="667"/>
      <c r="AT184" s="667"/>
      <c r="AU184" s="667"/>
      <c r="AV184" s="667"/>
      <c r="AW184" s="667"/>
      <c r="AX184" s="667"/>
      <c r="AY184" s="667"/>
      <c r="AZ184" s="216"/>
      <c r="BA184" s="39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2200"/>
      <c r="CD184" s="2200"/>
      <c r="CE184" s="2200"/>
      <c r="CF184" s="2200"/>
      <c r="CG184" s="2200"/>
      <c r="CH184" s="2200"/>
      <c r="CI184" s="2200"/>
      <c r="CJ184" s="2200"/>
      <c r="CK184" s="2200"/>
      <c r="CL184" s="2200"/>
      <c r="CM184" s="2200"/>
      <c r="CN184" s="2200"/>
      <c r="CO184" s="2200"/>
      <c r="CP184" s="2200"/>
      <c r="CQ184" s="2200"/>
      <c r="CR184" s="2200"/>
      <c r="CS184" s="2200"/>
      <c r="CT184" s="2200"/>
      <c r="CU184" s="2200"/>
      <c r="CV184" s="2200"/>
      <c r="CW184" s="2200"/>
      <c r="CX184" s="2200"/>
      <c r="CY184" s="2200"/>
      <c r="CZ184" s="2200"/>
    </row>
    <row r="185" s="399" customFormat="true" ht="15" customHeight="true" x14ac:dyDescent="0.2">
      <c r="A185" s="1379"/>
      <c r="B185" s="1389"/>
      <c r="C185" s="1049"/>
      <c r="D185" s="1050"/>
      <c r="E185" s="1050"/>
      <c r="F185" s="1050"/>
      <c r="G185" s="1051"/>
      <c r="H185" s="1052"/>
      <c r="I185" s="1050"/>
      <c r="J185" s="1050"/>
      <c r="K185" s="1050"/>
      <c r="L185" s="1053"/>
      <c r="M185" s="1054"/>
      <c r="N185" s="1050"/>
      <c r="O185" s="1050"/>
      <c r="P185" s="1050"/>
      <c r="Q185" s="1051"/>
      <c r="R185" s="1052"/>
      <c r="S185" s="1050"/>
      <c r="T185" s="1050"/>
      <c r="U185" s="1050"/>
      <c r="V185" s="1050"/>
      <c r="W185" s="1050"/>
      <c r="X185" s="1050"/>
      <c r="Y185" s="1050"/>
      <c r="Z185" s="1050"/>
      <c r="AA185" s="1050"/>
      <c r="AB185" s="2159"/>
      <c r="AC185" s="667"/>
      <c r="AD185" s="667"/>
      <c r="AE185" s="667"/>
      <c r="AF185" s="667"/>
      <c r="AG185" s="667"/>
      <c r="AH185" s="667"/>
      <c r="AI185" s="667"/>
      <c r="AJ185" s="667"/>
      <c r="AK185" s="667"/>
      <c r="AL185" s="667"/>
      <c r="AM185" s="667"/>
      <c r="AN185" s="667"/>
      <c r="AO185" s="667"/>
      <c r="AP185" s="667"/>
      <c r="AQ185" s="667"/>
      <c r="AR185" s="667"/>
      <c r="AS185" s="667"/>
      <c r="AT185" s="667"/>
      <c r="AU185" s="667"/>
      <c r="AV185" s="667"/>
      <c r="AW185" s="667"/>
      <c r="AX185" s="667"/>
      <c r="AY185" s="667"/>
      <c r="AZ185" s="216"/>
      <c r="BA185" s="39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2200"/>
      <c r="CD185" s="2200"/>
      <c r="CE185" s="2200"/>
      <c r="CF185" s="2200"/>
      <c r="CG185" s="2200"/>
      <c r="CH185" s="2200"/>
      <c r="CI185" s="2200"/>
      <c r="CJ185" s="2200"/>
      <c r="CK185" s="2200"/>
      <c r="CL185" s="2200"/>
      <c r="CM185" s="2200"/>
      <c r="CN185" s="2200"/>
      <c r="CO185" s="2200"/>
      <c r="CP185" s="2200"/>
      <c r="CQ185" s="2200"/>
      <c r="CR185" s="2200"/>
      <c r="CS185" s="2200"/>
      <c r="CT185" s="2200"/>
      <c r="CU185" s="2200"/>
      <c r="CV185" s="2200"/>
      <c r="CW185" s="2200"/>
      <c r="CX185" s="2200"/>
      <c r="CY185" s="2200"/>
      <c r="CZ185" s="2200"/>
    </row>
    <row r="186" s="399" customFormat="true" ht="15" customHeight="true" x14ac:dyDescent="0.2">
      <c r="A186" s="1379"/>
      <c r="B186" s="1389"/>
      <c r="C186" s="1049"/>
      <c r="D186" s="1050"/>
      <c r="E186" s="1050"/>
      <c r="F186" s="1050"/>
      <c r="G186" s="1051"/>
      <c r="H186" s="1052"/>
      <c r="I186" s="1050"/>
      <c r="J186" s="1050"/>
      <c r="K186" s="1050"/>
      <c r="L186" s="1053"/>
      <c r="M186" s="1054"/>
      <c r="N186" s="1050"/>
      <c r="O186" s="1050"/>
      <c r="P186" s="1050"/>
      <c r="Q186" s="1051"/>
      <c r="R186" s="1052"/>
      <c r="S186" s="1050"/>
      <c r="T186" s="1050"/>
      <c r="U186" s="1050"/>
      <c r="V186" s="1050"/>
      <c r="W186" s="1050"/>
      <c r="X186" s="1050"/>
      <c r="Y186" s="1050"/>
      <c r="Z186" s="1050"/>
      <c r="AA186" s="1050"/>
      <c r="AB186" s="2159"/>
      <c r="AC186" s="667"/>
      <c r="AD186" s="667"/>
      <c r="AE186" s="667"/>
      <c r="AF186" s="667"/>
      <c r="AG186" s="667"/>
      <c r="AH186" s="667"/>
      <c r="AI186" s="667"/>
      <c r="AJ186" s="667"/>
      <c r="AK186" s="667"/>
      <c r="AL186" s="667"/>
      <c r="AM186" s="667"/>
      <c r="AN186" s="667"/>
      <c r="AO186" s="667"/>
      <c r="AP186" s="667"/>
      <c r="AQ186" s="667"/>
      <c r="AR186" s="667"/>
      <c r="AS186" s="667"/>
      <c r="AT186" s="667"/>
      <c r="AU186" s="667"/>
      <c r="AV186" s="667"/>
      <c r="AW186" s="667"/>
      <c r="AX186" s="667"/>
      <c r="AY186" s="667"/>
      <c r="AZ186" s="216"/>
      <c r="BA186" s="39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2200"/>
      <c r="CD186" s="2200"/>
      <c r="CE186" s="2200"/>
      <c r="CF186" s="2200"/>
      <c r="CG186" s="2200"/>
      <c r="CH186" s="2200"/>
      <c r="CI186" s="2200"/>
      <c r="CJ186" s="2200"/>
      <c r="CK186" s="2200"/>
      <c r="CL186" s="2200"/>
      <c r="CM186" s="2200"/>
      <c r="CN186" s="2200"/>
      <c r="CO186" s="2200"/>
      <c r="CP186" s="2200"/>
      <c r="CQ186" s="2200"/>
      <c r="CR186" s="2200"/>
      <c r="CS186" s="2200"/>
      <c r="CT186" s="2200"/>
      <c r="CU186" s="2200"/>
      <c r="CV186" s="2200"/>
      <c r="CW186" s="2200"/>
      <c r="CX186" s="2200"/>
      <c r="CY186" s="2200"/>
      <c r="CZ186" s="2200"/>
    </row>
    <row r="187" s="399" customFormat="true" ht="15" customHeight="true" x14ac:dyDescent="0.2">
      <c r="A187" s="1379"/>
      <c r="B187" s="1389"/>
      <c r="C187" s="1049"/>
      <c r="D187" s="1050"/>
      <c r="E187" s="1050"/>
      <c r="F187" s="1050"/>
      <c r="G187" s="1051"/>
      <c r="H187" s="1052"/>
      <c r="I187" s="1050"/>
      <c r="J187" s="1050"/>
      <c r="K187" s="1050"/>
      <c r="L187" s="1053"/>
      <c r="M187" s="1054"/>
      <c r="N187" s="1050"/>
      <c r="O187" s="1050"/>
      <c r="P187" s="1050"/>
      <c r="Q187" s="1051"/>
      <c r="R187" s="1052"/>
      <c r="S187" s="1050"/>
      <c r="T187" s="1050"/>
      <c r="U187" s="1050"/>
      <c r="V187" s="1050"/>
      <c r="W187" s="1050"/>
      <c r="X187" s="1050"/>
      <c r="Y187" s="1050"/>
      <c r="Z187" s="1050"/>
      <c r="AA187" s="1050"/>
      <c r="AB187" s="2159"/>
      <c r="AC187" s="667"/>
      <c r="AD187" s="667"/>
      <c r="AE187" s="667"/>
      <c r="AF187" s="667"/>
      <c r="AG187" s="667"/>
      <c r="AH187" s="667"/>
      <c r="AI187" s="667"/>
      <c r="AJ187" s="667"/>
      <c r="AK187" s="667"/>
      <c r="AL187" s="667"/>
      <c r="AM187" s="667"/>
      <c r="AN187" s="667"/>
      <c r="AO187" s="667"/>
      <c r="AP187" s="667"/>
      <c r="AQ187" s="667"/>
      <c r="AR187" s="667"/>
      <c r="AS187" s="667"/>
      <c r="AT187" s="667"/>
      <c r="AU187" s="667"/>
      <c r="AV187" s="667"/>
      <c r="AW187" s="667"/>
      <c r="AX187" s="667"/>
      <c r="AY187" s="667"/>
      <c r="AZ187" s="216"/>
      <c r="BA187" s="39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2200"/>
      <c r="CD187" s="2200"/>
      <c r="CE187" s="2200"/>
      <c r="CF187" s="2200"/>
      <c r="CG187" s="2200"/>
      <c r="CH187" s="2200"/>
      <c r="CI187" s="2200"/>
      <c r="CJ187" s="2200"/>
      <c r="CK187" s="2200"/>
      <c r="CL187" s="2200"/>
      <c r="CM187" s="2200"/>
      <c r="CN187" s="2200"/>
      <c r="CO187" s="2200"/>
      <c r="CP187" s="2200"/>
      <c r="CQ187" s="2200"/>
      <c r="CR187" s="2200"/>
      <c r="CS187" s="2200"/>
      <c r="CT187" s="2200"/>
      <c r="CU187" s="2200"/>
      <c r="CV187" s="2200"/>
      <c r="CW187" s="2200"/>
      <c r="CX187" s="2200"/>
      <c r="CY187" s="2200"/>
      <c r="CZ187" s="2200"/>
    </row>
    <row r="188" s="399" customFormat="true" ht="15" customHeight="true" x14ac:dyDescent="0.2">
      <c r="A188" s="1379"/>
      <c r="B188" s="1389"/>
      <c r="C188" s="1049"/>
      <c r="D188" s="1050"/>
      <c r="E188" s="1050"/>
      <c r="F188" s="1050"/>
      <c r="G188" s="1051"/>
      <c r="H188" s="1052"/>
      <c r="I188" s="1050"/>
      <c r="J188" s="1050"/>
      <c r="K188" s="1050"/>
      <c r="L188" s="1053"/>
      <c r="M188" s="1054"/>
      <c r="N188" s="1050"/>
      <c r="O188" s="1050"/>
      <c r="P188" s="1050"/>
      <c r="Q188" s="1051"/>
      <c r="R188" s="1052"/>
      <c r="S188" s="1050"/>
      <c r="T188" s="1050"/>
      <c r="U188" s="1050"/>
      <c r="V188" s="1050"/>
      <c r="W188" s="1050"/>
      <c r="X188" s="1050"/>
      <c r="Y188" s="1050"/>
      <c r="Z188" s="1050"/>
      <c r="AA188" s="1050"/>
      <c r="AB188" s="2159"/>
      <c r="AC188" s="667"/>
      <c r="AD188" s="667"/>
      <c r="AE188" s="667"/>
      <c r="AF188" s="667"/>
      <c r="AG188" s="667"/>
      <c r="AH188" s="667"/>
      <c r="AI188" s="667"/>
      <c r="AJ188" s="667"/>
      <c r="AK188" s="667"/>
      <c r="AL188" s="667"/>
      <c r="AM188" s="667"/>
      <c r="AN188" s="667"/>
      <c r="AO188" s="667"/>
      <c r="AP188" s="667"/>
      <c r="AQ188" s="667"/>
      <c r="AR188" s="667"/>
      <c r="AS188" s="667"/>
      <c r="AT188" s="667"/>
      <c r="AU188" s="667"/>
      <c r="AV188" s="667"/>
      <c r="AW188" s="667"/>
      <c r="AX188" s="667"/>
      <c r="AY188" s="667"/>
      <c r="AZ188" s="216"/>
      <c r="BA188" s="39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2200"/>
      <c r="CD188" s="2200"/>
      <c r="CE188" s="2200"/>
      <c r="CF188" s="2200"/>
      <c r="CG188" s="2200"/>
      <c r="CH188" s="2200"/>
      <c r="CI188" s="2200"/>
      <c r="CJ188" s="2200"/>
      <c r="CK188" s="2200"/>
      <c r="CL188" s="2200"/>
      <c r="CM188" s="2200"/>
      <c r="CN188" s="2200"/>
      <c r="CO188" s="2200"/>
      <c r="CP188" s="2200"/>
      <c r="CQ188" s="2200"/>
      <c r="CR188" s="2200"/>
      <c r="CS188" s="2200"/>
      <c r="CT188" s="2200"/>
      <c r="CU188" s="2200"/>
      <c r="CV188" s="2200"/>
      <c r="CW188" s="2200"/>
      <c r="CX188" s="2200"/>
      <c r="CY188" s="2200"/>
      <c r="CZ188" s="2200"/>
    </row>
    <row r="189" s="399" customFormat="true" ht="15" customHeight="true" x14ac:dyDescent="0.2">
      <c r="A189" s="1379"/>
      <c r="B189" s="1389"/>
      <c r="C189" s="1049"/>
      <c r="D189" s="1050"/>
      <c r="E189" s="1050"/>
      <c r="F189" s="1050"/>
      <c r="G189" s="1051"/>
      <c r="H189" s="1052"/>
      <c r="I189" s="1050"/>
      <c r="J189" s="1050"/>
      <c r="K189" s="1050"/>
      <c r="L189" s="1053"/>
      <c r="M189" s="1054"/>
      <c r="N189" s="1050"/>
      <c r="O189" s="1050"/>
      <c r="P189" s="1050"/>
      <c r="Q189" s="1051"/>
      <c r="R189" s="1052"/>
      <c r="S189" s="1050"/>
      <c r="T189" s="1050"/>
      <c r="U189" s="1050"/>
      <c r="V189" s="1050"/>
      <c r="W189" s="1050"/>
      <c r="X189" s="1050"/>
      <c r="Y189" s="1050"/>
      <c r="Z189" s="1050"/>
      <c r="AA189" s="1050"/>
      <c r="AB189" s="2159"/>
      <c r="AC189" s="667"/>
      <c r="AD189" s="667"/>
      <c r="AE189" s="667"/>
      <c r="AF189" s="667"/>
      <c r="AG189" s="667"/>
      <c r="AH189" s="667"/>
      <c r="AI189" s="667"/>
      <c r="AJ189" s="667"/>
      <c r="AK189" s="667"/>
      <c r="AL189" s="667"/>
      <c r="AM189" s="667"/>
      <c r="AN189" s="667"/>
      <c r="AO189" s="667"/>
      <c r="AP189" s="667"/>
      <c r="AQ189" s="667"/>
      <c r="AR189" s="667"/>
      <c r="AS189" s="667"/>
      <c r="AT189" s="667"/>
      <c r="AU189" s="667"/>
      <c r="AV189" s="667"/>
      <c r="AW189" s="667"/>
      <c r="AX189" s="667"/>
      <c r="AY189" s="667"/>
      <c r="AZ189" s="216"/>
      <c r="BA189" s="39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2200"/>
      <c r="CD189" s="2200"/>
      <c r="CE189" s="2200"/>
      <c r="CF189" s="2200"/>
      <c r="CG189" s="2200"/>
      <c r="CH189" s="2200"/>
      <c r="CI189" s="2200"/>
      <c r="CJ189" s="2200"/>
      <c r="CK189" s="2200"/>
      <c r="CL189" s="2200"/>
      <c r="CM189" s="2200"/>
      <c r="CN189" s="2200"/>
      <c r="CO189" s="2200"/>
      <c r="CP189" s="2200"/>
      <c r="CQ189" s="2200"/>
      <c r="CR189" s="2200"/>
      <c r="CS189" s="2200"/>
      <c r="CT189" s="2200"/>
      <c r="CU189" s="2200"/>
      <c r="CV189" s="2200"/>
      <c r="CW189" s="2200"/>
      <c r="CX189" s="2200"/>
      <c r="CY189" s="2200"/>
      <c r="CZ189" s="2200"/>
    </row>
    <row r="190" s="399" customFormat="true" ht="15" customHeight="true" x14ac:dyDescent="0.2">
      <c r="A190" s="1379"/>
      <c r="B190" s="1389"/>
      <c r="C190" s="1049"/>
      <c r="D190" s="1050"/>
      <c r="E190" s="1050"/>
      <c r="F190" s="1050"/>
      <c r="G190" s="1051"/>
      <c r="H190" s="1052"/>
      <c r="I190" s="1050"/>
      <c r="J190" s="1050"/>
      <c r="K190" s="1050"/>
      <c r="L190" s="1053"/>
      <c r="M190" s="1054"/>
      <c r="N190" s="1050"/>
      <c r="O190" s="1050"/>
      <c r="P190" s="1050"/>
      <c r="Q190" s="1051"/>
      <c r="R190" s="1052"/>
      <c r="S190" s="1050"/>
      <c r="T190" s="1050"/>
      <c r="U190" s="1050"/>
      <c r="V190" s="1050"/>
      <c r="W190" s="1050"/>
      <c r="X190" s="1050"/>
      <c r="Y190" s="1050"/>
      <c r="Z190" s="1050"/>
      <c r="AA190" s="1050"/>
      <c r="AB190" s="2159"/>
      <c r="AC190" s="667"/>
      <c r="AD190" s="667"/>
      <c r="AE190" s="667"/>
      <c r="AF190" s="667"/>
      <c r="AG190" s="667"/>
      <c r="AH190" s="667"/>
      <c r="AI190" s="667"/>
      <c r="AJ190" s="667"/>
      <c r="AK190" s="667"/>
      <c r="AL190" s="667"/>
      <c r="AM190" s="667"/>
      <c r="AN190" s="667"/>
      <c r="AO190" s="667"/>
      <c r="AP190" s="667"/>
      <c r="AQ190" s="667"/>
      <c r="AR190" s="667"/>
      <c r="AS190" s="667"/>
      <c r="AT190" s="667"/>
      <c r="AU190" s="667"/>
      <c r="AV190" s="667"/>
      <c r="AW190" s="667"/>
      <c r="AX190" s="667"/>
      <c r="AY190" s="667"/>
      <c r="AZ190" s="216"/>
      <c r="BA190" s="39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2200"/>
      <c r="CD190" s="2200"/>
      <c r="CE190" s="2200"/>
      <c r="CF190" s="2200"/>
      <c r="CG190" s="2200"/>
      <c r="CH190" s="2200"/>
      <c r="CI190" s="2200"/>
      <c r="CJ190" s="2200"/>
      <c r="CK190" s="2200"/>
      <c r="CL190" s="2200"/>
      <c r="CM190" s="2200"/>
      <c r="CN190" s="2200"/>
      <c r="CO190" s="2200"/>
      <c r="CP190" s="2200"/>
      <c r="CQ190" s="2200"/>
      <c r="CR190" s="2200"/>
      <c r="CS190" s="2200"/>
      <c r="CT190" s="2200"/>
      <c r="CU190" s="2200"/>
      <c r="CV190" s="2200"/>
      <c r="CW190" s="2200"/>
      <c r="CX190" s="2200"/>
      <c r="CY190" s="2200"/>
      <c r="CZ190" s="2200"/>
    </row>
    <row r="191" s="399" customFormat="true" ht="15" customHeight="true" x14ac:dyDescent="0.2">
      <c r="A191" s="1379"/>
      <c r="B191" s="1389"/>
      <c r="C191" s="1049"/>
      <c r="D191" s="1050"/>
      <c r="E191" s="1050"/>
      <c r="F191" s="1050"/>
      <c r="G191" s="1051"/>
      <c r="H191" s="1052"/>
      <c r="I191" s="1050"/>
      <c r="J191" s="1050"/>
      <c r="K191" s="1050"/>
      <c r="L191" s="1053"/>
      <c r="M191" s="1054"/>
      <c r="N191" s="1050"/>
      <c r="O191" s="1050"/>
      <c r="P191" s="1050"/>
      <c r="Q191" s="1051"/>
      <c r="R191" s="1052"/>
      <c r="S191" s="1050"/>
      <c r="T191" s="1050"/>
      <c r="U191" s="1050"/>
      <c r="V191" s="1050"/>
      <c r="W191" s="1050"/>
      <c r="X191" s="1050"/>
      <c r="Y191" s="1050"/>
      <c r="Z191" s="1050"/>
      <c r="AA191" s="1050"/>
      <c r="AB191" s="2159"/>
      <c r="AC191" s="667"/>
      <c r="AD191" s="667"/>
      <c r="AE191" s="667"/>
      <c r="AF191" s="667"/>
      <c r="AG191" s="667"/>
      <c r="AH191" s="667"/>
      <c r="AI191" s="667"/>
      <c r="AJ191" s="667"/>
      <c r="AK191" s="667"/>
      <c r="AL191" s="667"/>
      <c r="AM191" s="667"/>
      <c r="AN191" s="667"/>
      <c r="AO191" s="667"/>
      <c r="AP191" s="667"/>
      <c r="AQ191" s="667"/>
      <c r="AR191" s="667"/>
      <c r="AS191" s="667"/>
      <c r="AT191" s="667"/>
      <c r="AU191" s="667"/>
      <c r="AV191" s="667"/>
      <c r="AW191" s="667"/>
      <c r="AX191" s="667"/>
      <c r="AY191" s="667"/>
      <c r="AZ191" s="216"/>
      <c r="BA191" s="39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2200"/>
      <c r="CD191" s="2200"/>
      <c r="CE191" s="2200"/>
      <c r="CF191" s="2200"/>
      <c r="CG191" s="2200"/>
      <c r="CH191" s="2200"/>
      <c r="CI191" s="2200"/>
      <c r="CJ191" s="2200"/>
      <c r="CK191" s="2200"/>
      <c r="CL191" s="2200"/>
      <c r="CM191" s="2200"/>
      <c r="CN191" s="2200"/>
      <c r="CO191" s="2200"/>
      <c r="CP191" s="2200"/>
      <c r="CQ191" s="2200"/>
      <c r="CR191" s="2200"/>
      <c r="CS191" s="2200"/>
      <c r="CT191" s="2200"/>
      <c r="CU191" s="2200"/>
      <c r="CV191" s="2200"/>
      <c r="CW191" s="2200"/>
      <c r="CX191" s="2200"/>
      <c r="CY191" s="2200"/>
      <c r="CZ191" s="2200"/>
    </row>
    <row r="192" s="399" customFormat="true" ht="15" customHeight="true" x14ac:dyDescent="0.2">
      <c r="A192" s="1379"/>
      <c r="B192" s="1389"/>
      <c r="C192" s="1049"/>
      <c r="D192" s="1050"/>
      <c r="E192" s="1050"/>
      <c r="F192" s="1050"/>
      <c r="G192" s="1051"/>
      <c r="H192" s="1052"/>
      <c r="I192" s="1050"/>
      <c r="J192" s="1050"/>
      <c r="K192" s="1050"/>
      <c r="L192" s="1053"/>
      <c r="M192" s="1054"/>
      <c r="N192" s="1050"/>
      <c r="O192" s="1050"/>
      <c r="P192" s="1050"/>
      <c r="Q192" s="1051"/>
      <c r="R192" s="1052"/>
      <c r="S192" s="1050"/>
      <c r="T192" s="1050"/>
      <c r="U192" s="1050"/>
      <c r="V192" s="1050"/>
      <c r="W192" s="1050"/>
      <c r="X192" s="1050"/>
      <c r="Y192" s="1050"/>
      <c r="Z192" s="1050"/>
      <c r="AA192" s="1050"/>
      <c r="AB192" s="2159"/>
      <c r="AC192" s="667"/>
      <c r="AD192" s="667"/>
      <c r="AE192" s="667"/>
      <c r="AF192" s="667"/>
      <c r="AG192" s="667"/>
      <c r="AH192" s="667"/>
      <c r="AI192" s="667"/>
      <c r="AJ192" s="667"/>
      <c r="AK192" s="667"/>
      <c r="AL192" s="667"/>
      <c r="AM192" s="667"/>
      <c r="AN192" s="667"/>
      <c r="AO192" s="667"/>
      <c r="AP192" s="667"/>
      <c r="AQ192" s="667"/>
      <c r="AR192" s="667"/>
      <c r="AS192" s="667"/>
      <c r="AT192" s="667"/>
      <c r="AU192" s="667"/>
      <c r="AV192" s="667"/>
      <c r="AW192" s="667"/>
      <c r="AX192" s="667"/>
      <c r="AY192" s="667"/>
      <c r="AZ192" s="216"/>
      <c r="BA192" s="39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2200"/>
      <c r="CD192" s="2200"/>
      <c r="CE192" s="2200"/>
      <c r="CF192" s="2200"/>
      <c r="CG192" s="2200"/>
      <c r="CH192" s="2200"/>
      <c r="CI192" s="2200"/>
      <c r="CJ192" s="2200"/>
      <c r="CK192" s="2200"/>
      <c r="CL192" s="2200"/>
      <c r="CM192" s="2200"/>
      <c r="CN192" s="2200"/>
      <c r="CO192" s="2200"/>
      <c r="CP192" s="2200"/>
      <c r="CQ192" s="2200"/>
      <c r="CR192" s="2200"/>
      <c r="CS192" s="2200"/>
      <c r="CT192" s="2200"/>
      <c r="CU192" s="2200"/>
      <c r="CV192" s="2200"/>
      <c r="CW192" s="2200"/>
      <c r="CX192" s="2200"/>
      <c r="CY192" s="2200"/>
      <c r="CZ192" s="2200"/>
    </row>
    <row r="193" s="399" customFormat="true" ht="15" customHeight="true" x14ac:dyDescent="0.2">
      <c r="A193" s="1380"/>
      <c r="B193" s="1390"/>
      <c r="C193" s="1055"/>
      <c r="D193" s="1056"/>
      <c r="E193" s="1056"/>
      <c r="F193" s="1056"/>
      <c r="G193" s="1057"/>
      <c r="H193" s="1058"/>
      <c r="I193" s="1056"/>
      <c r="J193" s="1056"/>
      <c r="K193" s="1056"/>
      <c r="L193" s="1059"/>
      <c r="M193" s="1060"/>
      <c r="N193" s="1056"/>
      <c r="O193" s="1056"/>
      <c r="P193" s="1056"/>
      <c r="Q193" s="1057"/>
      <c r="R193" s="1058"/>
      <c r="S193" s="1056"/>
      <c r="T193" s="1056"/>
      <c r="U193" s="1056"/>
      <c r="V193" s="1056"/>
      <c r="W193" s="1056"/>
      <c r="X193" s="1056"/>
      <c r="Y193" s="1056"/>
      <c r="Z193" s="1056"/>
      <c r="AA193" s="1056"/>
      <c r="AB193" s="2160"/>
      <c r="AC193" s="667"/>
      <c r="AD193" s="667"/>
      <c r="AE193" s="667"/>
      <c r="AF193" s="667"/>
      <c r="AG193" s="667"/>
      <c r="AH193" s="667"/>
      <c r="AI193" s="667"/>
      <c r="AJ193" s="667"/>
      <c r="AK193" s="667"/>
      <c r="AL193" s="667"/>
      <c r="AM193" s="667"/>
      <c r="AN193" s="667"/>
      <c r="AO193" s="667"/>
      <c r="AP193" s="667"/>
      <c r="AQ193" s="667"/>
      <c r="AR193" s="667"/>
      <c r="AS193" s="667"/>
      <c r="AT193" s="667"/>
      <c r="AU193" s="667"/>
      <c r="AV193" s="667"/>
      <c r="AW193" s="667"/>
      <c r="AX193" s="667"/>
      <c r="AY193" s="667"/>
      <c r="AZ193" s="216"/>
      <c r="BA193" s="39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2200"/>
      <c r="CD193" s="2200"/>
      <c r="CE193" s="2200"/>
      <c r="CF193" s="2200"/>
      <c r="CG193" s="2200"/>
      <c r="CH193" s="2200"/>
      <c r="CI193" s="2200"/>
      <c r="CJ193" s="2200"/>
      <c r="CK193" s="2200"/>
      <c r="CL193" s="2200"/>
      <c r="CM193" s="2200"/>
      <c r="CN193" s="2200"/>
      <c r="CO193" s="2200"/>
      <c r="CP193" s="2200"/>
      <c r="CQ193" s="2200"/>
      <c r="CR193" s="2200"/>
      <c r="CS193" s="2200"/>
      <c r="CT193" s="2200"/>
      <c r="CU193" s="2200"/>
      <c r="CV193" s="2200"/>
      <c r="CW193" s="2200"/>
      <c r="CX193" s="2200"/>
      <c r="CY193" s="2200"/>
      <c r="CZ193" s="2200"/>
    </row>
    <row r="194" s="399" customFormat="true" ht="15" customHeight="true" x14ac:dyDescent="0.2">
      <c r="A194" s="774"/>
      <c r="B194" s="898"/>
      <c r="C194" s="979"/>
      <c r="D194" s="941"/>
      <c r="E194" s="941"/>
      <c r="F194" s="941"/>
      <c r="G194" s="942"/>
      <c r="H194" s="980"/>
      <c r="I194" s="941"/>
      <c r="J194" s="941"/>
      <c r="K194" s="941"/>
      <c r="L194" s="981"/>
      <c r="M194" s="979"/>
      <c r="N194" s="941"/>
      <c r="O194" s="941"/>
      <c r="P194" s="941"/>
      <c r="Q194" s="942"/>
      <c r="R194" s="980"/>
      <c r="S194" s="941"/>
      <c r="T194" s="941"/>
      <c r="U194" s="941"/>
      <c r="V194" s="941"/>
      <c r="W194" s="941"/>
      <c r="X194" s="941"/>
      <c r="Y194" s="941"/>
      <c r="Z194" s="941"/>
      <c r="AA194" s="941"/>
      <c r="AB194" s="981"/>
      <c r="AC194" s="667"/>
      <c r="AD194" s="667"/>
      <c r="AE194" s="667"/>
      <c r="AF194" s="667"/>
      <c r="AG194" s="667"/>
      <c r="AH194" s="667"/>
      <c r="AI194" s="667"/>
      <c r="AJ194" s="667"/>
      <c r="AK194" s="667"/>
      <c r="AL194" s="667"/>
      <c r="AM194" s="667"/>
      <c r="AN194" s="667"/>
      <c r="AO194" s="667"/>
      <c r="AP194" s="667"/>
      <c r="AQ194" s="667"/>
      <c r="AR194" s="667"/>
      <c r="AS194" s="667"/>
      <c r="AT194" s="667"/>
      <c r="AU194" s="667"/>
      <c r="AV194" s="667"/>
      <c r="AW194" s="667"/>
      <c r="AX194" s="667"/>
      <c r="AY194" s="667"/>
      <c r="AZ194" s="216"/>
      <c r="BA194" s="39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2200"/>
      <c r="CD194" s="2200"/>
      <c r="CE194" s="2200"/>
      <c r="CF194" s="2200"/>
      <c r="CG194" s="2200"/>
      <c r="CH194" s="2200"/>
      <c r="CI194" s="2200"/>
      <c r="CJ194" s="2200"/>
      <c r="CK194" s="2200"/>
      <c r="CL194" s="2200"/>
      <c r="CM194" s="2200"/>
      <c r="CN194" s="2200"/>
      <c r="CO194" s="2200"/>
      <c r="CP194" s="2200"/>
      <c r="CQ194" s="2200"/>
      <c r="CR194" s="2200"/>
      <c r="CS194" s="2200"/>
      <c r="CT194" s="2200"/>
      <c r="CU194" s="2200"/>
      <c r="CV194" s="2200"/>
      <c r="CW194" s="2200"/>
      <c r="CX194" s="2200"/>
      <c r="CY194" s="2200"/>
      <c r="CZ194" s="2200"/>
    </row>
    <row r="195" s="131" customFormat="true" ht="15" customHeight="true" x14ac:dyDescent="0.2">
      <c r="A195" s="774"/>
      <c r="B195" s="898"/>
      <c r="C195" s="979"/>
      <c r="D195" s="941"/>
      <c r="E195" s="941"/>
      <c r="F195" s="941"/>
      <c r="G195" s="942"/>
      <c r="H195" s="980"/>
      <c r="I195" s="941"/>
      <c r="J195" s="941"/>
      <c r="K195" s="941"/>
      <c r="L195" s="981"/>
      <c r="M195" s="979"/>
      <c r="N195" s="941"/>
      <c r="O195" s="941"/>
      <c r="P195" s="941"/>
      <c r="Q195" s="942"/>
      <c r="R195" s="980"/>
      <c r="S195" s="941"/>
      <c r="T195" s="941"/>
      <c r="U195" s="941"/>
      <c r="V195" s="941"/>
      <c r="W195" s="941"/>
      <c r="X195" s="941"/>
      <c r="Y195" s="941"/>
      <c r="Z195" s="941"/>
      <c r="AA195" s="941"/>
      <c r="AB195" s="981"/>
      <c r="AC195" s="667"/>
      <c r="AD195" s="667"/>
      <c r="AE195" s="667"/>
      <c r="AF195" s="667"/>
      <c r="AG195" s="667"/>
      <c r="AH195" s="667"/>
      <c r="AI195" s="667"/>
      <c r="AJ195" s="667"/>
      <c r="AK195" s="667"/>
      <c r="AL195" s="667"/>
      <c r="AM195" s="667"/>
      <c r="AN195" s="667"/>
      <c r="AO195" s="667"/>
      <c r="AP195" s="667"/>
      <c r="AQ195" s="667"/>
      <c r="AR195" s="667"/>
      <c r="AS195" s="667"/>
      <c r="AT195" s="667"/>
      <c r="AU195" s="667"/>
      <c r="AV195" s="667"/>
      <c r="AW195" s="667"/>
      <c r="AX195" s="667"/>
      <c r="AY195" s="667"/>
      <c r="AZ195" s="216"/>
      <c r="BA195" s="39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2200"/>
      <c r="CD195" s="2200"/>
      <c r="CE195" s="2200"/>
      <c r="CF195" s="2200"/>
      <c r="CG195" s="2200"/>
      <c r="CH195" s="2200"/>
      <c r="CI195" s="2200"/>
      <c r="CJ195" s="2200"/>
      <c r="CK195" s="2200"/>
      <c r="CL195" s="2200"/>
      <c r="CM195" s="2200"/>
      <c r="CN195" s="2200"/>
      <c r="CO195" s="2200"/>
      <c r="CP195" s="2200"/>
      <c r="CQ195" s="2200"/>
      <c r="CR195" s="2200"/>
      <c r="CS195" s="2200"/>
      <c r="CT195" s="2200"/>
      <c r="CU195" s="2200"/>
      <c r="CV195" s="2200"/>
      <c r="CW195" s="2200"/>
      <c r="CX195" s="2200"/>
      <c r="CY195" s="2200"/>
      <c r="CZ195" s="2200"/>
    </row>
    <row r="196" s="131" customFormat="true" ht="15" customHeight="true" x14ac:dyDescent="0.2">
      <c r="A196" s="774"/>
      <c r="B196" s="898"/>
      <c r="C196" s="979"/>
      <c r="D196" s="941"/>
      <c r="E196" s="941"/>
      <c r="F196" s="941"/>
      <c r="G196" s="942"/>
      <c r="H196" s="980"/>
      <c r="I196" s="941"/>
      <c r="J196" s="941"/>
      <c r="K196" s="941"/>
      <c r="L196" s="981"/>
      <c r="M196" s="979"/>
      <c r="N196" s="941"/>
      <c r="O196" s="941"/>
      <c r="P196" s="941"/>
      <c r="Q196" s="942"/>
      <c r="R196" s="980"/>
      <c r="S196" s="941"/>
      <c r="T196" s="941"/>
      <c r="U196" s="941"/>
      <c r="V196" s="941"/>
      <c r="W196" s="941"/>
      <c r="X196" s="941"/>
      <c r="Y196" s="941"/>
      <c r="Z196" s="941"/>
      <c r="AA196" s="941"/>
      <c r="AB196" s="981"/>
      <c r="AC196" s="667"/>
      <c r="AD196" s="667"/>
      <c r="AE196" s="667"/>
      <c r="AF196" s="667"/>
      <c r="AG196" s="667"/>
      <c r="AH196" s="667"/>
      <c r="AI196" s="667"/>
      <c r="AJ196" s="667"/>
      <c r="AK196" s="667"/>
      <c r="AL196" s="667"/>
      <c r="AM196" s="667"/>
      <c r="AN196" s="667"/>
      <c r="AO196" s="667"/>
      <c r="AP196" s="667"/>
      <c r="AQ196" s="667"/>
      <c r="AR196" s="667"/>
      <c r="AS196" s="667"/>
      <c r="AT196" s="667"/>
      <c r="AU196" s="667"/>
      <c r="AV196" s="667"/>
      <c r="AW196" s="667"/>
      <c r="AX196" s="667"/>
      <c r="AY196" s="667"/>
      <c r="AZ196" s="216"/>
      <c r="BA196" s="39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2200"/>
      <c r="CD196" s="2200"/>
      <c r="CE196" s="2200"/>
      <c r="CF196" s="2200"/>
      <c r="CG196" s="2200"/>
      <c r="CH196" s="2200"/>
      <c r="CI196" s="2200"/>
      <c r="CJ196" s="2200"/>
      <c r="CK196" s="2200"/>
      <c r="CL196" s="2200"/>
      <c r="CM196" s="2200"/>
      <c r="CN196" s="2200"/>
      <c r="CO196" s="2200"/>
      <c r="CP196" s="2200"/>
      <c r="CQ196" s="2200"/>
      <c r="CR196" s="2200"/>
      <c r="CS196" s="2200"/>
      <c r="CT196" s="2200"/>
      <c r="CU196" s="2200"/>
      <c r="CV196" s="2200"/>
      <c r="CW196" s="2200"/>
      <c r="CX196" s="2200"/>
      <c r="CY196" s="2200"/>
      <c r="CZ196" s="2200"/>
    </row>
    <row r="197" s="131" customFormat="true" ht="15" customHeight="true" x14ac:dyDescent="0.2">
      <c r="A197" s="774"/>
      <c r="B197" s="898"/>
      <c r="C197" s="979"/>
      <c r="D197" s="941"/>
      <c r="E197" s="941"/>
      <c r="F197" s="941"/>
      <c r="G197" s="942"/>
      <c r="H197" s="980"/>
      <c r="I197" s="941"/>
      <c r="J197" s="941"/>
      <c r="K197" s="941"/>
      <c r="L197" s="981"/>
      <c r="M197" s="979"/>
      <c r="N197" s="941"/>
      <c r="O197" s="941"/>
      <c r="P197" s="941"/>
      <c r="Q197" s="942"/>
      <c r="R197" s="980"/>
      <c r="S197" s="941"/>
      <c r="T197" s="941"/>
      <c r="U197" s="941"/>
      <c r="V197" s="941"/>
      <c r="W197" s="941"/>
      <c r="X197" s="941"/>
      <c r="Y197" s="941"/>
      <c r="Z197" s="941"/>
      <c r="AA197" s="941"/>
      <c r="AB197" s="981"/>
      <c r="AC197" s="667"/>
      <c r="AD197" s="667"/>
      <c r="AE197" s="667"/>
      <c r="AF197" s="667"/>
      <c r="AG197" s="667"/>
      <c r="AH197" s="667"/>
      <c r="AI197" s="667"/>
      <c r="AJ197" s="667"/>
      <c r="AK197" s="667"/>
      <c r="AL197" s="667"/>
      <c r="AM197" s="667"/>
      <c r="AN197" s="667"/>
      <c r="AO197" s="667"/>
      <c r="AP197" s="667"/>
      <c r="AQ197" s="667"/>
      <c r="AR197" s="667"/>
      <c r="AS197" s="667"/>
      <c r="AT197" s="667"/>
      <c r="AU197" s="667"/>
      <c r="AV197" s="667"/>
      <c r="AW197" s="667"/>
      <c r="AX197" s="667"/>
      <c r="AY197" s="667"/>
      <c r="AZ197" s="216"/>
      <c r="BA197" s="39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2200"/>
      <c r="CD197" s="2200"/>
      <c r="CE197" s="2200"/>
      <c r="CF197" s="2200"/>
      <c r="CG197" s="2200"/>
      <c r="CH197" s="2200"/>
      <c r="CI197" s="2200"/>
      <c r="CJ197" s="2200"/>
      <c r="CK197" s="2200"/>
      <c r="CL197" s="2200"/>
      <c r="CM197" s="2200"/>
      <c r="CN197" s="2200"/>
      <c r="CO197" s="2200"/>
      <c r="CP197" s="2200"/>
      <c r="CQ197" s="2200"/>
      <c r="CR197" s="2200"/>
      <c r="CS197" s="2200"/>
      <c r="CT197" s="2200"/>
      <c r="CU197" s="2200"/>
      <c r="CV197" s="2200"/>
      <c r="CW197" s="2200"/>
      <c r="CX197" s="2200"/>
      <c r="CY197" s="2200"/>
      <c r="CZ197" s="2200"/>
    </row>
    <row r="198" s="131" customFormat="true" ht="15" customHeight="true" x14ac:dyDescent="0.2">
      <c r="A198" s="774"/>
      <c r="B198" s="898"/>
      <c r="C198" s="979"/>
      <c r="D198" s="941"/>
      <c r="E198" s="941"/>
      <c r="F198" s="941"/>
      <c r="G198" s="942"/>
      <c r="H198" s="980"/>
      <c r="I198" s="941"/>
      <c r="J198" s="941"/>
      <c r="K198" s="941"/>
      <c r="L198" s="981"/>
      <c r="M198" s="979"/>
      <c r="N198" s="941"/>
      <c r="O198" s="941"/>
      <c r="P198" s="941"/>
      <c r="Q198" s="942"/>
      <c r="R198" s="980"/>
      <c r="S198" s="941"/>
      <c r="T198" s="941"/>
      <c r="U198" s="941"/>
      <c r="V198" s="941"/>
      <c r="W198" s="941"/>
      <c r="X198" s="941"/>
      <c r="Y198" s="941"/>
      <c r="Z198" s="941"/>
      <c r="AA198" s="941"/>
      <c r="AB198" s="981"/>
      <c r="AC198" s="667"/>
      <c r="AD198" s="667"/>
      <c r="AE198" s="667"/>
      <c r="AF198" s="667"/>
      <c r="AG198" s="667"/>
      <c r="AH198" s="667"/>
      <c r="AI198" s="667"/>
      <c r="AJ198" s="667"/>
      <c r="AK198" s="667"/>
      <c r="AL198" s="667"/>
      <c r="AM198" s="667"/>
      <c r="AN198" s="667"/>
      <c r="AO198" s="667"/>
      <c r="AP198" s="667"/>
      <c r="AQ198" s="667"/>
      <c r="AR198" s="667"/>
      <c r="AS198" s="667"/>
      <c r="AT198" s="667"/>
      <c r="AU198" s="667"/>
      <c r="AV198" s="667"/>
      <c r="AW198" s="667"/>
      <c r="AX198" s="667"/>
      <c r="AY198" s="667"/>
      <c r="AZ198" s="216"/>
      <c r="BA198" s="39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2200"/>
      <c r="CD198" s="2200"/>
      <c r="CE198" s="2200"/>
      <c r="CF198" s="2200"/>
      <c r="CG198" s="2200"/>
      <c r="CH198" s="2200"/>
      <c r="CI198" s="2200"/>
      <c r="CJ198" s="2200"/>
      <c r="CK198" s="2200"/>
      <c r="CL198" s="2200"/>
      <c r="CM198" s="2200"/>
      <c r="CN198" s="2200"/>
      <c r="CO198" s="2200"/>
      <c r="CP198" s="2200"/>
      <c r="CQ198" s="2200"/>
      <c r="CR198" s="2200"/>
      <c r="CS198" s="2200"/>
      <c r="CT198" s="2200"/>
      <c r="CU198" s="2200"/>
      <c r="CV198" s="2200"/>
      <c r="CW198" s="2200"/>
      <c r="CX198" s="2200"/>
      <c r="CY198" s="2200"/>
      <c r="CZ198" s="2200"/>
    </row>
    <row r="199" s="131" customFormat="true" ht="15" customHeight="true" x14ac:dyDescent="0.2">
      <c r="A199" s="774"/>
      <c r="B199" s="898"/>
      <c r="C199" s="979"/>
      <c r="D199" s="941"/>
      <c r="E199" s="941"/>
      <c r="F199" s="941"/>
      <c r="G199" s="942"/>
      <c r="H199" s="980"/>
      <c r="I199" s="941"/>
      <c r="J199" s="941"/>
      <c r="K199" s="941"/>
      <c r="L199" s="981"/>
      <c r="M199" s="979"/>
      <c r="N199" s="941"/>
      <c r="O199" s="941"/>
      <c r="P199" s="941"/>
      <c r="Q199" s="942"/>
      <c r="R199" s="980"/>
      <c r="S199" s="941"/>
      <c r="T199" s="941"/>
      <c r="U199" s="941"/>
      <c r="V199" s="941"/>
      <c r="W199" s="941"/>
      <c r="X199" s="941"/>
      <c r="Y199" s="941"/>
      <c r="Z199" s="941"/>
      <c r="AA199" s="941"/>
      <c r="AB199" s="981"/>
      <c r="AC199" s="667"/>
      <c r="AD199" s="667"/>
      <c r="AE199" s="667"/>
      <c r="AF199" s="667"/>
      <c r="AG199" s="667"/>
      <c r="AH199" s="667"/>
      <c r="AI199" s="667"/>
      <c r="AJ199" s="667"/>
      <c r="AK199" s="667"/>
      <c r="AL199" s="667"/>
      <c r="AM199" s="667"/>
      <c r="AN199" s="667"/>
      <c r="AO199" s="667"/>
      <c r="AP199" s="667"/>
      <c r="AQ199" s="667"/>
      <c r="AR199" s="667"/>
      <c r="AS199" s="667"/>
      <c r="AT199" s="667"/>
      <c r="AU199" s="667"/>
      <c r="AV199" s="667"/>
      <c r="AW199" s="667"/>
      <c r="AX199" s="667"/>
      <c r="AY199" s="667"/>
      <c r="AZ199" s="216"/>
      <c r="BA199" s="39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2200"/>
      <c r="CD199" s="2200"/>
      <c r="CE199" s="2200"/>
      <c r="CF199" s="2200"/>
      <c r="CG199" s="2200"/>
      <c r="CH199" s="2200"/>
      <c r="CI199" s="2200"/>
      <c r="CJ199" s="2200"/>
      <c r="CK199" s="2200"/>
      <c r="CL199" s="2200"/>
      <c r="CM199" s="2200"/>
      <c r="CN199" s="2200"/>
      <c r="CO199" s="2200"/>
      <c r="CP199" s="2200"/>
      <c r="CQ199" s="2200"/>
      <c r="CR199" s="2200"/>
      <c r="CS199" s="2200"/>
      <c r="CT199" s="2200"/>
      <c r="CU199" s="2200"/>
      <c r="CV199" s="2200"/>
      <c r="CW199" s="2200"/>
      <c r="CX199" s="2200"/>
      <c r="CY199" s="2200"/>
      <c r="CZ199" s="2200"/>
    </row>
    <row r="200" s="131" customFormat="true" ht="15" customHeight="true" x14ac:dyDescent="0.2">
      <c r="A200" s="774"/>
      <c r="B200" s="898"/>
      <c r="C200" s="979"/>
      <c r="D200" s="941"/>
      <c r="E200" s="941"/>
      <c r="F200" s="941"/>
      <c r="G200" s="942"/>
      <c r="H200" s="980"/>
      <c r="I200" s="941"/>
      <c r="J200" s="941"/>
      <c r="K200" s="941"/>
      <c r="L200" s="981"/>
      <c r="M200" s="979"/>
      <c r="N200" s="941"/>
      <c r="O200" s="941"/>
      <c r="P200" s="941"/>
      <c r="Q200" s="942"/>
      <c r="R200" s="980"/>
      <c r="S200" s="941"/>
      <c r="T200" s="941"/>
      <c r="U200" s="941"/>
      <c r="V200" s="941"/>
      <c r="W200" s="941"/>
      <c r="X200" s="941"/>
      <c r="Y200" s="941"/>
      <c r="Z200" s="941"/>
      <c r="AA200" s="941"/>
      <c r="AB200" s="981"/>
      <c r="AC200" s="667"/>
      <c r="AD200" s="667"/>
      <c r="AE200" s="667"/>
      <c r="AF200" s="667"/>
      <c r="AG200" s="667"/>
      <c r="AH200" s="667"/>
      <c r="AI200" s="667"/>
      <c r="AJ200" s="667"/>
      <c r="AK200" s="667"/>
      <c r="AL200" s="667"/>
      <c r="AM200" s="667"/>
      <c r="AN200" s="667"/>
      <c r="AO200" s="667"/>
      <c r="AP200" s="667"/>
      <c r="AQ200" s="667"/>
      <c r="AR200" s="667"/>
      <c r="AS200" s="667"/>
      <c r="AT200" s="667"/>
      <c r="AU200" s="667"/>
      <c r="AV200" s="667"/>
      <c r="AW200" s="667"/>
      <c r="AX200" s="667"/>
      <c r="AY200" s="667"/>
      <c r="AZ200" s="216"/>
      <c r="BA200" s="39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2200"/>
      <c r="CD200" s="2200"/>
      <c r="CE200" s="2200"/>
      <c r="CF200" s="2200"/>
      <c r="CG200" s="2200"/>
      <c r="CH200" s="2200"/>
      <c r="CI200" s="2200"/>
      <c r="CJ200" s="2200"/>
      <c r="CK200" s="2200"/>
      <c r="CL200" s="2200"/>
      <c r="CM200" s="2200"/>
      <c r="CN200" s="2200"/>
      <c r="CO200" s="2200"/>
      <c r="CP200" s="2200"/>
      <c r="CQ200" s="2200"/>
      <c r="CR200" s="2200"/>
      <c r="CS200" s="2200"/>
      <c r="CT200" s="2200"/>
      <c r="CU200" s="2200"/>
      <c r="CV200" s="2200"/>
      <c r="CW200" s="2200"/>
      <c r="CX200" s="2200"/>
      <c r="CY200" s="2200"/>
      <c r="CZ200" s="2200"/>
    </row>
    <row r="201" s="131" customFormat="true" ht="15" customHeight="true" x14ac:dyDescent="0.2">
      <c r="A201" s="774"/>
      <c r="B201" s="898"/>
      <c r="C201" s="979"/>
      <c r="D201" s="941"/>
      <c r="E201" s="941"/>
      <c r="F201" s="941"/>
      <c r="G201" s="942"/>
      <c r="H201" s="980"/>
      <c r="I201" s="941"/>
      <c r="J201" s="941"/>
      <c r="K201" s="941"/>
      <c r="L201" s="981"/>
      <c r="M201" s="979"/>
      <c r="N201" s="941"/>
      <c r="O201" s="941"/>
      <c r="P201" s="941"/>
      <c r="Q201" s="942"/>
      <c r="R201" s="980"/>
      <c r="S201" s="941"/>
      <c r="T201" s="941"/>
      <c r="U201" s="941"/>
      <c r="V201" s="941"/>
      <c r="W201" s="941"/>
      <c r="X201" s="941"/>
      <c r="Y201" s="941"/>
      <c r="Z201" s="941"/>
      <c r="AA201" s="941"/>
      <c r="AB201" s="981"/>
      <c r="AC201" s="667"/>
      <c r="AD201" s="667"/>
      <c r="AE201" s="667"/>
      <c r="AF201" s="667"/>
      <c r="AG201" s="667"/>
      <c r="AH201" s="667"/>
      <c r="AI201" s="667"/>
      <c r="AJ201" s="667"/>
      <c r="AK201" s="667"/>
      <c r="AL201" s="667"/>
      <c r="AM201" s="667"/>
      <c r="AN201" s="667"/>
      <c r="AO201" s="667"/>
      <c r="AP201" s="667"/>
      <c r="AQ201" s="667"/>
      <c r="AR201" s="667"/>
      <c r="AS201" s="667"/>
      <c r="AT201" s="667"/>
      <c r="AU201" s="667"/>
      <c r="AV201" s="667"/>
      <c r="AW201" s="667"/>
      <c r="AX201" s="667"/>
      <c r="AY201" s="667"/>
      <c r="AZ201" s="216"/>
      <c r="BA201" s="39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2200"/>
      <c r="CD201" s="2200"/>
      <c r="CE201" s="2200"/>
      <c r="CF201" s="2200"/>
      <c r="CG201" s="2200"/>
      <c r="CH201" s="2200"/>
      <c r="CI201" s="2200"/>
      <c r="CJ201" s="2200"/>
      <c r="CK201" s="2200"/>
      <c r="CL201" s="2200"/>
      <c r="CM201" s="2200"/>
      <c r="CN201" s="2200"/>
      <c r="CO201" s="2200"/>
      <c r="CP201" s="2200"/>
      <c r="CQ201" s="2200"/>
      <c r="CR201" s="2200"/>
      <c r="CS201" s="2200"/>
      <c r="CT201" s="2200"/>
      <c r="CU201" s="2200"/>
      <c r="CV201" s="2200"/>
      <c r="CW201" s="2200"/>
      <c r="CX201" s="2200"/>
      <c r="CY201" s="2200"/>
      <c r="CZ201" s="2200"/>
    </row>
    <row r="202" s="131" customFormat="true" ht="15" customHeight="true" x14ac:dyDescent="0.2">
      <c r="A202" s="774"/>
      <c r="B202" s="898"/>
      <c r="C202" s="979"/>
      <c r="D202" s="941"/>
      <c r="E202" s="941"/>
      <c r="F202" s="941"/>
      <c r="G202" s="942"/>
      <c r="H202" s="980"/>
      <c r="I202" s="941"/>
      <c r="J202" s="941"/>
      <c r="K202" s="941"/>
      <c r="L202" s="981"/>
      <c r="M202" s="979"/>
      <c r="N202" s="941"/>
      <c r="O202" s="941"/>
      <c r="P202" s="941"/>
      <c r="Q202" s="942"/>
      <c r="R202" s="980"/>
      <c r="S202" s="941"/>
      <c r="T202" s="941"/>
      <c r="U202" s="941"/>
      <c r="V202" s="941"/>
      <c r="W202" s="941"/>
      <c r="X202" s="941"/>
      <c r="Y202" s="941"/>
      <c r="Z202" s="941"/>
      <c r="AA202" s="941"/>
      <c r="AB202" s="981"/>
      <c r="AC202" s="667"/>
      <c r="AD202" s="667"/>
      <c r="AE202" s="667"/>
      <c r="AF202" s="667"/>
      <c r="AG202" s="667"/>
      <c r="AH202" s="667"/>
      <c r="AI202" s="667"/>
      <c r="AJ202" s="667"/>
      <c r="AK202" s="667"/>
      <c r="AL202" s="667"/>
      <c r="AM202" s="667"/>
      <c r="AN202" s="667"/>
      <c r="AO202" s="667"/>
      <c r="AP202" s="667"/>
      <c r="AQ202" s="667"/>
      <c r="AR202" s="667"/>
      <c r="AS202" s="667"/>
      <c r="AT202" s="667"/>
      <c r="AU202" s="667"/>
      <c r="AV202" s="667"/>
      <c r="AW202" s="667"/>
      <c r="AX202" s="667"/>
      <c r="AY202" s="667"/>
      <c r="AZ202" s="216"/>
      <c r="BA202" s="39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2200"/>
      <c r="CD202" s="2200"/>
      <c r="CE202" s="2200"/>
      <c r="CF202" s="2200"/>
      <c r="CG202" s="2200"/>
      <c r="CH202" s="2200"/>
      <c r="CI202" s="2200"/>
      <c r="CJ202" s="2200"/>
      <c r="CK202" s="2200"/>
      <c r="CL202" s="2200"/>
      <c r="CM202" s="2200"/>
      <c r="CN202" s="2200"/>
      <c r="CO202" s="2200"/>
      <c r="CP202" s="2200"/>
      <c r="CQ202" s="2200"/>
      <c r="CR202" s="2200"/>
      <c r="CS202" s="2200"/>
      <c r="CT202" s="2200"/>
      <c r="CU202" s="2200"/>
      <c r="CV202" s="2200"/>
      <c r="CW202" s="2200"/>
      <c r="CX202" s="2200"/>
      <c r="CY202" s="2200"/>
      <c r="CZ202" s="2200"/>
    </row>
    <row r="203" s="699" customFormat="true" ht="15" customHeight="true" x14ac:dyDescent="0.2">
      <c r="A203" s="1901"/>
      <c r="B203" s="2076"/>
      <c r="C203" s="1991"/>
      <c r="D203" s="1992"/>
      <c r="E203" s="1992"/>
      <c r="F203" s="1992"/>
      <c r="G203" s="1993"/>
      <c r="H203" s="1994"/>
      <c r="I203" s="1992"/>
      <c r="J203" s="1992"/>
      <c r="K203" s="1992"/>
      <c r="L203" s="1995"/>
      <c r="M203" s="1996"/>
      <c r="N203" s="1992"/>
      <c r="O203" s="1992"/>
      <c r="P203" s="1992"/>
      <c r="Q203" s="1993"/>
      <c r="R203" s="1994"/>
      <c r="S203" s="1992"/>
      <c r="T203" s="1992"/>
      <c r="U203" s="1992"/>
      <c r="V203" s="1992"/>
      <c r="W203" s="1992"/>
      <c r="X203" s="1992"/>
      <c r="Y203" s="1992"/>
      <c r="Z203" s="1992"/>
      <c r="AA203" s="1992"/>
      <c r="AB203" s="2336"/>
      <c r="AC203" s="667"/>
      <c r="AD203" s="667"/>
      <c r="AE203" s="667"/>
      <c r="AF203" s="667"/>
      <c r="AG203" s="667"/>
      <c r="AH203" s="667"/>
      <c r="AI203" s="667"/>
      <c r="AJ203" s="667"/>
      <c r="AK203" s="667"/>
      <c r="AL203" s="667"/>
      <c r="AM203" s="667"/>
      <c r="AN203" s="667"/>
      <c r="AO203" s="667"/>
      <c r="AP203" s="667"/>
      <c r="AQ203" s="667"/>
      <c r="AR203" s="667"/>
      <c r="AS203" s="667"/>
      <c r="AT203" s="667"/>
      <c r="AU203" s="667"/>
      <c r="AV203" s="667"/>
      <c r="AW203" s="667"/>
      <c r="AX203" s="667"/>
      <c r="AY203" s="667"/>
      <c r="AZ203" s="216"/>
      <c r="BA203" s="39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2200"/>
      <c r="CD203" s="2200"/>
      <c r="CE203" s="2200"/>
      <c r="CF203" s="2200"/>
      <c r="CG203" s="2200"/>
      <c r="CH203" s="2200"/>
      <c r="CI203" s="2200"/>
      <c r="CJ203" s="2200"/>
      <c r="CK203" s="2200"/>
      <c r="CL203" s="2200"/>
      <c r="CM203" s="2200"/>
      <c r="CN203" s="2200"/>
      <c r="CO203" s="2200"/>
      <c r="CP203" s="2200"/>
      <c r="CQ203" s="2200"/>
      <c r="CR203" s="2200"/>
      <c r="CS203" s="2200"/>
      <c r="CT203" s="2200"/>
      <c r="CU203" s="2200"/>
      <c r="CV203" s="2200"/>
      <c r="CW203" s="2200"/>
      <c r="CX203" s="2200"/>
      <c r="CY203" s="2200"/>
      <c r="CZ203" s="2200"/>
    </row>
    <row r="204" s="699" customFormat="true" ht="15" customHeight="true" x14ac:dyDescent="0.2">
      <c r="A204" s="1901"/>
      <c r="B204" s="2076"/>
      <c r="C204" s="1991"/>
      <c r="D204" s="1992"/>
      <c r="E204" s="1992"/>
      <c r="F204" s="1992"/>
      <c r="G204" s="1993"/>
      <c r="H204" s="1994"/>
      <c r="I204" s="1992"/>
      <c r="J204" s="1992"/>
      <c r="K204" s="1992"/>
      <c r="L204" s="1995"/>
      <c r="M204" s="1996"/>
      <c r="N204" s="1992"/>
      <c r="O204" s="1992"/>
      <c r="P204" s="1992"/>
      <c r="Q204" s="1993"/>
      <c r="R204" s="1994"/>
      <c r="S204" s="1992"/>
      <c r="T204" s="1992"/>
      <c r="U204" s="1992"/>
      <c r="V204" s="1992"/>
      <c r="W204" s="1992"/>
      <c r="X204" s="1992"/>
      <c r="Y204" s="1992"/>
      <c r="Z204" s="1992"/>
      <c r="AA204" s="1992"/>
      <c r="AB204" s="2336"/>
      <c r="AC204" s="667"/>
      <c r="AD204" s="667"/>
      <c r="AE204" s="667"/>
      <c r="AF204" s="667"/>
      <c r="AG204" s="667"/>
      <c r="AH204" s="667"/>
      <c r="AI204" s="667"/>
      <c r="AJ204" s="667"/>
      <c r="AK204" s="667"/>
      <c r="AL204" s="667"/>
      <c r="AM204" s="667"/>
      <c r="AN204" s="667"/>
      <c r="AO204" s="667"/>
      <c r="AP204" s="667"/>
      <c r="AQ204" s="667"/>
      <c r="AR204" s="667"/>
      <c r="AS204" s="667"/>
      <c r="AT204" s="667"/>
      <c r="AU204" s="667"/>
      <c r="AV204" s="667"/>
      <c r="AW204" s="667"/>
      <c r="AX204" s="667"/>
      <c r="AY204" s="667"/>
      <c r="AZ204" s="216"/>
      <c r="BA204" s="39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2200"/>
      <c r="CD204" s="2200"/>
      <c r="CE204" s="2200"/>
      <c r="CF204" s="2200"/>
      <c r="CG204" s="2200"/>
      <c r="CH204" s="2200"/>
      <c r="CI204" s="2200"/>
      <c r="CJ204" s="2200"/>
      <c r="CK204" s="2200"/>
      <c r="CL204" s="2200"/>
      <c r="CM204" s="2200"/>
      <c r="CN204" s="2200"/>
      <c r="CO204" s="2200"/>
      <c r="CP204" s="2200"/>
      <c r="CQ204" s="2200"/>
      <c r="CR204" s="2200"/>
      <c r="CS204" s="2200"/>
      <c r="CT204" s="2200"/>
      <c r="CU204" s="2200"/>
      <c r="CV204" s="2200"/>
      <c r="CW204" s="2200"/>
      <c r="CX204" s="2200"/>
      <c r="CY204" s="2200"/>
      <c r="CZ204" s="2200"/>
    </row>
    <row r="205" s="699" customFormat="true" ht="15" customHeight="true" x14ac:dyDescent="0.2">
      <c r="A205" s="1909"/>
      <c r="B205" s="2078"/>
      <c r="C205" s="2015"/>
      <c r="D205" s="2016"/>
      <c r="E205" s="2016"/>
      <c r="F205" s="2016"/>
      <c r="G205" s="2017"/>
      <c r="H205" s="2018"/>
      <c r="I205" s="2016"/>
      <c r="J205" s="2016"/>
      <c r="K205" s="2016"/>
      <c r="L205" s="2019"/>
      <c r="M205" s="2020"/>
      <c r="N205" s="2016"/>
      <c r="O205" s="2016"/>
      <c r="P205" s="2016"/>
      <c r="Q205" s="2017"/>
      <c r="R205" s="2018"/>
      <c r="S205" s="2016"/>
      <c r="T205" s="2016"/>
      <c r="U205" s="2016"/>
      <c r="V205" s="2016"/>
      <c r="W205" s="2016"/>
      <c r="X205" s="2016"/>
      <c r="Y205" s="2016"/>
      <c r="Z205" s="2016"/>
      <c r="AA205" s="2016"/>
      <c r="AB205" s="2342"/>
      <c r="AC205" s="667"/>
      <c r="AD205" s="667"/>
      <c r="AE205" s="667"/>
      <c r="AF205" s="667"/>
      <c r="AG205" s="667"/>
      <c r="AH205" s="667"/>
      <c r="AI205" s="667"/>
      <c r="AJ205" s="667"/>
      <c r="AK205" s="667"/>
      <c r="AL205" s="667"/>
      <c r="AM205" s="667"/>
      <c r="AN205" s="667"/>
      <c r="AO205" s="667"/>
      <c r="AP205" s="667"/>
      <c r="AQ205" s="667"/>
      <c r="AR205" s="667"/>
      <c r="AS205" s="667"/>
      <c r="AT205" s="667"/>
      <c r="AU205" s="667"/>
      <c r="AV205" s="667"/>
      <c r="AW205" s="667"/>
      <c r="AX205" s="667"/>
      <c r="AY205" s="667"/>
      <c r="AZ205" s="216"/>
      <c r="BA205" s="39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2200"/>
      <c r="CD205" s="2200"/>
      <c r="CE205" s="2200"/>
      <c r="CF205" s="2200"/>
      <c r="CG205" s="2200"/>
      <c r="CH205" s="2200"/>
      <c r="CI205" s="2200"/>
      <c r="CJ205" s="2200"/>
      <c r="CK205" s="2200"/>
      <c r="CL205" s="2200"/>
      <c r="CM205" s="2200"/>
      <c r="CN205" s="2200"/>
      <c r="CO205" s="2200"/>
      <c r="CP205" s="2200"/>
      <c r="CQ205" s="2200"/>
      <c r="CR205" s="2200"/>
      <c r="CS205" s="2200"/>
      <c r="CT205" s="2200"/>
      <c r="CU205" s="2200"/>
      <c r="CV205" s="2200"/>
      <c r="CW205" s="2200"/>
      <c r="CX205" s="2200"/>
      <c r="CY205" s="2200"/>
      <c r="CZ205" s="2200"/>
    </row>
    <row r="206" s="699" customFormat="true" ht="250.15" customHeight="true" x14ac:dyDescent="0.2">
      <c r="B206" s="755"/>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485" t="str">
        <f>A1026</f>
        <v>Armenia</v>
      </c>
      <c r="B208" s="2486"/>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2016</v>
      </c>
      <c r="B209" s="139"/>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4" t="s">
        <v>111</v>
      </c>
      <c r="B210" s="14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5" t="s">
        <v>97</v>
      </c>
      <c r="B212" s="222"/>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DHS16</v>
      </c>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706"/>
      <c r="B216" s="704"/>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706"/>
      <c r="B217" s="705"/>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706"/>
      <c r="B218" s="704"/>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07"/>
      <c r="B219" s="708"/>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399" customFormat="true" ht="15" customHeight="true" x14ac:dyDescent="0.2">
      <c r="A220" s="114" t="s">
        <v>86</v>
      </c>
      <c r="B220" s="206"/>
      <c r="C220" s="2487" t="s">
        <v>114</v>
      </c>
      <c r="D220" s="2488"/>
      <c r="E220" s="2488"/>
      <c r="F220" s="2488"/>
      <c r="G220" s="2489"/>
      <c r="H220" s="2858" t="s">
        <v>38</v>
      </c>
      <c r="I220" s="2859"/>
      <c r="J220" s="2859"/>
      <c r="K220" s="2859"/>
      <c r="L220" s="2860"/>
      <c r="M220" s="2861" t="s">
        <v>37</v>
      </c>
      <c r="N220" s="2862"/>
      <c r="O220" s="2862"/>
      <c r="P220" s="2862"/>
      <c r="Q220" s="2863"/>
      <c r="R220" s="2311" t="s">
        <v>137</v>
      </c>
      <c r="S220" s="2322"/>
      <c r="T220" s="2322"/>
      <c r="U220" s="2322"/>
      <c r="V220" s="2322"/>
      <c r="W220" s="2322"/>
      <c r="X220" s="2322"/>
      <c r="Y220" s="2322"/>
      <c r="Z220" s="2322"/>
      <c r="AA220" s="2322"/>
      <c r="AB220" s="2323"/>
      <c r="AC220" s="667"/>
      <c r="AD220" s="667"/>
      <c r="AE220" s="667"/>
      <c r="AF220" s="667"/>
      <c r="AG220" s="667"/>
      <c r="AH220" s="667"/>
      <c r="AI220" s="667"/>
      <c r="AJ220" s="667"/>
      <c r="AK220" s="667"/>
      <c r="AL220" s="667"/>
      <c r="AM220" s="667"/>
      <c r="AN220" s="667"/>
      <c r="AO220" s="667"/>
      <c r="AP220" s="667"/>
      <c r="AQ220" s="667"/>
      <c r="AR220" s="667"/>
      <c r="AS220" s="667"/>
      <c r="AT220" s="667"/>
      <c r="AU220" s="667"/>
      <c r="AV220" s="667"/>
      <c r="AW220" s="667"/>
      <c r="AX220" s="667"/>
      <c r="AY220" s="667"/>
      <c r="AZ220" s="216"/>
      <c r="BA220" s="217" t="s">
        <v>128</v>
      </c>
      <c r="BB220" s="114" t="s">
        <v>86</v>
      </c>
      <c r="BC220" s="2599" t="s">
        <v>114</v>
      </c>
      <c r="BD220" s="2600"/>
      <c r="BE220" s="2600"/>
      <c r="BF220" s="2600"/>
      <c r="BG220" s="2601"/>
      <c r="BH220" s="2602" t="s">
        <v>38</v>
      </c>
      <c r="BI220" s="2600"/>
      <c r="BJ220" s="2600"/>
      <c r="BK220" s="2600"/>
      <c r="BL220" s="2601"/>
      <c r="BM220" s="2602" t="s">
        <v>37</v>
      </c>
      <c r="BN220" s="2600"/>
      <c r="BO220" s="2600"/>
      <c r="BP220" s="2600"/>
      <c r="BQ220" s="2603"/>
      <c r="BR220" s="2115" t="s">
        <v>137</v>
      </c>
      <c r="BS220" s="2116"/>
      <c r="BT220" s="2116"/>
      <c r="BU220" s="2116"/>
      <c r="BV220" s="2116"/>
      <c r="BW220" s="2116"/>
      <c r="BX220" s="2116"/>
      <c r="BY220" s="2117"/>
      <c r="BZ220" s="313"/>
      <c r="CA220" s="313"/>
      <c r="CB220" s="313"/>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399" customFormat="true" ht="12.75" x14ac:dyDescent="0.2">
      <c r="A221" s="190" t="s">
        <v>87</v>
      </c>
      <c r="B221" s="247"/>
      <c r="C221" s="285" t="s">
        <v>0</v>
      </c>
      <c r="D221" s="286" t="s">
        <v>1</v>
      </c>
      <c r="E221" s="286" t="s">
        <v>2</v>
      </c>
      <c r="F221" s="286" t="s">
        <v>3</v>
      </c>
      <c r="G221" s="287" t="s">
        <v>4</v>
      </c>
      <c r="H221" s="1883" t="s">
        <v>0</v>
      </c>
      <c r="I221" s="1851" t="s">
        <v>1</v>
      </c>
      <c r="J221" s="1851" t="s">
        <v>2</v>
      </c>
      <c r="K221" s="1851" t="s">
        <v>3</v>
      </c>
      <c r="L221" s="1852" t="s">
        <v>4</v>
      </c>
      <c r="M221" s="1873" t="s">
        <v>0</v>
      </c>
      <c r="N221" s="1851" t="s">
        <v>1</v>
      </c>
      <c r="O221" s="1851" t="s">
        <v>2</v>
      </c>
      <c r="P221" s="1851" t="s">
        <v>3</v>
      </c>
      <c r="Q221" s="1895" t="s">
        <v>4</v>
      </c>
      <c r="R221" s="1883" t="s">
        <v>150</v>
      </c>
      <c r="S221" s="1851" t="s">
        <v>151</v>
      </c>
      <c r="T221" s="1851" t="s">
        <v>152</v>
      </c>
      <c r="U221" s="1851" t="s">
        <v>153</v>
      </c>
      <c r="V221" s="1851" t="s">
        <v>154</v>
      </c>
      <c r="W221" s="1851" t="s">
        <v>155</v>
      </c>
      <c r="X221" s="1851" t="s">
        <v>156</v>
      </c>
      <c r="Y221" s="1851" t="s">
        <v>157</v>
      </c>
      <c r="Z221" s="1851" t="s">
        <v>158</v>
      </c>
      <c r="AA221" s="1851" t="s">
        <v>159</v>
      </c>
      <c r="AB221" s="1853" t="s">
        <v>160</v>
      </c>
      <c r="AC221" s="667"/>
      <c r="AD221" s="667"/>
      <c r="AE221" s="667"/>
      <c r="AF221" s="667"/>
      <c r="AG221" s="667"/>
      <c r="AH221" s="667"/>
      <c r="AI221" s="667"/>
      <c r="AJ221" s="667"/>
      <c r="AK221" s="667"/>
      <c r="AL221" s="667"/>
      <c r="AM221" s="667"/>
      <c r="AN221" s="667"/>
      <c r="AO221" s="667"/>
      <c r="AP221" s="667"/>
      <c r="AQ221" s="667"/>
      <c r="AR221" s="667"/>
      <c r="AS221" s="667"/>
      <c r="AT221" s="667"/>
      <c r="AU221" s="667"/>
      <c r="AV221" s="667"/>
      <c r="AW221" s="667"/>
      <c r="AX221" s="667"/>
      <c r="AY221" s="667"/>
      <c r="AZ221" s="216"/>
      <c r="BA221" s="202" t="s">
        <v>117</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150</v>
      </c>
      <c r="BS221" s="176" t="s">
        <v>151</v>
      </c>
      <c r="BT221" s="176" t="s">
        <v>152</v>
      </c>
      <c r="BU221" s="176" t="s">
        <v>153</v>
      </c>
      <c r="BV221" s="176" t="s">
        <v>154</v>
      </c>
      <c r="BW221" s="176" t="s">
        <v>155</v>
      </c>
      <c r="BX221" s="176" t="s">
        <v>156</v>
      </c>
      <c r="BY221" s="177" t="s">
        <v>157</v>
      </c>
      <c r="BZ221" s="177" t="s">
        <v>158</v>
      </c>
      <c r="CA221" s="177" t="s">
        <v>159</v>
      </c>
      <c r="CB221" s="177" t="s">
        <v>160</v>
      </c>
      <c r="CC221" s="2201"/>
      <c r="CD221" s="2201"/>
      <c r="CE221" s="2201"/>
      <c r="CF221" s="2201"/>
      <c r="CG221" s="2201"/>
      <c r="CH221" s="2201"/>
      <c r="CI221" s="2201"/>
      <c r="CJ221" s="2201"/>
      <c r="CK221" s="2201"/>
      <c r="CL221" s="2201"/>
      <c r="CM221" s="2201"/>
      <c r="CN221" s="2201"/>
      <c r="CO221" s="2201"/>
      <c r="CP221" s="2201"/>
      <c r="CQ221" s="2201"/>
      <c r="CR221" s="2201"/>
      <c r="CS221" s="2201"/>
      <c r="CT221" s="2201"/>
      <c r="CU221" s="2201"/>
      <c r="CV221" s="2201"/>
      <c r="CW221" s="2201"/>
      <c r="CX221" s="2201"/>
      <c r="CY221" s="2201"/>
      <c r="CZ221" s="2201"/>
    </row>
    <row r="222" s="399" customFormat="true" ht="15" customHeight="true" x14ac:dyDescent="0.2">
      <c r="A222" s="2864" t="s">
        <v>36</v>
      </c>
      <c r="B222" s="2079" t="s">
        <v>15</v>
      </c>
      <c r="C222" s="2021">
        <v>85.409198372568625</v>
      </c>
      <c r="D222" s="2022">
        <v>94.115019083497756</v>
      </c>
      <c r="E222" s="2022">
        <v>96.914632710531706</v>
      </c>
      <c r="F222" s="2022">
        <v>98.467854800614546</v>
      </c>
      <c r="G222" s="2023">
        <v>99.087507037425965</v>
      </c>
      <c r="H222" s="2024">
        <v>93.820261248635063</v>
      </c>
      <c r="I222" s="2022">
        <v>97.258501108185925</v>
      </c>
      <c r="J222" s="2022">
        <v>97.856020754670581</v>
      </c>
      <c r="K222" s="2022">
        <v>99.480813194750965</v>
      </c>
      <c r="L222" s="2025">
        <v>98.636487348388059</v>
      </c>
      <c r="M222" s="2026">
        <v>77.723584162957366</v>
      </c>
      <c r="N222" s="2022">
        <v>88.180384860183409</v>
      </c>
      <c r="O222" s="2022">
        <v>94.344348026030417</v>
      </c>
      <c r="P222" s="2022">
        <v>95.690115903983965</v>
      </c>
      <c r="Q222" s="2023">
        <v>99.139648673147519</v>
      </c>
      <c r="R222" s="2024">
        <v>87.242518247792802</v>
      </c>
      <c r="S222" s="2022">
        <v>95.008069746177071</v>
      </c>
      <c r="T222" s="2022">
        <v>85.06553810435868</v>
      </c>
      <c r="U222" s="2022">
        <v>92.703987431440211</v>
      </c>
      <c r="V222" s="2022">
        <v>95.635115493461512</v>
      </c>
      <c r="W222" s="2022">
        <v>97.097512627319688</v>
      </c>
      <c r="X222" s="2022">
        <v>96.375312062433778</v>
      </c>
      <c r="Y222" s="2022">
        <v>99.951487353546597</v>
      </c>
      <c r="Z222" s="2022">
        <v>96.895127039198186</v>
      </c>
      <c r="AA222" s="2022">
        <v>95.211504004337669</v>
      </c>
      <c r="AB222" s="2343">
        <v>97.153987601547414</v>
      </c>
      <c r="AC222" s="667"/>
      <c r="AD222" s="667"/>
      <c r="AE222" s="667"/>
      <c r="AF222" s="667"/>
      <c r="AG222" s="667"/>
      <c r="AH222" s="667"/>
      <c r="AI222" s="667"/>
      <c r="AJ222" s="667"/>
      <c r="AK222" s="667"/>
      <c r="AL222" s="667"/>
      <c r="AM222" s="667"/>
      <c r="AN222" s="667"/>
      <c r="AO222" s="667"/>
      <c r="AP222" s="667"/>
      <c r="AQ222" s="667"/>
      <c r="AR222" s="667"/>
      <c r="AS222" s="667"/>
      <c r="AT222" s="667"/>
      <c r="AU222" s="667"/>
      <c r="AV222" s="667"/>
      <c r="AW222" s="667"/>
      <c r="AX222" s="667"/>
      <c r="AY222" s="667"/>
      <c r="AZ222" s="216"/>
      <c r="BA222" s="2611" t="s">
        <v>36</v>
      </c>
      <c r="BB222" s="160" t="s">
        <v>15</v>
      </c>
      <c r="BC222" s="370">
        <v>4659.6978420000232</v>
      </c>
      <c r="BD222" s="374">
        <v>5196.0021430000206</v>
      </c>
      <c r="BE222" s="374">
        <v>5415.7954140000056</v>
      </c>
      <c r="BF222" s="374">
        <v>5433.9343750000089</v>
      </c>
      <c r="BG222" s="378">
        <v>5476.1612520000099</v>
      </c>
      <c r="BH222" s="382">
        <v>3048.5040829999948</v>
      </c>
      <c r="BI222" s="374">
        <v>3188.2898449999948</v>
      </c>
      <c r="BJ222" s="374">
        <v>3211.2892340000053</v>
      </c>
      <c r="BK222" s="374">
        <v>3228.0861240000022</v>
      </c>
      <c r="BL222" s="378">
        <v>3201.7682540000037</v>
      </c>
      <c r="BM222" s="382">
        <v>1715.6873389999996</v>
      </c>
      <c r="BN222" s="374">
        <v>1993.2158589999995</v>
      </c>
      <c r="BO222" s="374">
        <v>2155.8606739999977</v>
      </c>
      <c r="BP222" s="374">
        <v>2187.4911820000016</v>
      </c>
      <c r="BQ222" s="378">
        <v>2251.398432</v>
      </c>
      <c r="BR222" s="382">
        <v>1225.6890670000016</v>
      </c>
      <c r="BS222" s="374">
        <v>2440.9006019999961</v>
      </c>
      <c r="BT222" s="374">
        <v>2171.5703479999984</v>
      </c>
      <c r="BU222" s="374">
        <v>2004.5332279999998</v>
      </c>
      <c r="BV222" s="374">
        <v>2884.6213850000049</v>
      </c>
      <c r="BW222" s="374">
        <v>1885.6481210000027</v>
      </c>
      <c r="BX222" s="374">
        <v>2229.2515820000008</v>
      </c>
      <c r="BY222" s="386">
        <v>1294.3990159999969</v>
      </c>
      <c r="BZ222" s="386">
        <v>1280.8262050000014</v>
      </c>
      <c r="CA222" s="386">
        <v>551.0060469999994</v>
      </c>
      <c r="CB222" s="386">
        <v>8213.1454250000224</v>
      </c>
      <c r="CC222" s="2202"/>
      <c r="CD222" s="2202"/>
      <c r="CE222" s="2202"/>
      <c r="CF222" s="2202"/>
      <c r="CG222" s="2202"/>
      <c r="CH222" s="2202"/>
      <c r="CI222" s="2202"/>
      <c r="CJ222" s="2202"/>
      <c r="CK222" s="2202"/>
      <c r="CL222" s="2202"/>
      <c r="CM222" s="2202"/>
      <c r="CN222" s="2202"/>
      <c r="CO222" s="2202"/>
      <c r="CP222" s="2202"/>
      <c r="CQ222" s="2202"/>
      <c r="CR222" s="2202"/>
      <c r="CS222" s="2202"/>
      <c r="CT222" s="2202"/>
      <c r="CU222" s="2202"/>
      <c r="CV222" s="2202"/>
      <c r="CW222" s="2202"/>
      <c r="CX222" s="2202"/>
      <c r="CY222" s="2202"/>
      <c r="CZ222" s="2203"/>
    </row>
    <row r="223" s="399" customFormat="true" ht="15" customHeight="true" x14ac:dyDescent="0.2">
      <c r="A223" s="2856"/>
      <c r="B223" s="2080" t="s">
        <v>16</v>
      </c>
      <c r="C223" s="2027">
        <v>8.6562570572264494</v>
      </c>
      <c r="D223" s="2028">
        <v>4.1339697886526254</v>
      </c>
      <c r="E223" s="2028">
        <v>2.3536363191218816</v>
      </c>
      <c r="F223" s="2028">
        <v>0.81443597688968528</v>
      </c>
      <c r="G223" s="2029">
        <v>0.61324179703555848</v>
      </c>
      <c r="H223" s="2030">
        <v>3.93698116664847</v>
      </c>
      <c r="I223" s="2028">
        <v>1.9701977497483698</v>
      </c>
      <c r="J223" s="2028">
        <v>0.78497240812062197</v>
      </c>
      <c r="K223" s="2028">
        <v>0.21446514191775121</v>
      </c>
      <c r="L223" s="2031">
        <v>1.0121756610954451</v>
      </c>
      <c r="M223" s="2032">
        <v>12.753700233234696</v>
      </c>
      <c r="N223" s="2028">
        <v>7.8049818726823856</v>
      </c>
      <c r="O223" s="2028">
        <v>4.3518205025176862</v>
      </c>
      <c r="P223" s="2028">
        <v>3.721783483690285</v>
      </c>
      <c r="Q223" s="2029">
        <v>0.45342660013758956</v>
      </c>
      <c r="R223" s="2030">
        <v>6.5419154150495711</v>
      </c>
      <c r="S223" s="2028">
        <v>3.7520262838255789</v>
      </c>
      <c r="T223" s="2028">
        <v>9.3902996017627718</v>
      </c>
      <c r="U223" s="2028">
        <v>7.0831154823814302</v>
      </c>
      <c r="V223" s="2028">
        <v>3.092432922247407</v>
      </c>
      <c r="W223" s="2028">
        <v>2.5406144974718856</v>
      </c>
      <c r="X223" s="2028">
        <v>1.3633558644854775</v>
      </c>
      <c r="Y223" s="2028">
        <v>4.8512646453402829E-2</v>
      </c>
      <c r="Z223" s="2028">
        <v>1.533398013895092</v>
      </c>
      <c r="AA223" s="2028">
        <v>0.46400670370103614</v>
      </c>
      <c r="AB223" s="2344">
        <v>1.5607698532139018</v>
      </c>
      <c r="AC223" s="667"/>
      <c r="AD223" s="667"/>
      <c r="AE223" s="667"/>
      <c r="AF223" s="667"/>
      <c r="AG223" s="667"/>
      <c r="AH223" s="667"/>
      <c r="AI223" s="667"/>
      <c r="AJ223" s="667"/>
      <c r="AK223" s="667"/>
      <c r="AL223" s="667"/>
      <c r="AM223" s="667"/>
      <c r="AN223" s="667"/>
      <c r="AO223" s="667"/>
      <c r="AP223" s="667"/>
      <c r="AQ223" s="667"/>
      <c r="AR223" s="667"/>
      <c r="AS223" s="667"/>
      <c r="AT223" s="667"/>
      <c r="AU223" s="667"/>
      <c r="AV223" s="667"/>
      <c r="AW223" s="667"/>
      <c r="AX223" s="667"/>
      <c r="AY223" s="667"/>
      <c r="AZ223" s="216"/>
      <c r="BA223" s="2612"/>
      <c r="BB223" s="161" t="s">
        <v>16</v>
      </c>
      <c r="BC223" s="371">
        <v>472.26227500000005</v>
      </c>
      <c r="BD223" s="375">
        <v>228.23260399999998</v>
      </c>
      <c r="BE223" s="375">
        <v>131.52619400000003</v>
      </c>
      <c r="BF223" s="375">
        <v>44.944531999999995</v>
      </c>
      <c r="BG223" s="379">
        <v>33.891366000000005</v>
      </c>
      <c r="BH223" s="383">
        <v>127.92442699999999</v>
      </c>
      <c r="BI223" s="375">
        <v>64.586246000000003</v>
      </c>
      <c r="BJ223" s="375">
        <v>25.760023999999994</v>
      </c>
      <c r="BK223" s="375">
        <v>6.9592510000000001</v>
      </c>
      <c r="BL223" s="379">
        <v>32.855508</v>
      </c>
      <c r="BM223" s="383">
        <v>281.52795899999995</v>
      </c>
      <c r="BN223" s="375">
        <v>176.42261000000005</v>
      </c>
      <c r="BO223" s="375">
        <v>99.443356999999992</v>
      </c>
      <c r="BP223" s="375">
        <v>85.080558999999994</v>
      </c>
      <c r="BQ223" s="379">
        <v>10.297029999999999</v>
      </c>
      <c r="BR223" s="383">
        <v>91.908788999999985</v>
      </c>
      <c r="BS223" s="375">
        <v>96.395213999999996</v>
      </c>
      <c r="BT223" s="375">
        <v>239.71747700000003</v>
      </c>
      <c r="BU223" s="375">
        <v>153.15781700000002</v>
      </c>
      <c r="BV223" s="375">
        <v>93.276388000000011</v>
      </c>
      <c r="BW223" s="375">
        <v>49.339110999999995</v>
      </c>
      <c r="BX223" s="375">
        <v>31.535703000000005</v>
      </c>
      <c r="BY223" s="387">
        <v>0.62825200000000003</v>
      </c>
      <c r="BZ223" s="387">
        <v>20.269506000000003</v>
      </c>
      <c r="CA223" s="387">
        <v>2.6852900000000002</v>
      </c>
      <c r="CB223" s="387">
        <v>131.94342399999999</v>
      </c>
      <c r="CC223" s="2204"/>
      <c r="CD223" s="2204"/>
      <c r="CE223" s="2204"/>
      <c r="CF223" s="2204"/>
      <c r="CG223" s="2204"/>
      <c r="CH223" s="2204"/>
      <c r="CI223" s="2204"/>
      <c r="CJ223" s="2204"/>
      <c r="CK223" s="2204"/>
      <c r="CL223" s="2204"/>
      <c r="CM223" s="2204"/>
      <c r="CN223" s="2204"/>
      <c r="CO223" s="2204"/>
      <c r="CP223" s="2204"/>
      <c r="CQ223" s="2204"/>
      <c r="CR223" s="2204"/>
      <c r="CS223" s="2204"/>
      <c r="CT223" s="2204"/>
      <c r="CU223" s="2204"/>
      <c r="CV223" s="2204"/>
      <c r="CW223" s="2204"/>
      <c r="CX223" s="2204"/>
      <c r="CY223" s="2204"/>
      <c r="CZ223" s="2205"/>
    </row>
    <row r="224" s="399" customFormat="true" ht="15" customHeight="true" x14ac:dyDescent="0.2">
      <c r="A224" s="2865"/>
      <c r="B224" s="2081" t="s">
        <v>20</v>
      </c>
      <c r="C224" s="2027">
        <v>5.9345445702046122</v>
      </c>
      <c r="D224" s="2028">
        <v>1.7510111278496956</v>
      </c>
      <c r="E224" s="2028">
        <v>0.73173097034641432</v>
      </c>
      <c r="F224" s="2028">
        <v>0.71770922249579006</v>
      </c>
      <c r="G224" s="2029">
        <v>0.29925116553848291</v>
      </c>
      <c r="H224" s="2030">
        <v>2.2427575847164429</v>
      </c>
      <c r="I224" s="2028">
        <v>0.77130114206568323</v>
      </c>
      <c r="J224" s="2028">
        <v>1.3590068372087367</v>
      </c>
      <c r="K224" s="2028">
        <v>0.30472166333127698</v>
      </c>
      <c r="L224" s="2031">
        <v>0.35133699051652711</v>
      </c>
      <c r="M224" s="2032">
        <v>9.5227156038077503</v>
      </c>
      <c r="N224" s="2028">
        <v>4.0146332671343101</v>
      </c>
      <c r="O224" s="2028">
        <v>1.3038314714518737</v>
      </c>
      <c r="P224" s="2028">
        <v>0.58810061232586053</v>
      </c>
      <c r="Q224" s="2029">
        <v>0.40692472671485524</v>
      </c>
      <c r="R224" s="2030">
        <v>6.2155663371576182</v>
      </c>
      <c r="S224" s="2028">
        <v>1.2399039699973351</v>
      </c>
      <c r="T224" s="2028">
        <v>5.5441622938785082</v>
      </c>
      <c r="U224" s="2028">
        <v>0.21289708617846506</v>
      </c>
      <c r="V224" s="2028">
        <v>1.2724515842909931</v>
      </c>
      <c r="W224" s="2028">
        <v>0.36187287520838918</v>
      </c>
      <c r="X224" s="2028">
        <v>2.2613320730807716</v>
      </c>
      <c r="Y224" s="2028">
        <v>0</v>
      </c>
      <c r="Z224" s="2028">
        <v>1.5714749469066696</v>
      </c>
      <c r="AA224" s="2028">
        <v>4.3244892919613278</v>
      </c>
      <c r="AB224" s="2344">
        <v>1.2852425452387419</v>
      </c>
      <c r="AC224" s="667"/>
      <c r="AD224" s="667"/>
      <c r="AE224" s="667"/>
      <c r="AF224" s="667"/>
      <c r="AG224" s="667"/>
      <c r="AH224" s="667"/>
      <c r="AI224" s="667"/>
      <c r="AJ224" s="667"/>
      <c r="AK224" s="667"/>
      <c r="AL224" s="667"/>
      <c r="AM224" s="667"/>
      <c r="AN224" s="667"/>
      <c r="AO224" s="667"/>
      <c r="AP224" s="667"/>
      <c r="AQ224" s="667"/>
      <c r="AR224" s="667"/>
      <c r="AS224" s="667"/>
      <c r="AT224" s="667"/>
      <c r="AU224" s="667"/>
      <c r="AV224" s="667"/>
      <c r="AW224" s="667"/>
      <c r="AX224" s="667"/>
      <c r="AY224" s="667"/>
      <c r="AZ224" s="216"/>
      <c r="BA224" s="2612"/>
      <c r="BB224" s="161" t="s">
        <v>20</v>
      </c>
      <c r="BC224" s="371">
        <v>323.77290799999975</v>
      </c>
      <c r="BD224" s="375">
        <v>96.671685999999994</v>
      </c>
      <c r="BE224" s="375">
        <v>40.890680000000003</v>
      </c>
      <c r="BF224" s="375">
        <v>39.60667999999999</v>
      </c>
      <c r="BG224" s="379">
        <v>16.538387999999998</v>
      </c>
      <c r="BH224" s="383">
        <v>72.873977999999994</v>
      </c>
      <c r="BI224" s="375">
        <v>25.284490000000002</v>
      </c>
      <c r="BJ224" s="375">
        <v>44.597808000000001</v>
      </c>
      <c r="BK224" s="375">
        <v>9.8880149999999993</v>
      </c>
      <c r="BL224" s="379">
        <v>11.404498</v>
      </c>
      <c r="BM224" s="383">
        <v>210.20649999999995</v>
      </c>
      <c r="BN224" s="375">
        <v>90.746153000000007</v>
      </c>
      <c r="BO224" s="375">
        <v>29.793824999999998</v>
      </c>
      <c r="BP224" s="375">
        <v>13.444072999999999</v>
      </c>
      <c r="BQ224" s="379">
        <v>9.2410019999999999</v>
      </c>
      <c r="BR224" s="383">
        <v>87.323840000000004</v>
      </c>
      <c r="BS224" s="375">
        <v>31.855003000000004</v>
      </c>
      <c r="BT224" s="375">
        <v>141.53250199999999</v>
      </c>
      <c r="BU224" s="375">
        <v>4.6034620000000004</v>
      </c>
      <c r="BV224" s="375">
        <v>38.380683000000005</v>
      </c>
      <c r="BW224" s="375">
        <v>7.0276249999999996</v>
      </c>
      <c r="BX224" s="375">
        <v>52.306737000000005</v>
      </c>
      <c r="BY224" s="387">
        <v>0</v>
      </c>
      <c r="BZ224" s="387">
        <v>20.772832999999999</v>
      </c>
      <c r="CA224" s="387">
        <v>25.026595000000004</v>
      </c>
      <c r="CB224" s="387">
        <v>108.65106199999998</v>
      </c>
      <c r="CC224" s="2204"/>
      <c r="CD224" s="2204"/>
      <c r="CE224" s="2204"/>
      <c r="CF224" s="2204"/>
      <c r="CG224" s="2204"/>
      <c r="CH224" s="2204"/>
      <c r="CI224" s="2204"/>
      <c r="CJ224" s="2204"/>
      <c r="CK224" s="2204"/>
      <c r="CL224" s="2204"/>
      <c r="CM224" s="2204"/>
      <c r="CN224" s="2204"/>
      <c r="CO224" s="2204"/>
      <c r="CP224" s="2204"/>
      <c r="CQ224" s="2204"/>
      <c r="CR224" s="2204"/>
      <c r="CS224" s="2204"/>
      <c r="CT224" s="2204"/>
      <c r="CU224" s="2204"/>
      <c r="CV224" s="2204"/>
      <c r="CW224" s="2204"/>
      <c r="CX224" s="2204"/>
      <c r="CY224" s="2204"/>
      <c r="CZ224" s="2205"/>
    </row>
    <row r="225" s="399" customFormat="true" ht="15" customHeight="true" x14ac:dyDescent="0.2">
      <c r="A225" s="2855" t="s">
        <v>316</v>
      </c>
      <c r="B225" s="2082" t="s">
        <v>381</v>
      </c>
      <c r="C225" s="2027">
        <v>85.645819994758853</v>
      </c>
      <c r="D225" s="2028">
        <v>94.986711394485312</v>
      </c>
      <c r="E225" s="2028">
        <v>98.345621423078143</v>
      </c>
      <c r="F225" s="2028">
        <v>97.472371497963934</v>
      </c>
      <c r="G225" s="2029">
        <v>98.210066234963222</v>
      </c>
      <c r="H225" s="2030">
        <v>95.040489686348948</v>
      </c>
      <c r="I225" s="2028">
        <v>98.222342973506898</v>
      </c>
      <c r="J225" s="2028">
        <v>97.363826415250671</v>
      </c>
      <c r="K225" s="2028">
        <v>98.245281343120467</v>
      </c>
      <c r="L225" s="2031">
        <v>97.731454657430078</v>
      </c>
      <c r="M225" s="2032">
        <v>78.041701384834795</v>
      </c>
      <c r="N225" s="2028">
        <v>89.116610391175712</v>
      </c>
      <c r="O225" s="2028">
        <v>94.837044258313512</v>
      </c>
      <c r="P225" s="2028">
        <v>97.564072791473237</v>
      </c>
      <c r="Q225" s="2029">
        <v>97.919936912429833</v>
      </c>
      <c r="R225" s="2030">
        <v>89.535239182203583</v>
      </c>
      <c r="S225" s="2028">
        <v>96.679092575224061</v>
      </c>
      <c r="T225" s="2028">
        <v>86.104898364827193</v>
      </c>
      <c r="U225" s="2028">
        <v>89.326707061778549</v>
      </c>
      <c r="V225" s="2028">
        <v>98.069257682321549</v>
      </c>
      <c r="W225" s="2028">
        <v>99.119692618270406</v>
      </c>
      <c r="X225" s="2028">
        <v>94.962593078344298</v>
      </c>
      <c r="Y225" s="2028">
        <v>100</v>
      </c>
      <c r="Z225" s="2028">
        <v>92.932206125173451</v>
      </c>
      <c r="AA225" s="2028">
        <v>95.432174777739931</v>
      </c>
      <c r="AB225" s="2344">
        <v>96.844331583183347</v>
      </c>
      <c r="AC225" s="667"/>
      <c r="AD225" s="667"/>
      <c r="AE225" s="667"/>
      <c r="AF225" s="667"/>
      <c r="AG225" s="667"/>
      <c r="AH225" s="667"/>
      <c r="AI225" s="667"/>
      <c r="AJ225" s="667"/>
      <c r="AK225" s="667"/>
      <c r="AL225" s="667"/>
      <c r="AM225" s="667"/>
      <c r="AN225" s="667"/>
      <c r="AO225" s="667"/>
      <c r="AP225" s="667"/>
      <c r="AQ225" s="667"/>
      <c r="AR225" s="667"/>
      <c r="AS225" s="667"/>
      <c r="AT225" s="667"/>
      <c r="AU225" s="667"/>
      <c r="AV225" s="667"/>
      <c r="AW225" s="667"/>
      <c r="AX225" s="667"/>
      <c r="AY225" s="667"/>
      <c r="AZ225" s="216"/>
      <c r="BA225" s="2612" t="s">
        <v>70</v>
      </c>
      <c r="BB225" s="161" t="s">
        <v>71</v>
      </c>
      <c r="BC225" s="1222" t="s">
        <v>35</v>
      </c>
      <c r="BD225" s="1242" t="s">
        <v>35</v>
      </c>
      <c r="BE225" s="1242" t="s">
        <v>35</v>
      </c>
      <c r="BF225" s="1242" t="s">
        <v>35</v>
      </c>
      <c r="BG225" s="1263" t="s">
        <v>35</v>
      </c>
      <c r="BH225" s="1284" t="s">
        <v>35</v>
      </c>
      <c r="BI225" s="1242" t="s">
        <v>35</v>
      </c>
      <c r="BJ225" s="1242" t="s">
        <v>35</v>
      </c>
      <c r="BK225" s="1242" t="s">
        <v>35</v>
      </c>
      <c r="BL225" s="1263" t="s">
        <v>35</v>
      </c>
      <c r="BM225" s="1284" t="s">
        <v>35</v>
      </c>
      <c r="BN225" s="1242" t="s">
        <v>35</v>
      </c>
      <c r="BO225" s="1242" t="s">
        <v>35</v>
      </c>
      <c r="BP225" s="1242" t="s">
        <v>35</v>
      </c>
      <c r="BQ225" s="1263" t="s">
        <v>35</v>
      </c>
      <c r="BR225" s="1284" t="s">
        <v>35</v>
      </c>
      <c r="BS225" s="1242" t="s">
        <v>35</v>
      </c>
      <c r="BT225" s="1242" t="s">
        <v>35</v>
      </c>
      <c r="BU225" s="1242" t="s">
        <v>35</v>
      </c>
      <c r="BV225" s="1242" t="s">
        <v>35</v>
      </c>
      <c r="BW225" s="1242" t="s">
        <v>35</v>
      </c>
      <c r="BX225" s="1242" t="s">
        <v>35</v>
      </c>
      <c r="BY225" s="1303" t="s">
        <v>35</v>
      </c>
      <c r="BZ225" s="1303" t="s">
        <v>35</v>
      </c>
      <c r="CA225" s="1303" t="s">
        <v>35</v>
      </c>
      <c r="CB225" s="1303" t="s">
        <v>35</v>
      </c>
      <c r="CC225" s="2205"/>
      <c r="CD225" s="2205"/>
      <c r="CE225" s="2205"/>
      <c r="CF225" s="2205"/>
      <c r="CG225" s="2205"/>
      <c r="CH225" s="2205"/>
      <c r="CI225" s="2205"/>
      <c r="CJ225" s="2205"/>
      <c r="CK225" s="2205"/>
      <c r="CL225" s="2205"/>
      <c r="CM225" s="2205"/>
      <c r="CN225" s="2205"/>
      <c r="CO225" s="2205"/>
      <c r="CP225" s="2205"/>
      <c r="CQ225" s="2205"/>
      <c r="CR225" s="2205"/>
      <c r="CS225" s="2205"/>
      <c r="CT225" s="2205"/>
      <c r="CU225" s="2205"/>
      <c r="CV225" s="2205"/>
      <c r="CW225" s="2205"/>
      <c r="CX225" s="2205"/>
      <c r="CY225" s="2205"/>
      <c r="CZ225" s="2205"/>
    </row>
    <row r="226" s="399" customFormat="true" ht="15" customHeight="true" x14ac:dyDescent="0.2">
      <c r="A226" s="2856"/>
      <c r="B226" s="2080" t="s">
        <v>382</v>
      </c>
      <c r="C226" s="2027">
        <v>5.7843585971451201</v>
      </c>
      <c r="D226" s="2028">
        <v>1.7770431228381054</v>
      </c>
      <c r="E226" s="2028">
        <v>0.48833277616984316</v>
      </c>
      <c r="F226" s="2028">
        <v>0.1301137934956284</v>
      </c>
      <c r="G226" s="2029">
        <v>0</v>
      </c>
      <c r="H226" s="2030">
        <v>1.0328515262422924</v>
      </c>
      <c r="I226" s="2028">
        <v>0</v>
      </c>
      <c r="J226" s="2028">
        <v>0</v>
      </c>
      <c r="K226" s="2028">
        <v>0</v>
      </c>
      <c r="L226" s="2031">
        <v>0</v>
      </c>
      <c r="M226" s="2032">
        <v>8.7829134358534446</v>
      </c>
      <c r="N226" s="2028">
        <v>5.1444646792927058</v>
      </c>
      <c r="O226" s="2028">
        <v>3.024268843271833</v>
      </c>
      <c r="P226" s="2028">
        <v>1.1910641190999787</v>
      </c>
      <c r="Q226" s="2029">
        <v>0.31724584081178608</v>
      </c>
      <c r="R226" s="2030">
        <v>1.1125538347272768</v>
      </c>
      <c r="S226" s="2028">
        <v>0</v>
      </c>
      <c r="T226" s="2028">
        <v>8.3509393412942714</v>
      </c>
      <c r="U226" s="2028">
        <v>7.3669349305925582</v>
      </c>
      <c r="V226" s="2028">
        <v>0.41591829997850238</v>
      </c>
      <c r="W226" s="2028">
        <v>0.17568716878085214</v>
      </c>
      <c r="X226" s="2028">
        <v>0.16727554627369837</v>
      </c>
      <c r="Y226" s="2028">
        <v>0</v>
      </c>
      <c r="Z226" s="2028">
        <v>2.3830680178646224</v>
      </c>
      <c r="AA226" s="2028">
        <v>0</v>
      </c>
      <c r="AB226" s="2344">
        <v>0.14819817250662115</v>
      </c>
      <c r="AC226" s="667"/>
      <c r="AD226" s="667"/>
      <c r="AE226" s="667"/>
      <c r="AF226" s="667"/>
      <c r="AG226" s="667"/>
      <c r="AH226" s="667"/>
      <c r="AI226" s="667"/>
      <c r="AJ226" s="667"/>
      <c r="AK226" s="667"/>
      <c r="AL226" s="667"/>
      <c r="AM226" s="667"/>
      <c r="AN226" s="667"/>
      <c r="AO226" s="667"/>
      <c r="AP226" s="667"/>
      <c r="AQ226" s="667"/>
      <c r="AR226" s="667"/>
      <c r="AS226" s="667"/>
      <c r="AT226" s="667"/>
      <c r="AU226" s="667"/>
      <c r="AV226" s="667"/>
      <c r="AW226" s="667"/>
      <c r="AX226" s="667"/>
      <c r="AY226" s="667"/>
      <c r="AZ226" s="216"/>
      <c r="BA226" s="2612"/>
      <c r="BB226" s="161" t="s">
        <v>72</v>
      </c>
      <c r="BC226" s="1222" t="s">
        <v>35</v>
      </c>
      <c r="BD226" s="1242" t="s">
        <v>35</v>
      </c>
      <c r="BE226" s="1242" t="s">
        <v>35</v>
      </c>
      <c r="BF226" s="1242" t="s">
        <v>35</v>
      </c>
      <c r="BG226" s="1263" t="s">
        <v>35</v>
      </c>
      <c r="BH226" s="1284" t="s">
        <v>35</v>
      </c>
      <c r="BI226" s="1242" t="s">
        <v>35</v>
      </c>
      <c r="BJ226" s="1242" t="s">
        <v>35</v>
      </c>
      <c r="BK226" s="1242" t="s">
        <v>35</v>
      </c>
      <c r="BL226" s="1263" t="s">
        <v>35</v>
      </c>
      <c r="BM226" s="1284" t="s">
        <v>35</v>
      </c>
      <c r="BN226" s="1242" t="s">
        <v>35</v>
      </c>
      <c r="BO226" s="1242" t="s">
        <v>35</v>
      </c>
      <c r="BP226" s="1242" t="s">
        <v>35</v>
      </c>
      <c r="BQ226" s="1263" t="s">
        <v>35</v>
      </c>
      <c r="BR226" s="1284" t="s">
        <v>35</v>
      </c>
      <c r="BS226" s="1242" t="s">
        <v>35</v>
      </c>
      <c r="BT226" s="1242" t="s">
        <v>35</v>
      </c>
      <c r="BU226" s="1242" t="s">
        <v>35</v>
      </c>
      <c r="BV226" s="1242" t="s">
        <v>35</v>
      </c>
      <c r="BW226" s="1242" t="s">
        <v>35</v>
      </c>
      <c r="BX226" s="1242" t="s">
        <v>35</v>
      </c>
      <c r="BY226" s="1303" t="s">
        <v>35</v>
      </c>
      <c r="BZ226" s="1303" t="s">
        <v>35</v>
      </c>
      <c r="CA226" s="1303" t="s">
        <v>35</v>
      </c>
      <c r="CB226" s="1303" t="s">
        <v>35</v>
      </c>
      <c r="CC226" s="2205"/>
      <c r="CD226" s="2205"/>
      <c r="CE226" s="2205"/>
      <c r="CF226" s="2205"/>
      <c r="CG226" s="2205"/>
      <c r="CH226" s="2205"/>
      <c r="CI226" s="2205"/>
      <c r="CJ226" s="2205"/>
      <c r="CK226" s="2205"/>
      <c r="CL226" s="2205"/>
      <c r="CM226" s="2205"/>
      <c r="CN226" s="2205"/>
      <c r="CO226" s="2205"/>
      <c r="CP226" s="2205"/>
      <c r="CQ226" s="2205"/>
      <c r="CR226" s="2205"/>
      <c r="CS226" s="2205"/>
      <c r="CT226" s="2205"/>
      <c r="CU226" s="2205"/>
      <c r="CV226" s="2205"/>
      <c r="CW226" s="2205"/>
      <c r="CX226" s="2205"/>
      <c r="CY226" s="2205"/>
      <c r="CZ226" s="2205"/>
    </row>
    <row r="227" s="399" customFormat="true" ht="15" customHeight="true" x14ac:dyDescent="0.2">
      <c r="A227" s="2856"/>
      <c r="B227" s="2080" t="s">
        <v>318</v>
      </c>
      <c r="C227" s="2027">
        <v>2.9725254929615406</v>
      </c>
      <c r="D227" s="2028">
        <v>0.85660834213750447</v>
      </c>
      <c r="E227" s="2028">
        <v>0.10202673462354052</v>
      </c>
      <c r="F227" s="2028">
        <v>0.3116759399829786</v>
      </c>
      <c r="G227" s="2029">
        <v>0</v>
      </c>
      <c r="H227" s="2030">
        <v>0.65897974603653409</v>
      </c>
      <c r="I227" s="2028">
        <v>0.10374033319486634</v>
      </c>
      <c r="J227" s="2028">
        <v>0.40270473472228646</v>
      </c>
      <c r="K227" s="2028">
        <v>0</v>
      </c>
      <c r="L227" s="2031">
        <v>0</v>
      </c>
      <c r="M227" s="2032">
        <v>4.7281203000999739</v>
      </c>
      <c r="N227" s="2028">
        <v>3.1394584170769337</v>
      </c>
      <c r="O227" s="2028">
        <v>0.37405019431293829</v>
      </c>
      <c r="P227" s="2028">
        <v>0.24884748419338035</v>
      </c>
      <c r="Q227" s="2029">
        <v>0.17839320939134978</v>
      </c>
      <c r="R227" s="2030">
        <v>3.9616710291503994</v>
      </c>
      <c r="S227" s="2028">
        <v>0.80074665722008176</v>
      </c>
      <c r="T227" s="2028">
        <v>3.4722147133702301</v>
      </c>
      <c r="U227" s="2028">
        <v>9.830042725963932E-2</v>
      </c>
      <c r="V227" s="2028">
        <v>1.2046379789343795</v>
      </c>
      <c r="W227" s="2028">
        <v>0</v>
      </c>
      <c r="X227" s="2028">
        <v>0.17207595402294062</v>
      </c>
      <c r="Y227" s="2028">
        <v>0</v>
      </c>
      <c r="Z227" s="2028">
        <v>5.0668172676893275E-2</v>
      </c>
      <c r="AA227" s="2028">
        <v>0</v>
      </c>
      <c r="AB227" s="2344">
        <v>0.31904261014259683</v>
      </c>
      <c r="AC227" s="667"/>
      <c r="AD227" s="667"/>
      <c r="AE227" s="667"/>
      <c r="AF227" s="667"/>
      <c r="AG227" s="667"/>
      <c r="AH227" s="667"/>
      <c r="AI227" s="667"/>
      <c r="AJ227" s="667"/>
      <c r="AK227" s="667"/>
      <c r="AL227" s="667"/>
      <c r="AM227" s="667"/>
      <c r="AN227" s="667"/>
      <c r="AO227" s="667"/>
      <c r="AP227" s="667"/>
      <c r="AQ227" s="667"/>
      <c r="AR227" s="667"/>
      <c r="AS227" s="667"/>
      <c r="AT227" s="667"/>
      <c r="AU227" s="667"/>
      <c r="AV227" s="667"/>
      <c r="AW227" s="667"/>
      <c r="AX227" s="667"/>
      <c r="AY227" s="667"/>
      <c r="AZ227" s="216"/>
      <c r="BA227" s="2612" t="s">
        <v>94</v>
      </c>
      <c r="BB227" s="161" t="s">
        <v>61</v>
      </c>
      <c r="BC227" s="1222" t="s">
        <v>35</v>
      </c>
      <c r="BD227" s="1242" t="s">
        <v>35</v>
      </c>
      <c r="BE227" s="1242" t="s">
        <v>35</v>
      </c>
      <c r="BF227" s="1242" t="s">
        <v>35</v>
      </c>
      <c r="BG227" s="1263" t="s">
        <v>35</v>
      </c>
      <c r="BH227" s="1284" t="s">
        <v>35</v>
      </c>
      <c r="BI227" s="1242" t="s">
        <v>35</v>
      </c>
      <c r="BJ227" s="1242" t="s">
        <v>35</v>
      </c>
      <c r="BK227" s="1242" t="s">
        <v>35</v>
      </c>
      <c r="BL227" s="1263" t="s">
        <v>35</v>
      </c>
      <c r="BM227" s="1284" t="s">
        <v>35</v>
      </c>
      <c r="BN227" s="1242" t="s">
        <v>35</v>
      </c>
      <c r="BO227" s="1242" t="s">
        <v>35</v>
      </c>
      <c r="BP227" s="1242" t="s">
        <v>35</v>
      </c>
      <c r="BQ227" s="1263" t="s">
        <v>35</v>
      </c>
      <c r="BR227" s="1284" t="s">
        <v>35</v>
      </c>
      <c r="BS227" s="1242" t="s">
        <v>35</v>
      </c>
      <c r="BT227" s="1242" t="s">
        <v>35</v>
      </c>
      <c r="BU227" s="1242" t="s">
        <v>35</v>
      </c>
      <c r="BV227" s="1242" t="s">
        <v>35</v>
      </c>
      <c r="BW227" s="1242" t="s">
        <v>35</v>
      </c>
      <c r="BX227" s="1242" t="s">
        <v>35</v>
      </c>
      <c r="BY227" s="1303" t="s">
        <v>35</v>
      </c>
      <c r="BZ227" s="1303" t="s">
        <v>35</v>
      </c>
      <c r="CA227" s="1303" t="s">
        <v>35</v>
      </c>
      <c r="CB227" s="1303" t="s">
        <v>35</v>
      </c>
      <c r="CC227" s="2205"/>
      <c r="CD227" s="2205"/>
      <c r="CE227" s="2205"/>
      <c r="CF227" s="2205"/>
      <c r="CG227" s="2205"/>
      <c r="CH227" s="2205"/>
      <c r="CI227" s="2205"/>
      <c r="CJ227" s="2205"/>
      <c r="CK227" s="2205"/>
      <c r="CL227" s="2205"/>
      <c r="CM227" s="2205"/>
      <c r="CN227" s="2205"/>
      <c r="CO227" s="2205"/>
      <c r="CP227" s="2205"/>
      <c r="CQ227" s="2205"/>
      <c r="CR227" s="2205"/>
      <c r="CS227" s="2205"/>
      <c r="CT227" s="2205"/>
      <c r="CU227" s="2205"/>
      <c r="CV227" s="2205"/>
      <c r="CW227" s="2205"/>
      <c r="CX227" s="2205"/>
      <c r="CY227" s="2205"/>
      <c r="CZ227" s="2205"/>
    </row>
    <row r="228" s="399" customFormat="true" ht="15" customHeight="true" x14ac:dyDescent="0.2">
      <c r="A228" s="2856"/>
      <c r="B228" s="2080" t="s">
        <v>319</v>
      </c>
      <c r="C228" s="2027">
        <v>2.8015351925426386</v>
      </c>
      <c r="D228" s="2028">
        <v>1.5117044682868441</v>
      </c>
      <c r="E228" s="2028">
        <v>0.43751627247155966</v>
      </c>
      <c r="F228" s="2028">
        <v>1.6919487583230097</v>
      </c>
      <c r="G228" s="2029">
        <v>1.4951568738699765</v>
      </c>
      <c r="H228" s="2030">
        <v>1.7225334523440006</v>
      </c>
      <c r="I228" s="2028">
        <v>1.0141782528744385</v>
      </c>
      <c r="J228" s="2028">
        <v>1.2947626606240976</v>
      </c>
      <c r="K228" s="2028">
        <v>1.4544289536477673</v>
      </c>
      <c r="L228" s="2031">
        <v>1.9239679631937505</v>
      </c>
      <c r="M228" s="2032">
        <v>4.0371122982748675</v>
      </c>
      <c r="N228" s="2028">
        <v>1.7964109750147828</v>
      </c>
      <c r="O228" s="2028">
        <v>0.84588433310994415</v>
      </c>
      <c r="P228" s="2028">
        <v>0.66064775056736014</v>
      </c>
      <c r="Q228" s="2029">
        <v>1.361432525627843</v>
      </c>
      <c r="R228" s="2030">
        <v>3.3445216049263244</v>
      </c>
      <c r="S228" s="2028">
        <v>2.1071298413343347</v>
      </c>
      <c r="T228" s="2028">
        <v>0</v>
      </c>
      <c r="U228" s="2028">
        <v>3.1000608606926696</v>
      </c>
      <c r="V228" s="2028">
        <v>0.24549625438725037</v>
      </c>
      <c r="W228" s="2028">
        <v>0.34399215203139399</v>
      </c>
      <c r="X228" s="2028">
        <v>2.6691578242624048</v>
      </c>
      <c r="Y228" s="2028">
        <v>0</v>
      </c>
      <c r="Z228" s="2028">
        <v>3.1629559707166472</v>
      </c>
      <c r="AA228" s="2028">
        <v>0.25433460296995919</v>
      </c>
      <c r="AB228" s="2344">
        <v>1.7446506920311859</v>
      </c>
      <c r="AC228" s="667"/>
      <c r="AD228" s="667"/>
      <c r="AE228" s="667"/>
      <c r="AF228" s="667"/>
      <c r="AG228" s="667"/>
      <c r="AH228" s="667"/>
      <c r="AI228" s="667"/>
      <c r="AJ228" s="667"/>
      <c r="AK228" s="667"/>
      <c r="AL228" s="667"/>
      <c r="AM228" s="667"/>
      <c r="AN228" s="667"/>
      <c r="AO228" s="667"/>
      <c r="AP228" s="667"/>
      <c r="AQ228" s="667"/>
      <c r="AR228" s="667"/>
      <c r="AS228" s="667"/>
      <c r="AT228" s="667"/>
      <c r="AU228" s="667"/>
      <c r="AV228" s="667"/>
      <c r="AW228" s="667"/>
      <c r="AX228" s="667"/>
      <c r="AY228" s="667"/>
      <c r="AZ228" s="216"/>
      <c r="BA228" s="2612"/>
      <c r="BB228" s="161" t="s">
        <v>91</v>
      </c>
      <c r="BC228" s="1222" t="s">
        <v>35</v>
      </c>
      <c r="BD228" s="1242" t="s">
        <v>35</v>
      </c>
      <c r="BE228" s="1242" t="s">
        <v>35</v>
      </c>
      <c r="BF228" s="1242" t="s">
        <v>35</v>
      </c>
      <c r="BG228" s="1263" t="s">
        <v>35</v>
      </c>
      <c r="BH228" s="1284" t="s">
        <v>35</v>
      </c>
      <c r="BI228" s="1242" t="s">
        <v>35</v>
      </c>
      <c r="BJ228" s="1242" t="s">
        <v>35</v>
      </c>
      <c r="BK228" s="1242" t="s">
        <v>35</v>
      </c>
      <c r="BL228" s="1263" t="s">
        <v>35</v>
      </c>
      <c r="BM228" s="1284" t="s">
        <v>35</v>
      </c>
      <c r="BN228" s="1242" t="s">
        <v>35</v>
      </c>
      <c r="BO228" s="1242" t="s">
        <v>35</v>
      </c>
      <c r="BP228" s="1242" t="s">
        <v>35</v>
      </c>
      <c r="BQ228" s="1263" t="s">
        <v>35</v>
      </c>
      <c r="BR228" s="1284" t="s">
        <v>35</v>
      </c>
      <c r="BS228" s="1242" t="s">
        <v>35</v>
      </c>
      <c r="BT228" s="1242" t="s">
        <v>35</v>
      </c>
      <c r="BU228" s="1242" t="s">
        <v>35</v>
      </c>
      <c r="BV228" s="1242" t="s">
        <v>35</v>
      </c>
      <c r="BW228" s="1242" t="s">
        <v>35</v>
      </c>
      <c r="BX228" s="1242" t="s">
        <v>35</v>
      </c>
      <c r="BY228" s="1303" t="s">
        <v>35</v>
      </c>
      <c r="BZ228" s="1303" t="s">
        <v>35</v>
      </c>
      <c r="CA228" s="1303" t="s">
        <v>35</v>
      </c>
      <c r="CB228" s="1303" t="s">
        <v>35</v>
      </c>
      <c r="CC228" s="2205"/>
      <c r="CD228" s="2205"/>
      <c r="CE228" s="2205"/>
      <c r="CF228" s="2205"/>
      <c r="CG228" s="2205"/>
      <c r="CH228" s="2205"/>
      <c r="CI228" s="2205"/>
      <c r="CJ228" s="2205"/>
      <c r="CK228" s="2205"/>
      <c r="CL228" s="2205"/>
      <c r="CM228" s="2205"/>
      <c r="CN228" s="2205"/>
      <c r="CO228" s="2205"/>
      <c r="CP228" s="2205"/>
      <c r="CQ228" s="2205"/>
      <c r="CR228" s="2205"/>
      <c r="CS228" s="2205"/>
      <c r="CT228" s="2205"/>
      <c r="CU228" s="2205"/>
      <c r="CV228" s="2205"/>
      <c r="CW228" s="2205"/>
      <c r="CX228" s="2205"/>
      <c r="CY228" s="2205"/>
      <c r="CZ228" s="2205"/>
    </row>
    <row r="229" s="399" customFormat="true" ht="15" customHeight="true" x14ac:dyDescent="0.2">
      <c r="A229" s="2857"/>
      <c r="B229" s="2083" t="s">
        <v>320</v>
      </c>
      <c r="C229" s="2033">
        <v>2.7957607225916661</v>
      </c>
      <c r="D229" s="2034">
        <v>0.86793267225228776</v>
      </c>
      <c r="E229" s="2034">
        <v>0.62650279365689421</v>
      </c>
      <c r="F229" s="2034">
        <v>0.39389001023442427</v>
      </c>
      <c r="G229" s="2035">
        <v>0.29477689116679834</v>
      </c>
      <c r="H229" s="2036">
        <v>1.5451455890281853</v>
      </c>
      <c r="I229" s="2034">
        <v>0.65973844042381491</v>
      </c>
      <c r="J229" s="2034">
        <v>0.93870618940294337</v>
      </c>
      <c r="K229" s="2034">
        <v>0.3002897032317498</v>
      </c>
      <c r="L229" s="2037">
        <v>0.34457737937614002</v>
      </c>
      <c r="M229" s="2038">
        <v>4.4101525809367121</v>
      </c>
      <c r="N229" s="2034">
        <v>0.80305553743998093</v>
      </c>
      <c r="O229" s="2034">
        <v>0.91875237099176732</v>
      </c>
      <c r="P229" s="2034">
        <v>0.33536785466607655</v>
      </c>
      <c r="Q229" s="2035">
        <v>0.22299151173918724</v>
      </c>
      <c r="R229" s="2036">
        <v>2.0460143489924576</v>
      </c>
      <c r="S229" s="2034">
        <v>0.41303092622155058</v>
      </c>
      <c r="T229" s="2034">
        <v>2.0719475805082777</v>
      </c>
      <c r="U229" s="2034">
        <v>0.10799671967665185</v>
      </c>
      <c r="V229" s="2034">
        <v>6.4689784378287984E-2</v>
      </c>
      <c r="W229" s="2034">
        <v>0.36062806091734195</v>
      </c>
      <c r="X229" s="2034">
        <v>2.0288975970966394</v>
      </c>
      <c r="Y229" s="2034">
        <v>0</v>
      </c>
      <c r="Z229" s="2034">
        <v>1.4711017135682747</v>
      </c>
      <c r="AA229" s="2034">
        <v>4.313490619290139</v>
      </c>
      <c r="AB229" s="2345">
        <v>0.94377694213635976</v>
      </c>
      <c r="AC229" s="667"/>
      <c r="AD229" s="667"/>
      <c r="AE229" s="667"/>
      <c r="AF229" s="667"/>
      <c r="AG229" s="667"/>
      <c r="AH229" s="667"/>
      <c r="AI229" s="667"/>
      <c r="AJ229" s="667"/>
      <c r="AK229" s="667"/>
      <c r="AL229" s="667"/>
      <c r="AM229" s="667"/>
      <c r="AN229" s="667"/>
      <c r="AO229" s="667"/>
      <c r="AP229" s="667"/>
      <c r="AQ229" s="667"/>
      <c r="AR229" s="667"/>
      <c r="AS229" s="667"/>
      <c r="AT229" s="667"/>
      <c r="AU229" s="667"/>
      <c r="AV229" s="667"/>
      <c r="AW229" s="667"/>
      <c r="AX229" s="667"/>
      <c r="AY229" s="667"/>
      <c r="AZ229" s="216"/>
      <c r="BA229" s="2612"/>
      <c r="BB229" s="161" t="s">
        <v>92</v>
      </c>
      <c r="BC229" s="1222" t="s">
        <v>35</v>
      </c>
      <c r="BD229" s="1242" t="s">
        <v>35</v>
      </c>
      <c r="BE229" s="1242" t="s">
        <v>35</v>
      </c>
      <c r="BF229" s="1242" t="s">
        <v>35</v>
      </c>
      <c r="BG229" s="1263" t="s">
        <v>35</v>
      </c>
      <c r="BH229" s="1284" t="s">
        <v>35</v>
      </c>
      <c r="BI229" s="1242" t="s">
        <v>35</v>
      </c>
      <c r="BJ229" s="1242" t="s">
        <v>35</v>
      </c>
      <c r="BK229" s="1242" t="s">
        <v>35</v>
      </c>
      <c r="BL229" s="1263" t="s">
        <v>35</v>
      </c>
      <c r="BM229" s="1284" t="s">
        <v>35</v>
      </c>
      <c r="BN229" s="1242" t="s">
        <v>35</v>
      </c>
      <c r="BO229" s="1242" t="s">
        <v>35</v>
      </c>
      <c r="BP229" s="1242" t="s">
        <v>35</v>
      </c>
      <c r="BQ229" s="1263" t="s">
        <v>35</v>
      </c>
      <c r="BR229" s="1284" t="s">
        <v>35</v>
      </c>
      <c r="BS229" s="1242" t="s">
        <v>35</v>
      </c>
      <c r="BT229" s="1242" t="s">
        <v>35</v>
      </c>
      <c r="BU229" s="1242" t="s">
        <v>35</v>
      </c>
      <c r="BV229" s="1242" t="s">
        <v>35</v>
      </c>
      <c r="BW229" s="1242" t="s">
        <v>35</v>
      </c>
      <c r="BX229" s="1242" t="s">
        <v>35</v>
      </c>
      <c r="BY229" s="1303" t="s">
        <v>35</v>
      </c>
      <c r="BZ229" s="1303" t="s">
        <v>35</v>
      </c>
      <c r="CA229" s="1303" t="s">
        <v>35</v>
      </c>
      <c r="CB229" s="1303" t="s">
        <v>35</v>
      </c>
      <c r="CC229" s="2205"/>
      <c r="CD229" s="2205"/>
      <c r="CE229" s="2205"/>
      <c r="CF229" s="2205"/>
      <c r="CG229" s="2205"/>
      <c r="CH229" s="2205"/>
      <c r="CI229" s="2205"/>
      <c r="CJ229" s="2205"/>
      <c r="CK229" s="2205"/>
      <c r="CL229" s="2205"/>
      <c r="CM229" s="2205"/>
      <c r="CN229" s="2205"/>
      <c r="CO229" s="2205"/>
      <c r="CP229" s="2205"/>
      <c r="CQ229" s="2205"/>
      <c r="CR229" s="2205"/>
      <c r="CS229" s="2205"/>
      <c r="CT229" s="2205"/>
      <c r="CU229" s="2205"/>
      <c r="CV229" s="2205"/>
      <c r="CW229" s="2205"/>
      <c r="CX229" s="2205"/>
      <c r="CY229" s="2205"/>
      <c r="CZ229" s="2205"/>
    </row>
    <row r="230" s="399" customFormat="true" ht="15" customHeight="true" x14ac:dyDescent="0.2">
      <c r="A230" s="774"/>
      <c r="B230" s="898"/>
      <c r="C230" s="979"/>
      <c r="D230" s="941"/>
      <c r="E230" s="941"/>
      <c r="F230" s="941"/>
      <c r="G230" s="942"/>
      <c r="H230" s="980"/>
      <c r="I230" s="941"/>
      <c r="J230" s="941"/>
      <c r="K230" s="941"/>
      <c r="L230" s="981"/>
      <c r="M230" s="979"/>
      <c r="N230" s="941"/>
      <c r="O230" s="941"/>
      <c r="P230" s="941"/>
      <c r="Q230" s="942"/>
      <c r="R230" s="980"/>
      <c r="S230" s="941"/>
      <c r="T230" s="941"/>
      <c r="U230" s="941"/>
      <c r="V230" s="941"/>
      <c r="W230" s="941"/>
      <c r="X230" s="941"/>
      <c r="Y230" s="941"/>
      <c r="Z230" s="941"/>
      <c r="AA230" s="941"/>
      <c r="AB230" s="981"/>
      <c r="AC230" s="667"/>
      <c r="AD230" s="667"/>
      <c r="AE230" s="667"/>
      <c r="AF230" s="667"/>
      <c r="AG230" s="667"/>
      <c r="AH230" s="667"/>
      <c r="AI230" s="667"/>
      <c r="AJ230" s="667"/>
      <c r="AK230" s="667"/>
      <c r="AL230" s="667"/>
      <c r="AM230" s="667"/>
      <c r="AN230" s="667"/>
      <c r="AO230" s="667"/>
      <c r="AP230" s="667"/>
      <c r="AQ230" s="667"/>
      <c r="AR230" s="667"/>
      <c r="AS230" s="667"/>
      <c r="AT230" s="667"/>
      <c r="AU230" s="667"/>
      <c r="AV230" s="667"/>
      <c r="AW230" s="667"/>
      <c r="AX230" s="667"/>
      <c r="AY230" s="667"/>
      <c r="AZ230" s="216"/>
      <c r="BA230" s="2612"/>
      <c r="BB230" s="161" t="s">
        <v>93</v>
      </c>
      <c r="BC230" s="1222" t="s">
        <v>35</v>
      </c>
      <c r="BD230" s="1242" t="s">
        <v>35</v>
      </c>
      <c r="BE230" s="1242" t="s">
        <v>35</v>
      </c>
      <c r="BF230" s="1242" t="s">
        <v>35</v>
      </c>
      <c r="BG230" s="1263" t="s">
        <v>35</v>
      </c>
      <c r="BH230" s="1284" t="s">
        <v>35</v>
      </c>
      <c r="BI230" s="1242" t="s">
        <v>35</v>
      </c>
      <c r="BJ230" s="1242" t="s">
        <v>35</v>
      </c>
      <c r="BK230" s="1242" t="s">
        <v>35</v>
      </c>
      <c r="BL230" s="1263" t="s">
        <v>35</v>
      </c>
      <c r="BM230" s="1284" t="s">
        <v>35</v>
      </c>
      <c r="BN230" s="1242" t="s">
        <v>35</v>
      </c>
      <c r="BO230" s="1242" t="s">
        <v>35</v>
      </c>
      <c r="BP230" s="1242" t="s">
        <v>35</v>
      </c>
      <c r="BQ230" s="1263" t="s">
        <v>35</v>
      </c>
      <c r="BR230" s="1284" t="s">
        <v>35</v>
      </c>
      <c r="BS230" s="1242" t="s">
        <v>35</v>
      </c>
      <c r="BT230" s="1242" t="s">
        <v>35</v>
      </c>
      <c r="BU230" s="1242" t="s">
        <v>35</v>
      </c>
      <c r="BV230" s="1242" t="s">
        <v>35</v>
      </c>
      <c r="BW230" s="1242" t="s">
        <v>35</v>
      </c>
      <c r="BX230" s="1242" t="s">
        <v>35</v>
      </c>
      <c r="BY230" s="1303" t="s">
        <v>35</v>
      </c>
      <c r="BZ230" s="1303" t="s">
        <v>35</v>
      </c>
      <c r="CA230" s="1303" t="s">
        <v>35</v>
      </c>
      <c r="CB230" s="1303" t="s">
        <v>35</v>
      </c>
      <c r="CC230" s="2205"/>
      <c r="CD230" s="2205"/>
      <c r="CE230" s="2205"/>
      <c r="CF230" s="2205"/>
      <c r="CG230" s="2205"/>
      <c r="CH230" s="2205"/>
      <c r="CI230" s="2205"/>
      <c r="CJ230" s="2205"/>
      <c r="CK230" s="2205"/>
      <c r="CL230" s="2205"/>
      <c r="CM230" s="2205"/>
      <c r="CN230" s="2205"/>
      <c r="CO230" s="2205"/>
      <c r="CP230" s="2205"/>
      <c r="CQ230" s="2205"/>
      <c r="CR230" s="2205"/>
      <c r="CS230" s="2205"/>
      <c r="CT230" s="2205"/>
      <c r="CU230" s="2205"/>
      <c r="CV230" s="2205"/>
      <c r="CW230" s="2205"/>
      <c r="CX230" s="2205"/>
      <c r="CY230" s="2205"/>
      <c r="CZ230" s="2205"/>
    </row>
    <row r="231" s="399" customFormat="true" ht="15" customHeight="true" x14ac:dyDescent="0.2">
      <c r="A231" s="1903"/>
      <c r="B231" s="2084"/>
      <c r="C231" s="1858"/>
      <c r="D231" s="1859"/>
      <c r="E231" s="1859"/>
      <c r="F231" s="1859"/>
      <c r="G231" s="1893"/>
      <c r="H231" s="1884"/>
      <c r="I231" s="1859"/>
      <c r="J231" s="1859"/>
      <c r="K231" s="1859"/>
      <c r="L231" s="1864"/>
      <c r="M231" s="1874"/>
      <c r="N231" s="1859"/>
      <c r="O231" s="1859"/>
      <c r="P231" s="1859"/>
      <c r="Q231" s="1893"/>
      <c r="R231" s="1884"/>
      <c r="S231" s="1859"/>
      <c r="T231" s="1859"/>
      <c r="U231" s="1859"/>
      <c r="V231" s="1859"/>
      <c r="W231" s="1859"/>
      <c r="X231" s="1859"/>
      <c r="Y231" s="1859"/>
      <c r="Z231" s="1859"/>
      <c r="AA231" s="1859"/>
      <c r="AB231" s="2346"/>
      <c r="AC231" s="667"/>
      <c r="AD231" s="667"/>
      <c r="AE231" s="667"/>
      <c r="AF231" s="667"/>
      <c r="AG231" s="667"/>
      <c r="AH231" s="667"/>
      <c r="AI231" s="667"/>
      <c r="AJ231" s="667"/>
      <c r="AK231" s="667"/>
      <c r="AL231" s="667"/>
      <c r="AM231" s="667"/>
      <c r="AN231" s="667"/>
      <c r="AO231" s="667"/>
      <c r="AP231" s="667"/>
      <c r="AQ231" s="667"/>
      <c r="AR231" s="667"/>
      <c r="AS231" s="667"/>
      <c r="AT231" s="667"/>
      <c r="AU231" s="667"/>
      <c r="AV231" s="667"/>
      <c r="AW231" s="667"/>
      <c r="AX231" s="667"/>
      <c r="AY231" s="667"/>
      <c r="AZ231" s="216"/>
      <c r="BA231" s="2908" t="s">
        <v>316</v>
      </c>
      <c r="BB231" s="161" t="s">
        <v>381</v>
      </c>
      <c r="BC231" s="345">
        <v>4807.2850690000296</v>
      </c>
      <c r="BD231" s="309">
        <v>5324.6199780000197</v>
      </c>
      <c r="BE231" s="309">
        <v>5519.9126170000045</v>
      </c>
      <c r="BF231" s="309">
        <v>5471.5750180000077</v>
      </c>
      <c r="BG231" s="346">
        <v>5510.0526180000088</v>
      </c>
      <c r="BH231" s="354">
        <v>3142.279816999996</v>
      </c>
      <c r="BI231" s="309">
        <v>3252.8760909999946</v>
      </c>
      <c r="BJ231" s="309">
        <v>3237.0492580000059</v>
      </c>
      <c r="BK231" s="309">
        <v>3235.0453750000015</v>
      </c>
      <c r="BL231" s="346">
        <v>3234.6237620000029</v>
      </c>
      <c r="BM231" s="354">
        <v>1795.1830849999999</v>
      </c>
      <c r="BN231" s="309">
        <v>2051.2266169999994</v>
      </c>
      <c r="BO231" s="309">
        <v>2185.6069719999982</v>
      </c>
      <c r="BP231" s="309">
        <v>2245.1627499999995</v>
      </c>
      <c r="BQ231" s="346">
        <v>2254.3915730000003</v>
      </c>
      <c r="BR231" s="354">
        <v>1301.4264910000018</v>
      </c>
      <c r="BS231" s="309">
        <v>2537.2958159999962</v>
      </c>
      <c r="BT231" s="309">
        <v>2198.1033479999987</v>
      </c>
      <c r="BU231" s="309">
        <v>1993.2999930000001</v>
      </c>
      <c r="BV231" s="309">
        <v>2965.3216450000073</v>
      </c>
      <c r="BW231" s="309">
        <v>1931.5635840000032</v>
      </c>
      <c r="BX231" s="309">
        <v>2256.8119360000005</v>
      </c>
      <c r="BY231" s="310">
        <v>1295.0272679999969</v>
      </c>
      <c r="BZ231" s="310">
        <v>1268.5657770000014</v>
      </c>
      <c r="CA231" s="310">
        <v>553.69133699999941</v>
      </c>
      <c r="CB231" s="310">
        <v>8332.3381050000171</v>
      </c>
      <c r="CC231" s="2206"/>
      <c r="CD231" s="2206"/>
      <c r="CE231" s="2206"/>
      <c r="CF231" s="2206"/>
      <c r="CG231" s="2206"/>
      <c r="CH231" s="2206"/>
      <c r="CI231" s="2206"/>
      <c r="CJ231" s="2206"/>
      <c r="CK231" s="2206"/>
      <c r="CL231" s="2206"/>
      <c r="CM231" s="2206"/>
      <c r="CN231" s="2206"/>
      <c r="CO231" s="2206"/>
      <c r="CP231" s="2206"/>
      <c r="CQ231" s="2206"/>
      <c r="CR231" s="2206"/>
      <c r="CS231" s="2206"/>
      <c r="CT231" s="2206"/>
      <c r="CU231" s="2206"/>
      <c r="CV231" s="2206"/>
      <c r="CW231" s="2206"/>
      <c r="CX231" s="2206"/>
      <c r="CY231" s="2206"/>
      <c r="CZ231" s="2206"/>
    </row>
    <row r="232" s="399" customFormat="true" ht="15" customHeight="true" x14ac:dyDescent="0.2">
      <c r="A232" s="1904"/>
      <c r="B232" s="2085"/>
      <c r="C232" s="1860"/>
      <c r="D232" s="1861"/>
      <c r="E232" s="1861"/>
      <c r="F232" s="1861"/>
      <c r="G232" s="1894"/>
      <c r="H232" s="1885"/>
      <c r="I232" s="1861"/>
      <c r="J232" s="1861"/>
      <c r="K232" s="1861"/>
      <c r="L232" s="1865"/>
      <c r="M232" s="1875"/>
      <c r="N232" s="1861"/>
      <c r="O232" s="1861"/>
      <c r="P232" s="1861"/>
      <c r="Q232" s="1894"/>
      <c r="R232" s="1885"/>
      <c r="S232" s="1861"/>
      <c r="T232" s="1861"/>
      <c r="U232" s="1861"/>
      <c r="V232" s="1861"/>
      <c r="W232" s="1861"/>
      <c r="X232" s="1861"/>
      <c r="Y232" s="1861"/>
      <c r="Z232" s="1861"/>
      <c r="AA232" s="1861"/>
      <c r="AB232" s="2347"/>
      <c r="AC232" s="667"/>
      <c r="AD232" s="667"/>
      <c r="AE232" s="667"/>
      <c r="AF232" s="667"/>
      <c r="AG232" s="667"/>
      <c r="AH232" s="667"/>
      <c r="AI232" s="667"/>
      <c r="AJ232" s="667"/>
      <c r="AK232" s="667"/>
      <c r="AL232" s="667"/>
      <c r="AM232" s="667"/>
      <c r="AN232" s="667"/>
      <c r="AO232" s="667"/>
      <c r="AP232" s="667"/>
      <c r="AQ232" s="667"/>
      <c r="AR232" s="667"/>
      <c r="AS232" s="667"/>
      <c r="AT232" s="667"/>
      <c r="AU232" s="667"/>
      <c r="AV232" s="667"/>
      <c r="AW232" s="667"/>
      <c r="AX232" s="667"/>
      <c r="AY232" s="667"/>
      <c r="AZ232" s="216"/>
      <c r="BA232" s="2908"/>
      <c r="BB232" s="161" t="s">
        <v>382</v>
      </c>
      <c r="BC232" s="345">
        <v>324.675048</v>
      </c>
      <c r="BD232" s="309">
        <v>99.614768999999967</v>
      </c>
      <c r="BE232" s="309">
        <v>27.408991000000004</v>
      </c>
      <c r="BF232" s="309">
        <v>7.3038889999999999</v>
      </c>
      <c r="BG232" s="346">
        <v>0</v>
      </c>
      <c r="BH232" s="354">
        <v>34.148693000000002</v>
      </c>
      <c r="BI232" s="309">
        <v>0</v>
      </c>
      <c r="BJ232" s="309">
        <v>0</v>
      </c>
      <c r="BK232" s="309">
        <v>0</v>
      </c>
      <c r="BL232" s="346">
        <v>0</v>
      </c>
      <c r="BM232" s="354">
        <v>202.03221299999996</v>
      </c>
      <c r="BN232" s="309">
        <v>118.41185200000002</v>
      </c>
      <c r="BO232" s="309">
        <v>69.697058999999996</v>
      </c>
      <c r="BP232" s="309">
        <v>27.408991000000004</v>
      </c>
      <c r="BQ232" s="346">
        <v>7.3038889999999999</v>
      </c>
      <c r="BR232" s="354">
        <v>16.171365000000002</v>
      </c>
      <c r="BS232" s="309">
        <v>0</v>
      </c>
      <c r="BT232" s="309">
        <v>213.18447700000002</v>
      </c>
      <c r="BU232" s="309">
        <v>164.391052</v>
      </c>
      <c r="BV232" s="309">
        <v>12.576127999999999</v>
      </c>
      <c r="BW232" s="309">
        <v>3.423648</v>
      </c>
      <c r="BX232" s="309">
        <v>3.9753489999999996</v>
      </c>
      <c r="BY232" s="310">
        <v>0</v>
      </c>
      <c r="BZ232" s="310">
        <v>32.529933999999997</v>
      </c>
      <c r="CA232" s="310">
        <v>0</v>
      </c>
      <c r="CB232" s="310">
        <v>12.750743999999999</v>
      </c>
      <c r="CC232" s="2206"/>
      <c r="CD232" s="2206"/>
      <c r="CE232" s="2206"/>
      <c r="CF232" s="2206"/>
      <c r="CG232" s="2206"/>
      <c r="CH232" s="2206"/>
      <c r="CI232" s="2206"/>
      <c r="CJ232" s="2206"/>
      <c r="CK232" s="2206"/>
      <c r="CL232" s="2206"/>
      <c r="CM232" s="2206"/>
      <c r="CN232" s="2206"/>
      <c r="CO232" s="2206"/>
      <c r="CP232" s="2206"/>
      <c r="CQ232" s="2206"/>
      <c r="CR232" s="2206"/>
      <c r="CS232" s="2206"/>
      <c r="CT232" s="2206"/>
      <c r="CU232" s="2206"/>
      <c r="CV232" s="2206"/>
      <c r="CW232" s="2206"/>
      <c r="CX232" s="2206"/>
      <c r="CY232" s="2206"/>
      <c r="CZ232" s="2206"/>
    </row>
    <row r="233" s="399" customFormat="true" ht="15" customHeight="true" x14ac:dyDescent="0.2">
      <c r="A233" s="1905"/>
      <c r="B233" s="2086"/>
      <c r="C233" s="2039"/>
      <c r="D233" s="2040"/>
      <c r="E233" s="2040"/>
      <c r="F233" s="2040"/>
      <c r="G233" s="2041"/>
      <c r="H233" s="2042"/>
      <c r="I233" s="2040"/>
      <c r="J233" s="2040"/>
      <c r="K233" s="2040"/>
      <c r="L233" s="2043"/>
      <c r="M233" s="2044"/>
      <c r="N233" s="2040"/>
      <c r="O233" s="2040"/>
      <c r="P233" s="2040"/>
      <c r="Q233" s="2041"/>
      <c r="R233" s="2042"/>
      <c r="S233" s="2040"/>
      <c r="T233" s="2040"/>
      <c r="U233" s="2040"/>
      <c r="V233" s="2040"/>
      <c r="W233" s="2040"/>
      <c r="X233" s="2040"/>
      <c r="Y233" s="2040"/>
      <c r="Z233" s="2040"/>
      <c r="AA233" s="2040"/>
      <c r="AB233" s="2348"/>
      <c r="AC233" s="667"/>
      <c r="AD233" s="667"/>
      <c r="AE233" s="667"/>
      <c r="AF233" s="667"/>
      <c r="AG233" s="667"/>
      <c r="AH233" s="667"/>
      <c r="AI233" s="667"/>
      <c r="AJ233" s="667"/>
      <c r="AK233" s="667"/>
      <c r="AL233" s="667"/>
      <c r="AM233" s="667"/>
      <c r="AN233" s="667"/>
      <c r="AO233" s="667"/>
      <c r="AP233" s="667"/>
      <c r="AQ233" s="667"/>
      <c r="AR233" s="667"/>
      <c r="AS233" s="667"/>
      <c r="AT233" s="667"/>
      <c r="AU233" s="667"/>
      <c r="AV233" s="667"/>
      <c r="AW233" s="667"/>
      <c r="AX233" s="667"/>
      <c r="AY233" s="667"/>
      <c r="AZ233" s="216"/>
      <c r="BA233" s="2908"/>
      <c r="BB233" s="161" t="s">
        <v>318</v>
      </c>
      <c r="BC233" s="345">
        <v>166.84734199999997</v>
      </c>
      <c r="BD233" s="309">
        <v>48.018442</v>
      </c>
      <c r="BE233" s="309">
        <v>5.7265249999999996</v>
      </c>
      <c r="BF233" s="309">
        <v>17.495812000000001</v>
      </c>
      <c r="BG233" s="346">
        <v>0</v>
      </c>
      <c r="BH233" s="354">
        <v>21.787542999999999</v>
      </c>
      <c r="BI233" s="309">
        <v>3.4356179999999998</v>
      </c>
      <c r="BJ233" s="309">
        <v>13.3887</v>
      </c>
      <c r="BK233" s="309">
        <v>0</v>
      </c>
      <c r="BL233" s="346">
        <v>0</v>
      </c>
      <c r="BM233" s="354">
        <v>108.76033500000001</v>
      </c>
      <c r="BN233" s="309">
        <v>72.261956999999995</v>
      </c>
      <c r="BO233" s="309">
        <v>8.6203310000000002</v>
      </c>
      <c r="BP233" s="309">
        <v>5.7265249999999996</v>
      </c>
      <c r="BQ233" s="346">
        <v>4.1071119999999999</v>
      </c>
      <c r="BR233" s="354">
        <v>57.584295000000004</v>
      </c>
      <c r="BS233" s="309">
        <v>21.015207</v>
      </c>
      <c r="BT233" s="309">
        <v>88.639403000000001</v>
      </c>
      <c r="BU233" s="309">
        <v>2.193546</v>
      </c>
      <c r="BV233" s="309">
        <v>36.424657000000003</v>
      </c>
      <c r="BW233" s="309">
        <v>0</v>
      </c>
      <c r="BX233" s="309">
        <v>4.0894320000000004</v>
      </c>
      <c r="BY233" s="310">
        <v>0</v>
      </c>
      <c r="BZ233" s="310">
        <v>0.69164300000000001</v>
      </c>
      <c r="CA233" s="310">
        <v>0</v>
      </c>
      <c r="CB233" s="310">
        <v>27.449937999999996</v>
      </c>
      <c r="CC233" s="2206"/>
      <c r="CD233" s="2206"/>
      <c r="CE233" s="2206"/>
      <c r="CF233" s="2206"/>
      <c r="CG233" s="2206"/>
      <c r="CH233" s="2206"/>
      <c r="CI233" s="2206"/>
      <c r="CJ233" s="2206"/>
      <c r="CK233" s="2206"/>
      <c r="CL233" s="2206"/>
      <c r="CM233" s="2206"/>
      <c r="CN233" s="2206"/>
      <c r="CO233" s="2206"/>
      <c r="CP233" s="2206"/>
      <c r="CQ233" s="2206"/>
      <c r="CR233" s="2206"/>
      <c r="CS233" s="2206"/>
      <c r="CT233" s="2206"/>
      <c r="CU233" s="2206"/>
      <c r="CV233" s="2206"/>
      <c r="CW233" s="2206"/>
      <c r="CX233" s="2206"/>
      <c r="CY233" s="2206"/>
      <c r="CZ233" s="2206"/>
    </row>
    <row r="234" s="399" customFormat="true" ht="15" customHeight="true" x14ac:dyDescent="0.2">
      <c r="A234" s="1906"/>
      <c r="B234" s="2087"/>
      <c r="C234" s="2045"/>
      <c r="D234" s="2046"/>
      <c r="E234" s="2046"/>
      <c r="F234" s="2046"/>
      <c r="G234" s="2047"/>
      <c r="H234" s="2048"/>
      <c r="I234" s="2046"/>
      <c r="J234" s="2046"/>
      <c r="K234" s="2046"/>
      <c r="L234" s="2049"/>
      <c r="M234" s="2050"/>
      <c r="N234" s="2046"/>
      <c r="O234" s="2046"/>
      <c r="P234" s="2046"/>
      <c r="Q234" s="2047"/>
      <c r="R234" s="2048"/>
      <c r="S234" s="2046"/>
      <c r="T234" s="2046"/>
      <c r="U234" s="2046"/>
      <c r="V234" s="2046"/>
      <c r="W234" s="2046"/>
      <c r="X234" s="2046"/>
      <c r="Y234" s="2046"/>
      <c r="Z234" s="2046"/>
      <c r="AA234" s="2046"/>
      <c r="AB234" s="2349"/>
      <c r="AC234" s="667"/>
      <c r="AD234" s="667"/>
      <c r="AE234" s="667"/>
      <c r="AF234" s="667"/>
      <c r="AG234" s="667"/>
      <c r="AH234" s="667"/>
      <c r="AI234" s="667"/>
      <c r="AJ234" s="667"/>
      <c r="AK234" s="667"/>
      <c r="AL234" s="667"/>
      <c r="AM234" s="667"/>
      <c r="AN234" s="667"/>
      <c r="AO234" s="667"/>
      <c r="AP234" s="667"/>
      <c r="AQ234" s="667"/>
      <c r="AR234" s="667"/>
      <c r="AS234" s="667"/>
      <c r="AT234" s="667"/>
      <c r="AU234" s="667"/>
      <c r="AV234" s="667"/>
      <c r="AW234" s="667"/>
      <c r="AX234" s="667"/>
      <c r="AY234" s="667"/>
      <c r="AZ234" s="216"/>
      <c r="BA234" s="2908"/>
      <c r="BB234" s="161" t="s">
        <v>319</v>
      </c>
      <c r="BC234" s="345">
        <v>157.24968599999997</v>
      </c>
      <c r="BD234" s="309">
        <v>84.740819999999985</v>
      </c>
      <c r="BE234" s="309">
        <v>24.556777999999998</v>
      </c>
      <c r="BF234" s="309">
        <v>94.976908999999978</v>
      </c>
      <c r="BG234" s="346">
        <v>83.885424</v>
      </c>
      <c r="BH234" s="354">
        <v>56.951328000000011</v>
      </c>
      <c r="BI234" s="309">
        <v>33.587024</v>
      </c>
      <c r="BJ234" s="309">
        <v>43.046896000000004</v>
      </c>
      <c r="BK234" s="309">
        <v>47.891802999999996</v>
      </c>
      <c r="BL234" s="346">
        <v>63.677682000000004</v>
      </c>
      <c r="BM234" s="354">
        <v>92.865168000000011</v>
      </c>
      <c r="BN234" s="309">
        <v>41.348587999999999</v>
      </c>
      <c r="BO234" s="309">
        <v>19.494183</v>
      </c>
      <c r="BP234" s="309">
        <v>15.202950000000001</v>
      </c>
      <c r="BQ234" s="346">
        <v>31.343995000000003</v>
      </c>
      <c r="BR234" s="354">
        <v>48.613808999999996</v>
      </c>
      <c r="BS234" s="309">
        <v>55.300599000000005</v>
      </c>
      <c r="BT234" s="309">
        <v>0</v>
      </c>
      <c r="BU234" s="309">
        <v>69.176974000000016</v>
      </c>
      <c r="BV234" s="309">
        <v>7.4230740000000006</v>
      </c>
      <c r="BW234" s="309">
        <v>6.7034380000000002</v>
      </c>
      <c r="BX234" s="309">
        <v>63.433264000000008</v>
      </c>
      <c r="BY234" s="310">
        <v>0</v>
      </c>
      <c r="BZ234" s="310">
        <v>43.175749999999994</v>
      </c>
      <c r="CA234" s="310">
        <v>1.4756330000000002</v>
      </c>
      <c r="CB234" s="310">
        <v>150.10707599999998</v>
      </c>
      <c r="CC234" s="2206"/>
      <c r="CD234" s="2206"/>
      <c r="CE234" s="2206"/>
      <c r="CF234" s="2206"/>
      <c r="CG234" s="2206"/>
      <c r="CH234" s="2206"/>
      <c r="CI234" s="2206"/>
      <c r="CJ234" s="2206"/>
      <c r="CK234" s="2206"/>
      <c r="CL234" s="2206"/>
      <c r="CM234" s="2206"/>
      <c r="CN234" s="2206"/>
      <c r="CO234" s="2206"/>
      <c r="CP234" s="2206"/>
      <c r="CQ234" s="2206"/>
      <c r="CR234" s="2206"/>
      <c r="CS234" s="2206"/>
      <c r="CT234" s="2206"/>
      <c r="CU234" s="2206"/>
      <c r="CV234" s="2206"/>
      <c r="CW234" s="2206"/>
      <c r="CX234" s="2206"/>
      <c r="CY234" s="2206"/>
      <c r="CZ234" s="2206"/>
    </row>
    <row r="235" s="399" customFormat="true" ht="15" customHeight="true" x14ac:dyDescent="0.2">
      <c r="A235" s="1906"/>
      <c r="B235" s="2087"/>
      <c r="C235" s="2045"/>
      <c r="D235" s="2046"/>
      <c r="E235" s="2046"/>
      <c r="F235" s="2046"/>
      <c r="G235" s="2047"/>
      <c r="H235" s="2048"/>
      <c r="I235" s="2046"/>
      <c r="J235" s="2046"/>
      <c r="K235" s="2046"/>
      <c r="L235" s="2049"/>
      <c r="M235" s="2050"/>
      <c r="N235" s="2046"/>
      <c r="O235" s="2046"/>
      <c r="P235" s="2046"/>
      <c r="Q235" s="2047"/>
      <c r="R235" s="2048"/>
      <c r="S235" s="2046"/>
      <c r="T235" s="2046"/>
      <c r="U235" s="2046"/>
      <c r="V235" s="2046"/>
      <c r="W235" s="2046"/>
      <c r="X235" s="2046"/>
      <c r="Y235" s="2046"/>
      <c r="Z235" s="2046"/>
      <c r="AA235" s="2046"/>
      <c r="AB235" s="2349"/>
      <c r="AC235" s="667"/>
      <c r="AD235" s="667"/>
      <c r="AE235" s="667"/>
      <c r="AF235" s="667"/>
      <c r="AG235" s="667"/>
      <c r="AH235" s="667"/>
      <c r="AI235" s="667"/>
      <c r="AJ235" s="667"/>
      <c r="AK235" s="667"/>
      <c r="AL235" s="667"/>
      <c r="AM235" s="667"/>
      <c r="AN235" s="667"/>
      <c r="AO235" s="667"/>
      <c r="AP235" s="667"/>
      <c r="AQ235" s="667"/>
      <c r="AR235" s="667"/>
      <c r="AS235" s="667"/>
      <c r="AT235" s="667"/>
      <c r="AU235" s="667"/>
      <c r="AV235" s="667"/>
      <c r="AW235" s="667"/>
      <c r="AX235" s="667"/>
      <c r="AY235" s="667"/>
      <c r="AZ235" s="216"/>
      <c r="BA235" s="2908"/>
      <c r="BB235" s="161" t="s">
        <v>320</v>
      </c>
      <c r="BC235" s="345">
        <v>156.925566</v>
      </c>
      <c r="BD235" s="309">
        <v>48.653244000000008</v>
      </c>
      <c r="BE235" s="309">
        <v>35.164155000000001</v>
      </c>
      <c r="BF235" s="309">
        <v>22.110868000000004</v>
      </c>
      <c r="BG235" s="346">
        <v>16.538387999999998</v>
      </c>
      <c r="BH235" s="354">
        <v>51.086435000000009</v>
      </c>
      <c r="BI235" s="309">
        <v>21.848872000000004</v>
      </c>
      <c r="BJ235" s="309">
        <v>31.209108000000001</v>
      </c>
      <c r="BK235" s="309">
        <v>9.8880149999999993</v>
      </c>
      <c r="BL235" s="346">
        <v>11.404498</v>
      </c>
      <c r="BM235" s="354">
        <v>101.44616499999998</v>
      </c>
      <c r="BN235" s="309">
        <v>18.484196000000001</v>
      </c>
      <c r="BO235" s="309">
        <v>21.173493999999998</v>
      </c>
      <c r="BP235" s="309">
        <v>7.717547999999999</v>
      </c>
      <c r="BQ235" s="346">
        <v>5.1338900000000001</v>
      </c>
      <c r="BR235" s="354">
        <v>29.739545000000007</v>
      </c>
      <c r="BS235" s="309">
        <v>10.839796</v>
      </c>
      <c r="BT235" s="309">
        <v>52.893098999999992</v>
      </c>
      <c r="BU235" s="309">
        <v>2.4099159999999999</v>
      </c>
      <c r="BV235" s="309">
        <v>1.956026</v>
      </c>
      <c r="BW235" s="309">
        <v>7.0276249999999996</v>
      </c>
      <c r="BX235" s="309">
        <v>48.217305000000003</v>
      </c>
      <c r="BY235" s="310">
        <v>0</v>
      </c>
      <c r="BZ235" s="310">
        <v>20.081189999999999</v>
      </c>
      <c r="CA235" s="310">
        <v>25.026595000000004</v>
      </c>
      <c r="CB235" s="310">
        <v>81.201123999999993</v>
      </c>
      <c r="CC235" s="2206"/>
      <c r="CD235" s="2206"/>
      <c r="CE235" s="2206"/>
      <c r="CF235" s="2206"/>
      <c r="CG235" s="2206"/>
      <c r="CH235" s="2206"/>
      <c r="CI235" s="2206"/>
      <c r="CJ235" s="2206"/>
      <c r="CK235" s="2206"/>
      <c r="CL235" s="2206"/>
      <c r="CM235" s="2206"/>
      <c r="CN235" s="2206"/>
      <c r="CO235" s="2206"/>
      <c r="CP235" s="2206"/>
      <c r="CQ235" s="2206"/>
      <c r="CR235" s="2206"/>
      <c r="CS235" s="2206"/>
      <c r="CT235" s="2206"/>
      <c r="CU235" s="2206"/>
      <c r="CV235" s="2206"/>
      <c r="CW235" s="2206"/>
      <c r="CX235" s="2206"/>
      <c r="CY235" s="2206"/>
      <c r="CZ235" s="2206"/>
    </row>
    <row r="236" s="399" customFormat="true" ht="15" customHeight="true" x14ac:dyDescent="0.2">
      <c r="A236" s="1906"/>
      <c r="B236" s="2087"/>
      <c r="C236" s="2045"/>
      <c r="D236" s="2046"/>
      <c r="E236" s="2046"/>
      <c r="F236" s="2046"/>
      <c r="G236" s="2047"/>
      <c r="H236" s="2048"/>
      <c r="I236" s="2046"/>
      <c r="J236" s="2046"/>
      <c r="K236" s="2046"/>
      <c r="L236" s="2049"/>
      <c r="M236" s="2050"/>
      <c r="N236" s="2046"/>
      <c r="O236" s="2046"/>
      <c r="P236" s="2046"/>
      <c r="Q236" s="2047"/>
      <c r="R236" s="2048"/>
      <c r="S236" s="2046"/>
      <c r="T236" s="2046"/>
      <c r="U236" s="2046"/>
      <c r="V236" s="2046"/>
      <c r="W236" s="2046"/>
      <c r="X236" s="2046"/>
      <c r="Y236" s="2046"/>
      <c r="Z236" s="2046"/>
      <c r="AA236" s="2046"/>
      <c r="AB236" s="2349"/>
      <c r="AC236" s="667"/>
      <c r="AD236" s="667"/>
      <c r="AE236" s="667"/>
      <c r="AF236" s="667"/>
      <c r="AG236" s="667"/>
      <c r="AH236" s="667"/>
      <c r="AI236" s="667"/>
      <c r="AJ236" s="667"/>
      <c r="AK236" s="667"/>
      <c r="AL236" s="667"/>
      <c r="AM236" s="667"/>
      <c r="AN236" s="667"/>
      <c r="AO236" s="667"/>
      <c r="AP236" s="667"/>
      <c r="AQ236" s="667"/>
      <c r="AR236" s="667"/>
      <c r="AS236" s="667"/>
      <c r="AT236" s="667"/>
      <c r="AU236" s="667"/>
      <c r="AV236" s="667"/>
      <c r="AW236" s="667"/>
      <c r="AX236" s="667"/>
      <c r="AY236" s="667"/>
      <c r="AZ236" s="216"/>
      <c r="BA236" s="2909"/>
      <c r="BB236" s="161" t="s">
        <v>186</v>
      </c>
      <c r="BC236" s="345">
        <v>5612.9827110000397</v>
      </c>
      <c r="BD236" s="309">
        <v>5605.6472530000165</v>
      </c>
      <c r="BE236" s="309">
        <v>5612.7690660000053</v>
      </c>
      <c r="BF236" s="309">
        <v>5613.4624960000092</v>
      </c>
      <c r="BG236" s="346">
        <v>5610.4764300000088</v>
      </c>
      <c r="BH236" s="354">
        <v>3306.2538159999972</v>
      </c>
      <c r="BI236" s="309">
        <v>3311.7476049999941</v>
      </c>
      <c r="BJ236" s="309">
        <v>3324.6939620000062</v>
      </c>
      <c r="BK236" s="309">
        <v>3292.8251930000019</v>
      </c>
      <c r="BL236" s="346">
        <v>3309.7059420000037</v>
      </c>
      <c r="BM236" s="354">
        <v>2300.2869660000047</v>
      </c>
      <c r="BN236" s="309">
        <v>2301.7332099999967</v>
      </c>
      <c r="BO236" s="309">
        <v>2304.5920389999983</v>
      </c>
      <c r="BP236" s="309">
        <v>2301.2187639999988</v>
      </c>
      <c r="BQ236" s="346">
        <v>2302.2804590000005</v>
      </c>
      <c r="BR236" s="354">
        <v>1453.5355050000012</v>
      </c>
      <c r="BS236" s="309">
        <v>2624.4514179999956</v>
      </c>
      <c r="BT236" s="309">
        <v>2552.8203269999995</v>
      </c>
      <c r="BU236" s="309">
        <v>2231.4714809999987</v>
      </c>
      <c r="BV236" s="309">
        <v>3023.701530000008</v>
      </c>
      <c r="BW236" s="309">
        <v>1948.7182950000033</v>
      </c>
      <c r="BX236" s="309">
        <v>2376.5272860000009</v>
      </c>
      <c r="BY236" s="310">
        <v>1295.0272679999969</v>
      </c>
      <c r="BZ236" s="310">
        <v>1365.0442940000028</v>
      </c>
      <c r="CA236" s="310">
        <v>580.19356499999924</v>
      </c>
      <c r="CB236" s="310">
        <v>8603.8469870000081</v>
      </c>
      <c r="CC236" s="2206"/>
      <c r="CD236" s="2206"/>
      <c r="CE236" s="2206"/>
      <c r="CF236" s="2206"/>
      <c r="CG236" s="2206"/>
      <c r="CH236" s="2206"/>
      <c r="CI236" s="2206"/>
      <c r="CJ236" s="2206"/>
      <c r="CK236" s="2206"/>
      <c r="CL236" s="2206"/>
      <c r="CM236" s="2206"/>
      <c r="CN236" s="2206"/>
      <c r="CO236" s="2206"/>
      <c r="CP236" s="2206"/>
      <c r="CQ236" s="2206"/>
      <c r="CR236" s="2206"/>
      <c r="CS236" s="2206"/>
      <c r="CT236" s="2206"/>
      <c r="CU236" s="2206"/>
      <c r="CV236" s="2206"/>
      <c r="CW236" s="2206"/>
      <c r="CX236" s="2206"/>
      <c r="CY236" s="2206"/>
      <c r="CZ236" s="2206"/>
    </row>
    <row r="237" s="399" customFormat="true" ht="15" customHeight="true" x14ac:dyDescent="0.2">
      <c r="A237" s="1906"/>
      <c r="B237" s="2087"/>
      <c r="C237" s="2045"/>
      <c r="D237" s="2046"/>
      <c r="E237" s="2046"/>
      <c r="F237" s="2046"/>
      <c r="G237" s="2047"/>
      <c r="H237" s="2048"/>
      <c r="I237" s="2046"/>
      <c r="J237" s="2046"/>
      <c r="K237" s="2046"/>
      <c r="L237" s="2049"/>
      <c r="M237" s="2050"/>
      <c r="N237" s="2046"/>
      <c r="O237" s="2046"/>
      <c r="P237" s="2046"/>
      <c r="Q237" s="2047"/>
      <c r="R237" s="2048"/>
      <c r="S237" s="2046"/>
      <c r="T237" s="2046"/>
      <c r="U237" s="2046"/>
      <c r="V237" s="2046"/>
      <c r="W237" s="2046"/>
      <c r="X237" s="2046"/>
      <c r="Y237" s="2046"/>
      <c r="Z237" s="2046"/>
      <c r="AA237" s="2046"/>
      <c r="AB237" s="2349"/>
      <c r="AC237" s="667"/>
      <c r="AD237" s="667"/>
      <c r="AE237" s="667"/>
      <c r="AF237" s="667"/>
      <c r="AG237" s="667"/>
      <c r="AH237" s="667"/>
      <c r="AI237" s="667"/>
      <c r="AJ237" s="667"/>
      <c r="AK237" s="667"/>
      <c r="AL237" s="667"/>
      <c r="AM237" s="667"/>
      <c r="AN237" s="667"/>
      <c r="AO237" s="667"/>
      <c r="AP237" s="667"/>
      <c r="AQ237" s="667"/>
      <c r="AR237" s="667"/>
      <c r="AS237" s="667"/>
      <c r="AT237" s="667"/>
      <c r="AU237" s="667"/>
      <c r="AV237" s="667"/>
      <c r="AW237" s="667"/>
      <c r="AX237" s="667"/>
      <c r="AY237" s="667"/>
      <c r="AZ237" s="216"/>
      <c r="BA237" s="39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2206"/>
      <c r="CD237" s="2206"/>
      <c r="CE237" s="2206"/>
      <c r="CF237" s="2206"/>
      <c r="CG237" s="2206"/>
      <c r="CH237" s="2206"/>
      <c r="CI237" s="2206"/>
      <c r="CJ237" s="2206"/>
      <c r="CK237" s="2206"/>
      <c r="CL237" s="2206"/>
      <c r="CM237" s="2206"/>
      <c r="CN237" s="2206"/>
      <c r="CO237" s="2206"/>
      <c r="CP237" s="2206"/>
      <c r="CQ237" s="2206"/>
      <c r="CR237" s="2206"/>
      <c r="CS237" s="2206"/>
      <c r="CT237" s="2206"/>
      <c r="CU237" s="2206"/>
      <c r="CV237" s="2206"/>
      <c r="CW237" s="2206"/>
      <c r="CX237" s="2206"/>
      <c r="CY237" s="2206"/>
      <c r="CZ237" s="2206"/>
    </row>
    <row r="238" s="399" customFormat="true" ht="15" customHeight="true" x14ac:dyDescent="0.2">
      <c r="A238" s="1906"/>
      <c r="B238" s="2087"/>
      <c r="C238" s="2045"/>
      <c r="D238" s="2046"/>
      <c r="E238" s="2046"/>
      <c r="F238" s="2046"/>
      <c r="G238" s="2047"/>
      <c r="H238" s="2048"/>
      <c r="I238" s="2046"/>
      <c r="J238" s="2046"/>
      <c r="K238" s="2046"/>
      <c r="L238" s="2049"/>
      <c r="M238" s="2050"/>
      <c r="N238" s="2046"/>
      <c r="O238" s="2046"/>
      <c r="P238" s="2046"/>
      <c r="Q238" s="2047"/>
      <c r="R238" s="2048"/>
      <c r="S238" s="2046"/>
      <c r="T238" s="2046"/>
      <c r="U238" s="2046"/>
      <c r="V238" s="2046"/>
      <c r="W238" s="2046"/>
      <c r="X238" s="2046"/>
      <c r="Y238" s="2046"/>
      <c r="Z238" s="2046"/>
      <c r="AA238" s="2046"/>
      <c r="AB238" s="2349"/>
      <c r="AC238" s="667"/>
      <c r="AD238" s="667"/>
      <c r="AE238" s="667"/>
      <c r="AF238" s="667"/>
      <c r="AG238" s="667"/>
      <c r="AH238" s="667"/>
      <c r="AI238" s="667"/>
      <c r="AJ238" s="667"/>
      <c r="AK238" s="667"/>
      <c r="AL238" s="667"/>
      <c r="AM238" s="667"/>
      <c r="AN238" s="667"/>
      <c r="AO238" s="667"/>
      <c r="AP238" s="667"/>
      <c r="AQ238" s="667"/>
      <c r="AR238" s="667"/>
      <c r="AS238" s="667"/>
      <c r="AT238" s="667"/>
      <c r="AU238" s="667"/>
      <c r="AV238" s="667"/>
      <c r="AW238" s="667"/>
      <c r="AX238" s="667"/>
      <c r="AY238" s="667"/>
      <c r="AZ238" s="216"/>
      <c r="BA238" s="39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2206"/>
      <c r="CD238" s="2206"/>
      <c r="CE238" s="2206"/>
      <c r="CF238" s="2206"/>
      <c r="CG238" s="2206"/>
      <c r="CH238" s="2206"/>
      <c r="CI238" s="2206"/>
      <c r="CJ238" s="2206"/>
      <c r="CK238" s="2206"/>
      <c r="CL238" s="2206"/>
      <c r="CM238" s="2206"/>
      <c r="CN238" s="2206"/>
      <c r="CO238" s="2206"/>
      <c r="CP238" s="2206"/>
      <c r="CQ238" s="2206"/>
      <c r="CR238" s="2206"/>
      <c r="CS238" s="2206"/>
      <c r="CT238" s="2206"/>
      <c r="CU238" s="2206"/>
      <c r="CV238" s="2206"/>
      <c r="CW238" s="2206"/>
      <c r="CX238" s="2206"/>
      <c r="CY238" s="2206"/>
      <c r="CZ238" s="2206"/>
    </row>
    <row r="239" s="399" customFormat="true" ht="15" customHeight="true" x14ac:dyDescent="0.2">
      <c r="A239" s="1906"/>
      <c r="B239" s="2087"/>
      <c r="C239" s="2045"/>
      <c r="D239" s="2046"/>
      <c r="E239" s="2046"/>
      <c r="F239" s="2046"/>
      <c r="G239" s="2047"/>
      <c r="H239" s="2048"/>
      <c r="I239" s="2046"/>
      <c r="J239" s="2046"/>
      <c r="K239" s="2046"/>
      <c r="L239" s="2049"/>
      <c r="M239" s="2050"/>
      <c r="N239" s="2046"/>
      <c r="O239" s="2046"/>
      <c r="P239" s="2046"/>
      <c r="Q239" s="2047"/>
      <c r="R239" s="2048"/>
      <c r="S239" s="2046"/>
      <c r="T239" s="2046"/>
      <c r="U239" s="2046"/>
      <c r="V239" s="2046"/>
      <c r="W239" s="2046"/>
      <c r="X239" s="2046"/>
      <c r="Y239" s="2046"/>
      <c r="Z239" s="2046"/>
      <c r="AA239" s="2046"/>
      <c r="AB239" s="2349"/>
      <c r="AC239" s="667"/>
      <c r="AD239" s="667"/>
      <c r="AE239" s="667"/>
      <c r="AF239" s="667"/>
      <c r="AG239" s="667"/>
      <c r="AH239" s="667"/>
      <c r="AI239" s="667"/>
      <c r="AJ239" s="667"/>
      <c r="AK239" s="667"/>
      <c r="AL239" s="667"/>
      <c r="AM239" s="667"/>
      <c r="AN239" s="667"/>
      <c r="AO239" s="667"/>
      <c r="AP239" s="667"/>
      <c r="AQ239" s="667"/>
      <c r="AR239" s="667"/>
      <c r="AS239" s="667"/>
      <c r="AT239" s="667"/>
      <c r="AU239" s="667"/>
      <c r="AV239" s="667"/>
      <c r="AW239" s="667"/>
      <c r="AX239" s="667"/>
      <c r="AY239" s="667"/>
      <c r="AZ239" s="216"/>
      <c r="BA239" s="39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2206"/>
      <c r="CD239" s="2206"/>
      <c r="CE239" s="2206"/>
      <c r="CF239" s="2206"/>
      <c r="CG239" s="2206"/>
      <c r="CH239" s="2206"/>
      <c r="CI239" s="2206"/>
      <c r="CJ239" s="2206"/>
      <c r="CK239" s="2206"/>
      <c r="CL239" s="2206"/>
      <c r="CM239" s="2206"/>
      <c r="CN239" s="2206"/>
      <c r="CO239" s="2206"/>
      <c r="CP239" s="2206"/>
      <c r="CQ239" s="2206"/>
      <c r="CR239" s="2206"/>
      <c r="CS239" s="2206"/>
      <c r="CT239" s="2206"/>
      <c r="CU239" s="2206"/>
      <c r="CV239" s="2206"/>
      <c r="CW239" s="2206"/>
      <c r="CX239" s="2206"/>
      <c r="CY239" s="2206"/>
      <c r="CZ239" s="2206"/>
    </row>
    <row r="240" s="399" customFormat="true" ht="15" customHeight="true" x14ac:dyDescent="0.2">
      <c r="A240" s="1906"/>
      <c r="B240" s="2087"/>
      <c r="C240" s="2045"/>
      <c r="D240" s="2046"/>
      <c r="E240" s="2046"/>
      <c r="F240" s="2046"/>
      <c r="G240" s="2047"/>
      <c r="H240" s="2048"/>
      <c r="I240" s="2046"/>
      <c r="J240" s="2046"/>
      <c r="K240" s="2046"/>
      <c r="L240" s="2049"/>
      <c r="M240" s="2050"/>
      <c r="N240" s="2046"/>
      <c r="O240" s="2046"/>
      <c r="P240" s="2046"/>
      <c r="Q240" s="2047"/>
      <c r="R240" s="2048"/>
      <c r="S240" s="2046"/>
      <c r="T240" s="2046"/>
      <c r="U240" s="2046"/>
      <c r="V240" s="2046"/>
      <c r="W240" s="2046"/>
      <c r="X240" s="2046"/>
      <c r="Y240" s="2046"/>
      <c r="Z240" s="2046"/>
      <c r="AA240" s="2046"/>
      <c r="AB240" s="2349"/>
      <c r="AC240" s="667"/>
      <c r="AD240" s="667"/>
      <c r="AE240" s="667"/>
      <c r="AF240" s="667"/>
      <c r="AG240" s="667"/>
      <c r="AH240" s="667"/>
      <c r="AI240" s="667"/>
      <c r="AJ240" s="667"/>
      <c r="AK240" s="667"/>
      <c r="AL240" s="667"/>
      <c r="AM240" s="667"/>
      <c r="AN240" s="667"/>
      <c r="AO240" s="667"/>
      <c r="AP240" s="667"/>
      <c r="AQ240" s="667"/>
      <c r="AR240" s="667"/>
      <c r="AS240" s="667"/>
      <c r="AT240" s="667"/>
      <c r="AU240" s="667"/>
      <c r="AV240" s="667"/>
      <c r="AW240" s="667"/>
      <c r="AX240" s="667"/>
      <c r="AY240" s="667"/>
      <c r="AZ240" s="216"/>
      <c r="BA240" s="39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2206"/>
      <c r="CD240" s="2206"/>
      <c r="CE240" s="2206"/>
      <c r="CF240" s="2206"/>
      <c r="CG240" s="2206"/>
      <c r="CH240" s="2206"/>
      <c r="CI240" s="2206"/>
      <c r="CJ240" s="2206"/>
      <c r="CK240" s="2206"/>
      <c r="CL240" s="2206"/>
      <c r="CM240" s="2206"/>
      <c r="CN240" s="2206"/>
      <c r="CO240" s="2206"/>
      <c r="CP240" s="2206"/>
      <c r="CQ240" s="2206"/>
      <c r="CR240" s="2206"/>
      <c r="CS240" s="2206"/>
      <c r="CT240" s="2206"/>
      <c r="CU240" s="2206"/>
      <c r="CV240" s="2206"/>
      <c r="CW240" s="2206"/>
      <c r="CX240" s="2206"/>
      <c r="CY240" s="2206"/>
      <c r="CZ240" s="2206"/>
    </row>
    <row r="241" s="399" customFormat="true" ht="15" customHeight="true" x14ac:dyDescent="0.2">
      <c r="A241" s="1907"/>
      <c r="B241" s="2088"/>
      <c r="C241" s="2051"/>
      <c r="D241" s="2052"/>
      <c r="E241" s="2052"/>
      <c r="F241" s="2052"/>
      <c r="G241" s="2053"/>
      <c r="H241" s="2054"/>
      <c r="I241" s="2052"/>
      <c r="J241" s="2052"/>
      <c r="K241" s="2052"/>
      <c r="L241" s="2055"/>
      <c r="M241" s="2056"/>
      <c r="N241" s="2052"/>
      <c r="O241" s="2052"/>
      <c r="P241" s="2052"/>
      <c r="Q241" s="2053"/>
      <c r="R241" s="2054"/>
      <c r="S241" s="2052"/>
      <c r="T241" s="2052"/>
      <c r="U241" s="2052"/>
      <c r="V241" s="2052"/>
      <c r="W241" s="2052"/>
      <c r="X241" s="2052"/>
      <c r="Y241" s="2052"/>
      <c r="Z241" s="2052"/>
      <c r="AA241" s="2052"/>
      <c r="AB241" s="2350"/>
      <c r="AC241" s="667"/>
      <c r="AD241" s="667"/>
      <c r="AE241" s="667"/>
      <c r="AF241" s="667"/>
      <c r="AG241" s="667"/>
      <c r="AH241" s="667"/>
      <c r="AI241" s="667"/>
      <c r="AJ241" s="667"/>
      <c r="AK241" s="667"/>
      <c r="AL241" s="667"/>
      <c r="AM241" s="667"/>
      <c r="AN241" s="667"/>
      <c r="AO241" s="667"/>
      <c r="AP241" s="667"/>
      <c r="AQ241" s="667"/>
      <c r="AR241" s="667"/>
      <c r="AS241" s="667"/>
      <c r="AT241" s="667"/>
      <c r="AU241" s="667"/>
      <c r="AV241" s="667"/>
      <c r="AW241" s="667"/>
      <c r="AX241" s="667"/>
      <c r="AY241" s="667"/>
      <c r="AZ241" s="216"/>
      <c r="BA241" s="39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2206"/>
      <c r="CD241" s="2206"/>
      <c r="CE241" s="2206"/>
      <c r="CF241" s="2206"/>
      <c r="CG241" s="2206"/>
      <c r="CH241" s="2206"/>
      <c r="CI241" s="2206"/>
      <c r="CJ241" s="2206"/>
      <c r="CK241" s="2206"/>
      <c r="CL241" s="2206"/>
      <c r="CM241" s="2206"/>
      <c r="CN241" s="2206"/>
      <c r="CO241" s="2206"/>
      <c r="CP241" s="2206"/>
      <c r="CQ241" s="2206"/>
      <c r="CR241" s="2206"/>
      <c r="CS241" s="2206"/>
      <c r="CT241" s="2206"/>
      <c r="CU241" s="2206"/>
      <c r="CV241" s="2206"/>
      <c r="CW241" s="2206"/>
      <c r="CX241" s="2206"/>
      <c r="CY241" s="2206"/>
      <c r="CZ241" s="2206"/>
    </row>
    <row r="242" s="399" customFormat="true" ht="15" customHeight="true" x14ac:dyDescent="0.2">
      <c r="A242" s="774"/>
      <c r="B242" s="898"/>
      <c r="C242" s="979"/>
      <c r="D242" s="941"/>
      <c r="E242" s="941"/>
      <c r="F242" s="941"/>
      <c r="G242" s="942"/>
      <c r="H242" s="980"/>
      <c r="I242" s="941"/>
      <c r="J242" s="941"/>
      <c r="K242" s="941"/>
      <c r="L242" s="981"/>
      <c r="M242" s="979"/>
      <c r="N242" s="941"/>
      <c r="O242" s="941"/>
      <c r="P242" s="941"/>
      <c r="Q242" s="942"/>
      <c r="R242" s="980"/>
      <c r="S242" s="941"/>
      <c r="T242" s="941"/>
      <c r="U242" s="941"/>
      <c r="V242" s="941"/>
      <c r="W242" s="941"/>
      <c r="X242" s="941"/>
      <c r="Y242" s="941"/>
      <c r="Z242" s="941"/>
      <c r="AA242" s="941"/>
      <c r="AB242" s="981"/>
      <c r="AC242" s="667"/>
      <c r="AD242" s="667"/>
      <c r="AE242" s="667"/>
      <c r="AF242" s="667"/>
      <c r="AG242" s="667"/>
      <c r="AH242" s="667"/>
      <c r="AI242" s="667"/>
      <c r="AJ242" s="667"/>
      <c r="AK242" s="667"/>
      <c r="AL242" s="667"/>
      <c r="AM242" s="667"/>
      <c r="AN242" s="667"/>
      <c r="AO242" s="667"/>
      <c r="AP242" s="667"/>
      <c r="AQ242" s="667"/>
      <c r="AR242" s="667"/>
      <c r="AS242" s="667"/>
      <c r="AT242" s="667"/>
      <c r="AU242" s="667"/>
      <c r="AV242" s="667"/>
      <c r="AW242" s="667"/>
      <c r="AX242" s="667"/>
      <c r="AY242" s="667"/>
      <c r="AZ242" s="216"/>
      <c r="BA242" s="39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2206"/>
      <c r="CD242" s="2206"/>
      <c r="CE242" s="2206"/>
      <c r="CF242" s="2206"/>
      <c r="CG242" s="2206"/>
      <c r="CH242" s="2206"/>
      <c r="CI242" s="2206"/>
      <c r="CJ242" s="2206"/>
      <c r="CK242" s="2206"/>
      <c r="CL242" s="2206"/>
      <c r="CM242" s="2206"/>
      <c r="CN242" s="2206"/>
      <c r="CO242" s="2206"/>
      <c r="CP242" s="2206"/>
      <c r="CQ242" s="2206"/>
      <c r="CR242" s="2206"/>
      <c r="CS242" s="2206"/>
      <c r="CT242" s="2206"/>
      <c r="CU242" s="2206"/>
      <c r="CV242" s="2206"/>
      <c r="CW242" s="2206"/>
      <c r="CX242" s="2206"/>
      <c r="CY242" s="2206"/>
      <c r="CZ242" s="2206"/>
    </row>
    <row r="243" s="399" customFormat="true" ht="15" customHeight="true" x14ac:dyDescent="0.2">
      <c r="A243" s="774"/>
      <c r="B243" s="898"/>
      <c r="C243" s="979"/>
      <c r="D243" s="941"/>
      <c r="E243" s="941"/>
      <c r="F243" s="941"/>
      <c r="G243" s="942"/>
      <c r="H243" s="980"/>
      <c r="I243" s="941"/>
      <c r="J243" s="941"/>
      <c r="K243" s="941"/>
      <c r="L243" s="981"/>
      <c r="M243" s="979"/>
      <c r="N243" s="941"/>
      <c r="O243" s="941"/>
      <c r="P243" s="941"/>
      <c r="Q243" s="942"/>
      <c r="R243" s="980"/>
      <c r="S243" s="941"/>
      <c r="T243" s="941"/>
      <c r="U243" s="941"/>
      <c r="V243" s="941"/>
      <c r="W243" s="941"/>
      <c r="X243" s="941"/>
      <c r="Y243" s="941"/>
      <c r="Z243" s="941"/>
      <c r="AA243" s="941"/>
      <c r="AB243" s="981"/>
      <c r="AC243" s="667"/>
      <c r="AD243" s="667"/>
      <c r="AE243" s="667"/>
      <c r="AF243" s="667"/>
      <c r="AG243" s="667"/>
      <c r="AH243" s="667"/>
      <c r="AI243" s="667"/>
      <c r="AJ243" s="667"/>
      <c r="AK243" s="667"/>
      <c r="AL243" s="667"/>
      <c r="AM243" s="667"/>
      <c r="AN243" s="667"/>
      <c r="AO243" s="667"/>
      <c r="AP243" s="667"/>
      <c r="AQ243" s="667"/>
      <c r="AR243" s="667"/>
      <c r="AS243" s="667"/>
      <c r="AT243" s="667"/>
      <c r="AU243" s="667"/>
      <c r="AV243" s="667"/>
      <c r="AW243" s="667"/>
      <c r="AX243" s="667"/>
      <c r="AY243" s="667"/>
      <c r="AZ243" s="216"/>
      <c r="BA243" s="39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2206"/>
      <c r="CD243" s="2206"/>
      <c r="CE243" s="2206"/>
      <c r="CF243" s="2206"/>
      <c r="CG243" s="2206"/>
      <c r="CH243" s="2206"/>
      <c r="CI243" s="2206"/>
      <c r="CJ243" s="2206"/>
      <c r="CK243" s="2206"/>
      <c r="CL243" s="2206"/>
      <c r="CM243" s="2206"/>
      <c r="CN243" s="2206"/>
      <c r="CO243" s="2206"/>
      <c r="CP243" s="2206"/>
      <c r="CQ243" s="2206"/>
      <c r="CR243" s="2206"/>
      <c r="CS243" s="2206"/>
      <c r="CT243" s="2206"/>
      <c r="CU243" s="2206"/>
      <c r="CV243" s="2206"/>
      <c r="CW243" s="2206"/>
      <c r="CX243" s="2206"/>
      <c r="CY243" s="2206"/>
      <c r="CZ243" s="2206"/>
    </row>
    <row r="244" s="399" customFormat="true" ht="15" customHeight="true" x14ac:dyDescent="0.2">
      <c r="A244" s="774"/>
      <c r="B244" s="898"/>
      <c r="C244" s="979"/>
      <c r="D244" s="941"/>
      <c r="E244" s="941"/>
      <c r="F244" s="941"/>
      <c r="G244" s="942"/>
      <c r="H244" s="980"/>
      <c r="I244" s="941"/>
      <c r="J244" s="941"/>
      <c r="K244" s="941"/>
      <c r="L244" s="981"/>
      <c r="M244" s="979"/>
      <c r="N244" s="941"/>
      <c r="O244" s="941"/>
      <c r="P244" s="941"/>
      <c r="Q244" s="942"/>
      <c r="R244" s="980"/>
      <c r="S244" s="941"/>
      <c r="T244" s="941"/>
      <c r="U244" s="941"/>
      <c r="V244" s="941"/>
      <c r="W244" s="941"/>
      <c r="X244" s="941"/>
      <c r="Y244" s="941"/>
      <c r="Z244" s="941"/>
      <c r="AA244" s="941"/>
      <c r="AB244" s="981"/>
      <c r="AC244" s="667"/>
      <c r="AD244" s="667"/>
      <c r="AE244" s="667"/>
      <c r="AF244" s="667"/>
      <c r="AG244" s="667"/>
      <c r="AH244" s="667"/>
      <c r="AI244" s="667"/>
      <c r="AJ244" s="667"/>
      <c r="AK244" s="667"/>
      <c r="AL244" s="667"/>
      <c r="AM244" s="667"/>
      <c r="AN244" s="667"/>
      <c r="AO244" s="667"/>
      <c r="AP244" s="667"/>
      <c r="AQ244" s="667"/>
      <c r="AR244" s="667"/>
      <c r="AS244" s="667"/>
      <c r="AT244" s="667"/>
      <c r="AU244" s="667"/>
      <c r="AV244" s="667"/>
      <c r="AW244" s="667"/>
      <c r="AX244" s="667"/>
      <c r="AY244" s="667"/>
      <c r="AZ244" s="216"/>
      <c r="BA244" s="39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2206"/>
      <c r="CD244" s="2206"/>
      <c r="CE244" s="2206"/>
      <c r="CF244" s="2206"/>
      <c r="CG244" s="2206"/>
      <c r="CH244" s="2206"/>
      <c r="CI244" s="2206"/>
      <c r="CJ244" s="2206"/>
      <c r="CK244" s="2206"/>
      <c r="CL244" s="2206"/>
      <c r="CM244" s="2206"/>
      <c r="CN244" s="2206"/>
      <c r="CO244" s="2206"/>
      <c r="CP244" s="2206"/>
      <c r="CQ244" s="2206"/>
      <c r="CR244" s="2206"/>
      <c r="CS244" s="2206"/>
      <c r="CT244" s="2206"/>
      <c r="CU244" s="2206"/>
      <c r="CV244" s="2206"/>
      <c r="CW244" s="2206"/>
      <c r="CX244" s="2206"/>
      <c r="CY244" s="2206"/>
      <c r="CZ244" s="2206"/>
    </row>
    <row r="245" s="399" customFormat="true" ht="15" customHeight="true" x14ac:dyDescent="0.2">
      <c r="A245" s="774"/>
      <c r="B245" s="898"/>
      <c r="C245" s="979"/>
      <c r="D245" s="941"/>
      <c r="E245" s="941"/>
      <c r="F245" s="941"/>
      <c r="G245" s="942"/>
      <c r="H245" s="980"/>
      <c r="I245" s="941"/>
      <c r="J245" s="941"/>
      <c r="K245" s="941"/>
      <c r="L245" s="981"/>
      <c r="M245" s="979"/>
      <c r="N245" s="941"/>
      <c r="O245" s="941"/>
      <c r="P245" s="941"/>
      <c r="Q245" s="942"/>
      <c r="R245" s="980"/>
      <c r="S245" s="941"/>
      <c r="T245" s="941"/>
      <c r="U245" s="941"/>
      <c r="V245" s="941"/>
      <c r="W245" s="941"/>
      <c r="X245" s="941"/>
      <c r="Y245" s="941"/>
      <c r="Z245" s="941"/>
      <c r="AA245" s="941"/>
      <c r="AB245" s="981"/>
      <c r="AC245" s="667"/>
      <c r="AD245" s="667"/>
      <c r="AE245" s="667"/>
      <c r="AF245" s="667"/>
      <c r="AG245" s="667"/>
      <c r="AH245" s="667"/>
      <c r="AI245" s="667"/>
      <c r="AJ245" s="667"/>
      <c r="AK245" s="667"/>
      <c r="AL245" s="667"/>
      <c r="AM245" s="667"/>
      <c r="AN245" s="667"/>
      <c r="AO245" s="667"/>
      <c r="AP245" s="667"/>
      <c r="AQ245" s="667"/>
      <c r="AR245" s="667"/>
      <c r="AS245" s="667"/>
      <c r="AT245" s="667"/>
      <c r="AU245" s="667"/>
      <c r="AV245" s="667"/>
      <c r="AW245" s="667"/>
      <c r="AX245" s="667"/>
      <c r="AY245" s="667"/>
      <c r="AZ245" s="216"/>
      <c r="BA245" s="39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2206"/>
      <c r="CD245" s="2206"/>
      <c r="CE245" s="2206"/>
      <c r="CF245" s="2206"/>
      <c r="CG245" s="2206"/>
      <c r="CH245" s="2206"/>
      <c r="CI245" s="2206"/>
      <c r="CJ245" s="2206"/>
      <c r="CK245" s="2206"/>
      <c r="CL245" s="2206"/>
      <c r="CM245" s="2206"/>
      <c r="CN245" s="2206"/>
      <c r="CO245" s="2206"/>
      <c r="CP245" s="2206"/>
      <c r="CQ245" s="2206"/>
      <c r="CR245" s="2206"/>
      <c r="CS245" s="2206"/>
      <c r="CT245" s="2206"/>
      <c r="CU245" s="2206"/>
      <c r="CV245" s="2206"/>
      <c r="CW245" s="2206"/>
      <c r="CX245" s="2206"/>
      <c r="CY245" s="2206"/>
      <c r="CZ245" s="2206"/>
    </row>
    <row r="246" s="399" customFormat="true" ht="15" customHeight="true" x14ac:dyDescent="0.2">
      <c r="A246" s="774"/>
      <c r="B246" s="898"/>
      <c r="C246" s="979"/>
      <c r="D246" s="941"/>
      <c r="E246" s="941"/>
      <c r="F246" s="941"/>
      <c r="G246" s="942"/>
      <c r="H246" s="980"/>
      <c r="I246" s="941"/>
      <c r="J246" s="941"/>
      <c r="K246" s="941"/>
      <c r="L246" s="981"/>
      <c r="M246" s="979"/>
      <c r="N246" s="941"/>
      <c r="O246" s="941"/>
      <c r="P246" s="941"/>
      <c r="Q246" s="942"/>
      <c r="R246" s="980"/>
      <c r="S246" s="941"/>
      <c r="T246" s="941"/>
      <c r="U246" s="941"/>
      <c r="V246" s="941"/>
      <c r="W246" s="941"/>
      <c r="X246" s="941"/>
      <c r="Y246" s="941"/>
      <c r="Z246" s="941"/>
      <c r="AA246" s="941"/>
      <c r="AB246" s="981"/>
      <c r="AC246" s="667"/>
      <c r="AD246" s="667"/>
      <c r="AE246" s="667"/>
      <c r="AF246" s="667"/>
      <c r="AG246" s="667"/>
      <c r="AH246" s="667"/>
      <c r="AI246" s="667"/>
      <c r="AJ246" s="667"/>
      <c r="AK246" s="667"/>
      <c r="AL246" s="667"/>
      <c r="AM246" s="667"/>
      <c r="AN246" s="667"/>
      <c r="AO246" s="667"/>
      <c r="AP246" s="667"/>
      <c r="AQ246" s="667"/>
      <c r="AR246" s="667"/>
      <c r="AS246" s="667"/>
      <c r="AT246" s="667"/>
      <c r="AU246" s="667"/>
      <c r="AV246" s="667"/>
      <c r="AW246" s="667"/>
      <c r="AX246" s="667"/>
      <c r="AY246" s="667"/>
      <c r="AZ246" s="216"/>
      <c r="BA246" s="39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2206"/>
      <c r="CD246" s="2206"/>
      <c r="CE246" s="2206"/>
      <c r="CF246" s="2206"/>
      <c r="CG246" s="2206"/>
      <c r="CH246" s="2206"/>
      <c r="CI246" s="2206"/>
      <c r="CJ246" s="2206"/>
      <c r="CK246" s="2206"/>
      <c r="CL246" s="2206"/>
      <c r="CM246" s="2206"/>
      <c r="CN246" s="2206"/>
      <c r="CO246" s="2206"/>
      <c r="CP246" s="2206"/>
      <c r="CQ246" s="2206"/>
      <c r="CR246" s="2206"/>
      <c r="CS246" s="2206"/>
      <c r="CT246" s="2206"/>
      <c r="CU246" s="2206"/>
      <c r="CV246" s="2206"/>
      <c r="CW246" s="2206"/>
      <c r="CX246" s="2206"/>
      <c r="CY246" s="2206"/>
      <c r="CZ246" s="2206"/>
    </row>
    <row r="247" s="399" customFormat="true" ht="15" customHeight="true" x14ac:dyDescent="0.2">
      <c r="A247" s="774"/>
      <c r="B247" s="898"/>
      <c r="C247" s="979"/>
      <c r="D247" s="941"/>
      <c r="E247" s="941"/>
      <c r="F247" s="941"/>
      <c r="G247" s="942"/>
      <c r="H247" s="980"/>
      <c r="I247" s="941"/>
      <c r="J247" s="941"/>
      <c r="K247" s="941"/>
      <c r="L247" s="981"/>
      <c r="M247" s="979"/>
      <c r="N247" s="941"/>
      <c r="O247" s="941"/>
      <c r="P247" s="941"/>
      <c r="Q247" s="942"/>
      <c r="R247" s="980"/>
      <c r="S247" s="941"/>
      <c r="T247" s="941"/>
      <c r="U247" s="941"/>
      <c r="V247" s="941"/>
      <c r="W247" s="941"/>
      <c r="X247" s="941"/>
      <c r="Y247" s="941"/>
      <c r="Z247" s="941"/>
      <c r="AA247" s="941"/>
      <c r="AB247" s="981"/>
      <c r="AC247" s="667"/>
      <c r="AD247" s="667"/>
      <c r="AE247" s="667"/>
      <c r="AF247" s="667"/>
      <c r="AG247" s="667"/>
      <c r="AH247" s="667"/>
      <c r="AI247" s="667"/>
      <c r="AJ247" s="667"/>
      <c r="AK247" s="667"/>
      <c r="AL247" s="667"/>
      <c r="AM247" s="667"/>
      <c r="AN247" s="667"/>
      <c r="AO247" s="667"/>
      <c r="AP247" s="667"/>
      <c r="AQ247" s="667"/>
      <c r="AR247" s="667"/>
      <c r="AS247" s="667"/>
      <c r="AT247" s="667"/>
      <c r="AU247" s="667"/>
      <c r="AV247" s="667"/>
      <c r="AW247" s="667"/>
      <c r="AX247" s="667"/>
      <c r="AY247" s="667"/>
      <c r="AZ247" s="216"/>
      <c r="BA247" s="39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2206"/>
      <c r="CD247" s="2206"/>
      <c r="CE247" s="2206"/>
      <c r="CF247" s="2206"/>
      <c r="CG247" s="2206"/>
      <c r="CH247" s="2206"/>
      <c r="CI247" s="2206"/>
      <c r="CJ247" s="2206"/>
      <c r="CK247" s="2206"/>
      <c r="CL247" s="2206"/>
      <c r="CM247" s="2206"/>
      <c r="CN247" s="2206"/>
      <c r="CO247" s="2206"/>
      <c r="CP247" s="2206"/>
      <c r="CQ247" s="2206"/>
      <c r="CR247" s="2206"/>
      <c r="CS247" s="2206"/>
      <c r="CT247" s="2206"/>
      <c r="CU247" s="2206"/>
      <c r="CV247" s="2206"/>
      <c r="CW247" s="2206"/>
      <c r="CX247" s="2206"/>
      <c r="CY247" s="2206"/>
      <c r="CZ247" s="2206"/>
    </row>
    <row r="248" s="399" customFormat="true" ht="15" customHeight="true" x14ac:dyDescent="0.2">
      <c r="A248" s="779"/>
      <c r="B248" s="918"/>
      <c r="C248" s="1072"/>
      <c r="D248" s="992"/>
      <c r="E248" s="992"/>
      <c r="F248" s="992"/>
      <c r="G248" s="993"/>
      <c r="H248" s="1073"/>
      <c r="I248" s="992"/>
      <c r="J248" s="992"/>
      <c r="K248" s="992"/>
      <c r="L248" s="1074"/>
      <c r="M248" s="1072"/>
      <c r="N248" s="992"/>
      <c r="O248" s="992"/>
      <c r="P248" s="992"/>
      <c r="Q248" s="993"/>
      <c r="R248" s="1073"/>
      <c r="S248" s="992"/>
      <c r="T248" s="992"/>
      <c r="U248" s="992"/>
      <c r="V248" s="992"/>
      <c r="W248" s="992"/>
      <c r="X248" s="992"/>
      <c r="Y248" s="992"/>
      <c r="Z248" s="992"/>
      <c r="AA248" s="992"/>
      <c r="AB248" s="1074"/>
      <c r="AC248" s="667"/>
      <c r="AD248" s="667"/>
      <c r="AE248" s="667"/>
      <c r="AF248" s="667"/>
      <c r="AG248" s="667"/>
      <c r="AH248" s="667"/>
      <c r="AI248" s="667"/>
      <c r="AJ248" s="667"/>
      <c r="AK248" s="667"/>
      <c r="AL248" s="667"/>
      <c r="AM248" s="667"/>
      <c r="AN248" s="667"/>
      <c r="AO248" s="667"/>
      <c r="AP248" s="667"/>
      <c r="AQ248" s="667"/>
      <c r="AR248" s="667"/>
      <c r="AS248" s="667"/>
      <c r="AT248" s="667"/>
      <c r="AU248" s="667"/>
      <c r="AV248" s="667"/>
      <c r="AW248" s="667"/>
      <c r="AX248" s="667"/>
      <c r="AY248" s="667"/>
      <c r="AZ248" s="216"/>
      <c r="BA248" s="39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2206"/>
      <c r="CD248" s="2206"/>
      <c r="CE248" s="2206"/>
      <c r="CF248" s="2206"/>
      <c r="CG248" s="2206"/>
      <c r="CH248" s="2206"/>
      <c r="CI248" s="2206"/>
      <c r="CJ248" s="2206"/>
      <c r="CK248" s="2206"/>
      <c r="CL248" s="2206"/>
      <c r="CM248" s="2206"/>
      <c r="CN248" s="2206"/>
      <c r="CO248" s="2206"/>
      <c r="CP248" s="2206"/>
      <c r="CQ248" s="2206"/>
      <c r="CR248" s="2206"/>
      <c r="CS248" s="2206"/>
      <c r="CT248" s="2206"/>
      <c r="CU248" s="2206"/>
      <c r="CV248" s="2206"/>
      <c r="CW248" s="2206"/>
      <c r="CX248" s="2206"/>
      <c r="CY248" s="2206"/>
      <c r="CZ248" s="2206"/>
    </row>
    <row r="249" s="399" customFormat="true" ht="250.15" customHeight="true" x14ac:dyDescent="0.2">
      <c r="B249" s="398"/>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7"/>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2"/>
      <c r="BB250" s="238"/>
      <c r="BC250" s="392"/>
      <c r="BD250" s="392"/>
      <c r="BE250" s="392"/>
      <c r="BF250" s="392"/>
      <c r="BG250" s="392"/>
      <c r="BH250" s="392"/>
      <c r="BI250" s="392"/>
      <c r="BJ250" s="392"/>
      <c r="BK250" s="392"/>
      <c r="BL250" s="392"/>
      <c r="BM250" s="392"/>
      <c r="BN250" s="392"/>
      <c r="BO250" s="392"/>
      <c r="BP250" s="392"/>
      <c r="BQ250" s="392"/>
      <c r="BR250" s="392"/>
      <c r="BS250" s="392"/>
      <c r="BT250" s="392"/>
      <c r="BU250" s="392"/>
      <c r="BV250" s="392"/>
      <c r="BW250" s="392"/>
      <c r="BX250" s="392"/>
      <c r="BY250" s="39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7"/>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2"/>
      <c r="BB251" s="238"/>
      <c r="BC251" s="392"/>
      <c r="BD251" s="392"/>
      <c r="BE251" s="392"/>
      <c r="BF251" s="392"/>
      <c r="BG251" s="392"/>
      <c r="BH251" s="392"/>
      <c r="BI251" s="392"/>
      <c r="BJ251" s="392"/>
      <c r="BK251" s="392"/>
      <c r="BL251" s="392"/>
      <c r="BM251" s="392"/>
      <c r="BN251" s="392"/>
      <c r="BO251" s="392"/>
      <c r="BP251" s="392"/>
      <c r="BQ251" s="392"/>
      <c r="BR251" s="392"/>
      <c r="BS251" s="392"/>
      <c r="BT251" s="392"/>
      <c r="BU251" s="392"/>
      <c r="BV251" s="392"/>
      <c r="BW251" s="392"/>
      <c r="BX251" s="392"/>
      <c r="BY251" s="39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7"/>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2"/>
      <c r="BB252" s="238"/>
      <c r="BC252" s="392"/>
      <c r="BD252" s="392"/>
      <c r="BE252" s="392"/>
      <c r="BF252" s="392"/>
      <c r="BG252" s="392"/>
      <c r="BH252" s="392"/>
      <c r="BI252" s="392"/>
      <c r="BJ252" s="392"/>
      <c r="BK252" s="392"/>
      <c r="BL252" s="392"/>
      <c r="BM252" s="392"/>
      <c r="BN252" s="392"/>
      <c r="BO252" s="392"/>
      <c r="BP252" s="392"/>
      <c r="BQ252" s="392"/>
      <c r="BR252" s="392"/>
      <c r="BS252" s="392"/>
      <c r="BT252" s="392"/>
      <c r="BU252" s="392"/>
      <c r="BV252" s="392"/>
      <c r="BW252" s="392"/>
      <c r="BX252" s="392"/>
      <c r="BY252" s="39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7"/>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2"/>
      <c r="BB253" s="238"/>
      <c r="BC253" s="392"/>
      <c r="BD253" s="392"/>
      <c r="BE253" s="392"/>
      <c r="BF253" s="392"/>
      <c r="BG253" s="392"/>
      <c r="BH253" s="392"/>
      <c r="BI253" s="392"/>
      <c r="BJ253" s="392"/>
      <c r="BK253" s="392"/>
      <c r="BL253" s="392"/>
      <c r="BM253" s="392"/>
      <c r="BN253" s="392"/>
      <c r="BO253" s="392"/>
      <c r="BP253" s="392"/>
      <c r="BQ253" s="392"/>
      <c r="BR253" s="392"/>
      <c r="BS253" s="392"/>
      <c r="BT253" s="392"/>
      <c r="BU253" s="392"/>
      <c r="BV253" s="392"/>
      <c r="BW253" s="392"/>
      <c r="BX253" s="392"/>
      <c r="BY253" s="39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7"/>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2"/>
      <c r="BB254" s="238"/>
      <c r="BC254" s="392"/>
      <c r="BD254" s="392"/>
      <c r="BE254" s="392"/>
      <c r="BF254" s="392"/>
      <c r="BG254" s="392"/>
      <c r="BH254" s="392"/>
      <c r="BI254" s="392"/>
      <c r="BJ254" s="392"/>
      <c r="BK254" s="392"/>
      <c r="BL254" s="392"/>
      <c r="BM254" s="392"/>
      <c r="BN254" s="392"/>
      <c r="BO254" s="392"/>
      <c r="BP254" s="392"/>
      <c r="BQ254" s="392"/>
      <c r="BR254" s="392"/>
      <c r="BS254" s="392"/>
      <c r="BT254" s="392"/>
      <c r="BU254" s="392"/>
      <c r="BV254" s="392"/>
      <c r="BW254" s="392"/>
      <c r="BX254" s="392"/>
      <c r="BY254" s="39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7"/>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2"/>
      <c r="BB255" s="238"/>
      <c r="BC255" s="392"/>
      <c r="BD255" s="392"/>
      <c r="BE255" s="392"/>
      <c r="BF255" s="392"/>
      <c r="BG255" s="392"/>
      <c r="BH255" s="392"/>
      <c r="BI255" s="392"/>
      <c r="BJ255" s="392"/>
      <c r="BK255" s="392"/>
      <c r="BL255" s="392"/>
      <c r="BM255" s="392"/>
      <c r="BN255" s="392"/>
      <c r="BO255" s="392"/>
      <c r="BP255" s="392"/>
      <c r="BQ255" s="392"/>
      <c r="BR255" s="392"/>
      <c r="BS255" s="392"/>
      <c r="BT255" s="392"/>
      <c r="BU255" s="392"/>
      <c r="BV255" s="392"/>
      <c r="BW255" s="392"/>
      <c r="BX255" s="392"/>
      <c r="BY255" s="39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7"/>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2"/>
      <c r="BB256" s="238"/>
      <c r="BC256" s="392"/>
      <c r="BD256" s="392"/>
      <c r="BE256" s="392"/>
      <c r="BF256" s="392"/>
      <c r="BG256" s="392"/>
      <c r="BH256" s="392"/>
      <c r="BI256" s="392"/>
      <c r="BJ256" s="392"/>
      <c r="BK256" s="392"/>
      <c r="BL256" s="392"/>
      <c r="BM256" s="392"/>
      <c r="BN256" s="392"/>
      <c r="BO256" s="392"/>
      <c r="BP256" s="392"/>
      <c r="BQ256" s="392"/>
      <c r="BR256" s="392"/>
      <c r="BS256" s="392"/>
      <c r="BT256" s="392"/>
      <c r="BU256" s="392"/>
      <c r="BV256" s="392"/>
      <c r="BW256" s="392"/>
      <c r="BX256" s="392"/>
      <c r="BY256" s="39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7"/>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2"/>
      <c r="BB257" s="238"/>
      <c r="BC257" s="392"/>
      <c r="BD257" s="392"/>
      <c r="BE257" s="392"/>
      <c r="BF257" s="392"/>
      <c r="BG257" s="392"/>
      <c r="BH257" s="392"/>
      <c r="BI257" s="392"/>
      <c r="BJ257" s="392"/>
      <c r="BK257" s="392"/>
      <c r="BL257" s="392"/>
      <c r="BM257" s="392"/>
      <c r="BN257" s="392"/>
      <c r="BO257" s="392"/>
      <c r="BP257" s="392"/>
      <c r="BQ257" s="392"/>
      <c r="BR257" s="392"/>
      <c r="BS257" s="392"/>
      <c r="BT257" s="392"/>
      <c r="BU257" s="392"/>
      <c r="BV257" s="392"/>
      <c r="BW257" s="392"/>
      <c r="BX257" s="392"/>
      <c r="BY257" s="39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7"/>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2"/>
      <c r="BB258" s="238"/>
      <c r="BC258" s="392"/>
      <c r="BD258" s="392"/>
      <c r="BE258" s="392"/>
      <c r="BF258" s="392"/>
      <c r="BG258" s="392"/>
      <c r="BH258" s="392"/>
      <c r="BI258" s="392"/>
      <c r="BJ258" s="392"/>
      <c r="BK258" s="392"/>
      <c r="BL258" s="392"/>
      <c r="BM258" s="392"/>
      <c r="BN258" s="392"/>
      <c r="BO258" s="392"/>
      <c r="BP258" s="392"/>
      <c r="BQ258" s="392"/>
      <c r="BR258" s="392"/>
      <c r="BS258" s="392"/>
      <c r="BT258" s="392"/>
      <c r="BU258" s="392"/>
      <c r="BV258" s="392"/>
      <c r="BW258" s="392"/>
      <c r="BX258" s="392"/>
      <c r="BY258" s="39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399" customFormat="true" ht="15" customHeight="true" x14ac:dyDescent="0.2">
      <c r="B259" s="398"/>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2613" t="s">
        <v>114</v>
      </c>
      <c r="BD259" s="2614"/>
      <c r="BE259" s="2614"/>
      <c r="BF259" s="2614"/>
      <c r="BG259" s="2615"/>
      <c r="BH259" s="2616" t="s">
        <v>38</v>
      </c>
      <c r="BI259" s="2614"/>
      <c r="BJ259" s="2614"/>
      <c r="BK259" s="2614"/>
      <c r="BL259" s="2615"/>
      <c r="BM259" s="2616" t="s">
        <v>37</v>
      </c>
      <c r="BN259" s="2614"/>
      <c r="BO259" s="2614"/>
      <c r="BP259" s="2614"/>
      <c r="BQ259" s="2617"/>
      <c r="BR259" s="2118" t="s">
        <v>137</v>
      </c>
      <c r="BS259" s="2119"/>
      <c r="BT259" s="2119"/>
      <c r="BU259" s="2119"/>
      <c r="BV259" s="2119"/>
      <c r="BW259" s="2119"/>
      <c r="BX259" s="2119"/>
      <c r="BY259" s="2120"/>
      <c r="BZ259" s="313"/>
      <c r="CA259" s="313"/>
      <c r="CB259" s="313"/>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399" customFormat="true" ht="12.75" x14ac:dyDescent="0.2">
      <c r="B260" s="398"/>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150</v>
      </c>
      <c r="BS260" s="178" t="s">
        <v>151</v>
      </c>
      <c r="BT260" s="178" t="s">
        <v>152</v>
      </c>
      <c r="BU260" s="178" t="s">
        <v>153</v>
      </c>
      <c r="BV260" s="178" t="s">
        <v>154</v>
      </c>
      <c r="BW260" s="178" t="s">
        <v>155</v>
      </c>
      <c r="BX260" s="178" t="s">
        <v>156</v>
      </c>
      <c r="BY260" s="179" t="s">
        <v>157</v>
      </c>
      <c r="BZ260" s="179" t="s">
        <v>158</v>
      </c>
      <c r="CA260" s="179" t="s">
        <v>159</v>
      </c>
      <c r="CB260" s="179" t="s">
        <v>160</v>
      </c>
      <c r="CC260" s="2207"/>
      <c r="CD260" s="2207"/>
      <c r="CE260" s="2207"/>
      <c r="CF260" s="2207"/>
      <c r="CG260" s="2207"/>
      <c r="CH260" s="2207"/>
      <c r="CI260" s="2207"/>
      <c r="CJ260" s="2207"/>
      <c r="CK260" s="2207"/>
      <c r="CL260" s="2207"/>
      <c r="CM260" s="2207"/>
      <c r="CN260" s="2207"/>
      <c r="CO260" s="2207"/>
      <c r="CP260" s="2207"/>
      <c r="CQ260" s="2207"/>
      <c r="CR260" s="2207"/>
      <c r="CS260" s="2207"/>
      <c r="CT260" s="2207"/>
      <c r="CU260" s="2207"/>
      <c r="CV260" s="2207"/>
      <c r="CW260" s="2207"/>
      <c r="CX260" s="2207"/>
      <c r="CY260" s="2207"/>
      <c r="CZ260" s="2207"/>
    </row>
    <row r="261" s="399" customFormat="true" ht="15" customHeight="true" x14ac:dyDescent="0.2">
      <c r="B261" s="398"/>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618" t="s">
        <v>73</v>
      </c>
      <c r="BB261" s="294" t="s">
        <v>49</v>
      </c>
      <c r="BC261" s="1223" t="s">
        <v>35</v>
      </c>
      <c r="BD261" s="1243" t="s">
        <v>35</v>
      </c>
      <c r="BE261" s="1243" t="s">
        <v>35</v>
      </c>
      <c r="BF261" s="1243" t="s">
        <v>35</v>
      </c>
      <c r="BG261" s="1264" t="s">
        <v>35</v>
      </c>
      <c r="BH261" s="1285" t="s">
        <v>35</v>
      </c>
      <c r="BI261" s="1243" t="s">
        <v>35</v>
      </c>
      <c r="BJ261" s="1243" t="s">
        <v>35</v>
      </c>
      <c r="BK261" s="1243" t="s">
        <v>35</v>
      </c>
      <c r="BL261" s="1264" t="s">
        <v>35</v>
      </c>
      <c r="BM261" s="1285" t="s">
        <v>35</v>
      </c>
      <c r="BN261" s="1243" t="s">
        <v>35</v>
      </c>
      <c r="BO261" s="1243" t="s">
        <v>35</v>
      </c>
      <c r="BP261" s="1243" t="s">
        <v>35</v>
      </c>
      <c r="BQ261" s="1264" t="s">
        <v>35</v>
      </c>
      <c r="BR261" s="1285" t="s">
        <v>35</v>
      </c>
      <c r="BS261" s="1243" t="s">
        <v>35</v>
      </c>
      <c r="BT261" s="1243" t="s">
        <v>35</v>
      </c>
      <c r="BU261" s="1243" t="s">
        <v>35</v>
      </c>
      <c r="BV261" s="1243" t="s">
        <v>35</v>
      </c>
      <c r="BW261" s="1243" t="s">
        <v>35</v>
      </c>
      <c r="BX261" s="1243" t="s">
        <v>35</v>
      </c>
      <c r="BY261" s="1304" t="s">
        <v>35</v>
      </c>
      <c r="BZ261" s="1304" t="s">
        <v>35</v>
      </c>
      <c r="CA261" s="1304" t="s">
        <v>35</v>
      </c>
      <c r="CB261" s="1304" t="s">
        <v>35</v>
      </c>
      <c r="CC261" s="2208"/>
      <c r="CD261" s="2208"/>
      <c r="CE261" s="2208"/>
      <c r="CF261" s="2208"/>
      <c r="CG261" s="2208"/>
      <c r="CH261" s="2208"/>
      <c r="CI261" s="2208"/>
      <c r="CJ261" s="2208"/>
      <c r="CK261" s="2208"/>
      <c r="CL261" s="2208"/>
      <c r="CM261" s="2208"/>
      <c r="CN261" s="2208"/>
      <c r="CO261" s="2208"/>
      <c r="CP261" s="2208"/>
      <c r="CQ261" s="2208"/>
      <c r="CR261" s="2208"/>
      <c r="CS261" s="2208"/>
      <c r="CT261" s="2208"/>
      <c r="CU261" s="2208"/>
      <c r="CV261" s="2208"/>
      <c r="CW261" s="2208"/>
      <c r="CX261" s="2208"/>
      <c r="CY261" s="2208"/>
      <c r="CZ261" s="2208"/>
    </row>
    <row r="262" s="399" customFormat="true" ht="15" customHeight="true" x14ac:dyDescent="0.2">
      <c r="B262" s="398"/>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619"/>
      <c r="BB262" s="295" t="s">
        <v>48</v>
      </c>
      <c r="BC262" s="1224" t="s">
        <v>35</v>
      </c>
      <c r="BD262" s="1244" t="s">
        <v>35</v>
      </c>
      <c r="BE262" s="1244" t="s">
        <v>35</v>
      </c>
      <c r="BF262" s="1244" t="s">
        <v>35</v>
      </c>
      <c r="BG262" s="1265" t="s">
        <v>35</v>
      </c>
      <c r="BH262" s="1286" t="s">
        <v>35</v>
      </c>
      <c r="BI262" s="1244" t="s">
        <v>35</v>
      </c>
      <c r="BJ262" s="1244" t="s">
        <v>35</v>
      </c>
      <c r="BK262" s="1244" t="s">
        <v>35</v>
      </c>
      <c r="BL262" s="1265" t="s">
        <v>35</v>
      </c>
      <c r="BM262" s="1286" t="s">
        <v>35</v>
      </c>
      <c r="BN262" s="1244" t="s">
        <v>35</v>
      </c>
      <c r="BO262" s="1244" t="s">
        <v>35</v>
      </c>
      <c r="BP262" s="1244" t="s">
        <v>35</v>
      </c>
      <c r="BQ262" s="1265" t="s">
        <v>35</v>
      </c>
      <c r="BR262" s="1286" t="s">
        <v>35</v>
      </c>
      <c r="BS262" s="1244" t="s">
        <v>35</v>
      </c>
      <c r="BT262" s="1244" t="s">
        <v>35</v>
      </c>
      <c r="BU262" s="1244" t="s">
        <v>35</v>
      </c>
      <c r="BV262" s="1244" t="s">
        <v>35</v>
      </c>
      <c r="BW262" s="1244" t="s">
        <v>35</v>
      </c>
      <c r="BX262" s="1244" t="s">
        <v>35</v>
      </c>
      <c r="BY262" s="1305" t="s">
        <v>35</v>
      </c>
      <c r="BZ262" s="1305" t="s">
        <v>35</v>
      </c>
      <c r="CA262" s="1305" t="s">
        <v>35</v>
      </c>
      <c r="CB262" s="1305" t="s">
        <v>35</v>
      </c>
      <c r="CC262" s="2209"/>
      <c r="CD262" s="2209"/>
      <c r="CE262" s="2209"/>
      <c r="CF262" s="2209"/>
      <c r="CG262" s="2209"/>
      <c r="CH262" s="2209"/>
      <c r="CI262" s="2209"/>
      <c r="CJ262" s="2209"/>
      <c r="CK262" s="2209"/>
      <c r="CL262" s="2209"/>
      <c r="CM262" s="2209"/>
      <c r="CN262" s="2209"/>
      <c r="CO262" s="2209"/>
      <c r="CP262" s="2209"/>
      <c r="CQ262" s="2209"/>
      <c r="CR262" s="2209"/>
      <c r="CS262" s="2209"/>
      <c r="CT262" s="2209"/>
      <c r="CU262" s="2209"/>
      <c r="CV262" s="2209"/>
      <c r="CW262" s="2209"/>
      <c r="CX262" s="2209"/>
      <c r="CY262" s="2209"/>
      <c r="CZ262" s="2209"/>
    </row>
    <row r="263" s="399" customFormat="true" ht="15" customHeight="true" x14ac:dyDescent="0.2">
      <c r="B263" s="398"/>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619"/>
      <c r="BB263" s="295" t="s">
        <v>112</v>
      </c>
      <c r="BC263" s="1224" t="s">
        <v>35</v>
      </c>
      <c r="BD263" s="1244" t="s">
        <v>35</v>
      </c>
      <c r="BE263" s="1244" t="s">
        <v>35</v>
      </c>
      <c r="BF263" s="1244" t="s">
        <v>35</v>
      </c>
      <c r="BG263" s="1265" t="s">
        <v>35</v>
      </c>
      <c r="BH263" s="1286" t="s">
        <v>35</v>
      </c>
      <c r="BI263" s="1244" t="s">
        <v>35</v>
      </c>
      <c r="BJ263" s="1244" t="s">
        <v>35</v>
      </c>
      <c r="BK263" s="1244" t="s">
        <v>35</v>
      </c>
      <c r="BL263" s="1265" t="s">
        <v>35</v>
      </c>
      <c r="BM263" s="1286" t="s">
        <v>35</v>
      </c>
      <c r="BN263" s="1244" t="s">
        <v>35</v>
      </c>
      <c r="BO263" s="1244" t="s">
        <v>35</v>
      </c>
      <c r="BP263" s="1244" t="s">
        <v>35</v>
      </c>
      <c r="BQ263" s="1265" t="s">
        <v>35</v>
      </c>
      <c r="BR263" s="1286" t="s">
        <v>35</v>
      </c>
      <c r="BS263" s="1244" t="s">
        <v>35</v>
      </c>
      <c r="BT263" s="1244" t="s">
        <v>35</v>
      </c>
      <c r="BU263" s="1244" t="s">
        <v>35</v>
      </c>
      <c r="BV263" s="1244" t="s">
        <v>35</v>
      </c>
      <c r="BW263" s="1244" t="s">
        <v>35</v>
      </c>
      <c r="BX263" s="1244" t="s">
        <v>35</v>
      </c>
      <c r="BY263" s="1305" t="s">
        <v>35</v>
      </c>
      <c r="BZ263" s="1305" t="s">
        <v>35</v>
      </c>
      <c r="CA263" s="1305" t="s">
        <v>35</v>
      </c>
      <c r="CB263" s="1305" t="s">
        <v>35</v>
      </c>
      <c r="CC263" s="2209"/>
      <c r="CD263" s="2209"/>
      <c r="CE263" s="2209"/>
      <c r="CF263" s="2209"/>
      <c r="CG263" s="2209"/>
      <c r="CH263" s="2209"/>
      <c r="CI263" s="2209"/>
      <c r="CJ263" s="2209"/>
      <c r="CK263" s="2209"/>
      <c r="CL263" s="2209"/>
      <c r="CM263" s="2209"/>
      <c r="CN263" s="2209"/>
      <c r="CO263" s="2209"/>
      <c r="CP263" s="2209"/>
      <c r="CQ263" s="2209"/>
      <c r="CR263" s="2209"/>
      <c r="CS263" s="2209"/>
      <c r="CT263" s="2209"/>
      <c r="CU263" s="2209"/>
      <c r="CV263" s="2209"/>
      <c r="CW263" s="2209"/>
      <c r="CX263" s="2209"/>
      <c r="CY263" s="2209"/>
      <c r="CZ263" s="2209"/>
    </row>
    <row r="264" s="399" customFormat="true" ht="15" customHeight="true" x14ac:dyDescent="0.2">
      <c r="B264" s="398"/>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619" t="s">
        <v>74</v>
      </c>
      <c r="BB264" s="295" t="s">
        <v>88</v>
      </c>
      <c r="BC264" s="1224" t="s">
        <v>35</v>
      </c>
      <c r="BD264" s="1244" t="s">
        <v>35</v>
      </c>
      <c r="BE264" s="1244" t="s">
        <v>35</v>
      </c>
      <c r="BF264" s="1244" t="s">
        <v>35</v>
      </c>
      <c r="BG264" s="1265" t="s">
        <v>35</v>
      </c>
      <c r="BH264" s="1286" t="s">
        <v>35</v>
      </c>
      <c r="BI264" s="1244" t="s">
        <v>35</v>
      </c>
      <c r="BJ264" s="1244" t="s">
        <v>35</v>
      </c>
      <c r="BK264" s="1244" t="s">
        <v>35</v>
      </c>
      <c r="BL264" s="1265" t="s">
        <v>35</v>
      </c>
      <c r="BM264" s="1286" t="s">
        <v>35</v>
      </c>
      <c r="BN264" s="1244" t="s">
        <v>35</v>
      </c>
      <c r="BO264" s="1244" t="s">
        <v>35</v>
      </c>
      <c r="BP264" s="1244" t="s">
        <v>35</v>
      </c>
      <c r="BQ264" s="1265" t="s">
        <v>35</v>
      </c>
      <c r="BR264" s="1286" t="s">
        <v>35</v>
      </c>
      <c r="BS264" s="1244" t="s">
        <v>35</v>
      </c>
      <c r="BT264" s="1244" t="s">
        <v>35</v>
      </c>
      <c r="BU264" s="1244" t="s">
        <v>35</v>
      </c>
      <c r="BV264" s="1244" t="s">
        <v>35</v>
      </c>
      <c r="BW264" s="1244" t="s">
        <v>35</v>
      </c>
      <c r="BX264" s="1244" t="s">
        <v>35</v>
      </c>
      <c r="BY264" s="1305" t="s">
        <v>35</v>
      </c>
      <c r="BZ264" s="1305" t="s">
        <v>35</v>
      </c>
      <c r="CA264" s="1305" t="s">
        <v>35</v>
      </c>
      <c r="CB264" s="1305" t="s">
        <v>35</v>
      </c>
      <c r="CC264" s="2209"/>
      <c r="CD264" s="2209"/>
      <c r="CE264" s="2209"/>
      <c r="CF264" s="2209"/>
      <c r="CG264" s="2209"/>
      <c r="CH264" s="2209"/>
      <c r="CI264" s="2209"/>
      <c r="CJ264" s="2209"/>
      <c r="CK264" s="2209"/>
      <c r="CL264" s="2209"/>
      <c r="CM264" s="2209"/>
      <c r="CN264" s="2209"/>
      <c r="CO264" s="2209"/>
      <c r="CP264" s="2209"/>
      <c r="CQ264" s="2209"/>
      <c r="CR264" s="2209"/>
      <c r="CS264" s="2209"/>
      <c r="CT264" s="2209"/>
      <c r="CU264" s="2209"/>
      <c r="CV264" s="2209"/>
      <c r="CW264" s="2209"/>
      <c r="CX264" s="2209"/>
      <c r="CY264" s="2209"/>
      <c r="CZ264" s="2209"/>
    </row>
    <row r="265" s="399" customFormat="true" ht="15" customHeight="true" x14ac:dyDescent="0.2">
      <c r="B265" s="398"/>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619"/>
      <c r="BB265" s="295" t="s">
        <v>89</v>
      </c>
      <c r="BC265" s="1224" t="s">
        <v>35</v>
      </c>
      <c r="BD265" s="1244" t="s">
        <v>35</v>
      </c>
      <c r="BE265" s="1244" t="s">
        <v>35</v>
      </c>
      <c r="BF265" s="1244" t="s">
        <v>35</v>
      </c>
      <c r="BG265" s="1265" t="s">
        <v>35</v>
      </c>
      <c r="BH265" s="1286" t="s">
        <v>35</v>
      </c>
      <c r="BI265" s="1244" t="s">
        <v>35</v>
      </c>
      <c r="BJ265" s="1244" t="s">
        <v>35</v>
      </c>
      <c r="BK265" s="1244" t="s">
        <v>35</v>
      </c>
      <c r="BL265" s="1265" t="s">
        <v>35</v>
      </c>
      <c r="BM265" s="1286" t="s">
        <v>35</v>
      </c>
      <c r="BN265" s="1244" t="s">
        <v>35</v>
      </c>
      <c r="BO265" s="1244" t="s">
        <v>35</v>
      </c>
      <c r="BP265" s="1244" t="s">
        <v>35</v>
      </c>
      <c r="BQ265" s="1265" t="s">
        <v>35</v>
      </c>
      <c r="BR265" s="1286" t="s">
        <v>35</v>
      </c>
      <c r="BS265" s="1244" t="s">
        <v>35</v>
      </c>
      <c r="BT265" s="1244" t="s">
        <v>35</v>
      </c>
      <c r="BU265" s="1244" t="s">
        <v>35</v>
      </c>
      <c r="BV265" s="1244" t="s">
        <v>35</v>
      </c>
      <c r="BW265" s="1244" t="s">
        <v>35</v>
      </c>
      <c r="BX265" s="1244" t="s">
        <v>35</v>
      </c>
      <c r="BY265" s="1305" t="s">
        <v>35</v>
      </c>
      <c r="BZ265" s="1305" t="s">
        <v>35</v>
      </c>
      <c r="CA265" s="1305" t="s">
        <v>35</v>
      </c>
      <c r="CB265" s="1305" t="s">
        <v>35</v>
      </c>
      <c r="CC265" s="2209"/>
      <c r="CD265" s="2209"/>
      <c r="CE265" s="2209"/>
      <c r="CF265" s="2209"/>
      <c r="CG265" s="2209"/>
      <c r="CH265" s="2209"/>
      <c r="CI265" s="2209"/>
      <c r="CJ265" s="2209"/>
      <c r="CK265" s="2209"/>
      <c r="CL265" s="2209"/>
      <c r="CM265" s="2209"/>
      <c r="CN265" s="2209"/>
      <c r="CO265" s="2209"/>
      <c r="CP265" s="2209"/>
      <c r="CQ265" s="2209"/>
      <c r="CR265" s="2209"/>
      <c r="CS265" s="2209"/>
      <c r="CT265" s="2209"/>
      <c r="CU265" s="2209"/>
      <c r="CV265" s="2209"/>
      <c r="CW265" s="2209"/>
      <c r="CX265" s="2209"/>
      <c r="CY265" s="2209"/>
      <c r="CZ265" s="2209"/>
    </row>
    <row r="266" s="399" customFormat="true" ht="15" customHeight="true" x14ac:dyDescent="0.2">
      <c r="B266" s="398"/>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619"/>
      <c r="BB266" s="295" t="s">
        <v>90</v>
      </c>
      <c r="BC266" s="1224" t="s">
        <v>35</v>
      </c>
      <c r="BD266" s="1244" t="s">
        <v>35</v>
      </c>
      <c r="BE266" s="1244" t="s">
        <v>35</v>
      </c>
      <c r="BF266" s="1244" t="s">
        <v>35</v>
      </c>
      <c r="BG266" s="1265" t="s">
        <v>35</v>
      </c>
      <c r="BH266" s="1286" t="s">
        <v>35</v>
      </c>
      <c r="BI266" s="1244" t="s">
        <v>35</v>
      </c>
      <c r="BJ266" s="1244" t="s">
        <v>35</v>
      </c>
      <c r="BK266" s="1244" t="s">
        <v>35</v>
      </c>
      <c r="BL266" s="1265" t="s">
        <v>35</v>
      </c>
      <c r="BM266" s="1286" t="s">
        <v>35</v>
      </c>
      <c r="BN266" s="1244" t="s">
        <v>35</v>
      </c>
      <c r="BO266" s="1244" t="s">
        <v>35</v>
      </c>
      <c r="BP266" s="1244" t="s">
        <v>35</v>
      </c>
      <c r="BQ266" s="1265" t="s">
        <v>35</v>
      </c>
      <c r="BR266" s="1286" t="s">
        <v>35</v>
      </c>
      <c r="BS266" s="1244" t="s">
        <v>35</v>
      </c>
      <c r="BT266" s="1244" t="s">
        <v>35</v>
      </c>
      <c r="BU266" s="1244" t="s">
        <v>35</v>
      </c>
      <c r="BV266" s="1244" t="s">
        <v>35</v>
      </c>
      <c r="BW266" s="1244" t="s">
        <v>35</v>
      </c>
      <c r="BX266" s="1244" t="s">
        <v>35</v>
      </c>
      <c r="BY266" s="1305" t="s">
        <v>35</v>
      </c>
      <c r="BZ266" s="1305" t="s">
        <v>35</v>
      </c>
      <c r="CA266" s="1305" t="s">
        <v>35</v>
      </c>
      <c r="CB266" s="1305" t="s">
        <v>35</v>
      </c>
      <c r="CC266" s="2209"/>
      <c r="CD266" s="2209"/>
      <c r="CE266" s="2209"/>
      <c r="CF266" s="2209"/>
      <c r="CG266" s="2209"/>
      <c r="CH266" s="2209"/>
      <c r="CI266" s="2209"/>
      <c r="CJ266" s="2209"/>
      <c r="CK266" s="2209"/>
      <c r="CL266" s="2209"/>
      <c r="CM266" s="2209"/>
      <c r="CN266" s="2209"/>
      <c r="CO266" s="2209"/>
      <c r="CP266" s="2209"/>
      <c r="CQ266" s="2209"/>
      <c r="CR266" s="2209"/>
      <c r="CS266" s="2209"/>
      <c r="CT266" s="2209"/>
      <c r="CU266" s="2209"/>
      <c r="CV266" s="2209"/>
      <c r="CW266" s="2209"/>
      <c r="CX266" s="2209"/>
      <c r="CY266" s="2209"/>
      <c r="CZ266" s="2209"/>
    </row>
    <row r="267" s="399" customFormat="true" ht="15" customHeight="true" x14ac:dyDescent="0.2">
      <c r="B267" s="398"/>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619"/>
      <c r="BB267" s="295" t="s">
        <v>112</v>
      </c>
      <c r="BC267" s="1224" t="s">
        <v>35</v>
      </c>
      <c r="BD267" s="1244" t="s">
        <v>35</v>
      </c>
      <c r="BE267" s="1244" t="s">
        <v>35</v>
      </c>
      <c r="BF267" s="1244" t="s">
        <v>35</v>
      </c>
      <c r="BG267" s="1265" t="s">
        <v>35</v>
      </c>
      <c r="BH267" s="1286" t="s">
        <v>35</v>
      </c>
      <c r="BI267" s="1244" t="s">
        <v>35</v>
      </c>
      <c r="BJ267" s="1244" t="s">
        <v>35</v>
      </c>
      <c r="BK267" s="1244" t="s">
        <v>35</v>
      </c>
      <c r="BL267" s="1265" t="s">
        <v>35</v>
      </c>
      <c r="BM267" s="1286" t="s">
        <v>35</v>
      </c>
      <c r="BN267" s="1244" t="s">
        <v>35</v>
      </c>
      <c r="BO267" s="1244" t="s">
        <v>35</v>
      </c>
      <c r="BP267" s="1244" t="s">
        <v>35</v>
      </c>
      <c r="BQ267" s="1265" t="s">
        <v>35</v>
      </c>
      <c r="BR267" s="1286" t="s">
        <v>35</v>
      </c>
      <c r="BS267" s="1244" t="s">
        <v>35</v>
      </c>
      <c r="BT267" s="1244" t="s">
        <v>35</v>
      </c>
      <c r="BU267" s="1244" t="s">
        <v>35</v>
      </c>
      <c r="BV267" s="1244" t="s">
        <v>35</v>
      </c>
      <c r="BW267" s="1244" t="s">
        <v>35</v>
      </c>
      <c r="BX267" s="1244" t="s">
        <v>35</v>
      </c>
      <c r="BY267" s="1305" t="s">
        <v>35</v>
      </c>
      <c r="BZ267" s="1305" t="s">
        <v>35</v>
      </c>
      <c r="CA267" s="1305" t="s">
        <v>35</v>
      </c>
      <c r="CB267" s="1305" t="s">
        <v>35</v>
      </c>
      <c r="CC267" s="2209"/>
      <c r="CD267" s="2209"/>
      <c r="CE267" s="2209"/>
      <c r="CF267" s="2209"/>
      <c r="CG267" s="2209"/>
      <c r="CH267" s="2209"/>
      <c r="CI267" s="2209"/>
      <c r="CJ267" s="2209"/>
      <c r="CK267" s="2209"/>
      <c r="CL267" s="2209"/>
      <c r="CM267" s="2209"/>
      <c r="CN267" s="2209"/>
      <c r="CO267" s="2209"/>
      <c r="CP267" s="2209"/>
      <c r="CQ267" s="2209"/>
      <c r="CR267" s="2209"/>
      <c r="CS267" s="2209"/>
      <c r="CT267" s="2209"/>
      <c r="CU267" s="2209"/>
      <c r="CV267" s="2209"/>
      <c r="CW267" s="2209"/>
      <c r="CX267" s="2209"/>
      <c r="CY267" s="2209"/>
      <c r="CZ267" s="2209"/>
    </row>
    <row r="268" s="399" customFormat="true" ht="15" customHeight="true" x14ac:dyDescent="0.2">
      <c r="B268" s="398"/>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619" t="s">
        <v>115</v>
      </c>
      <c r="BB268" s="295" t="s">
        <v>88</v>
      </c>
      <c r="BC268" s="1224" t="s">
        <v>35</v>
      </c>
      <c r="BD268" s="1244" t="s">
        <v>35</v>
      </c>
      <c r="BE268" s="1244" t="s">
        <v>35</v>
      </c>
      <c r="BF268" s="1244" t="s">
        <v>35</v>
      </c>
      <c r="BG268" s="1265" t="s">
        <v>35</v>
      </c>
      <c r="BH268" s="1286" t="s">
        <v>35</v>
      </c>
      <c r="BI268" s="1244" t="s">
        <v>35</v>
      </c>
      <c r="BJ268" s="1244" t="s">
        <v>35</v>
      </c>
      <c r="BK268" s="1244" t="s">
        <v>35</v>
      </c>
      <c r="BL268" s="1265" t="s">
        <v>35</v>
      </c>
      <c r="BM268" s="1286" t="s">
        <v>35</v>
      </c>
      <c r="BN268" s="1244" t="s">
        <v>35</v>
      </c>
      <c r="BO268" s="1244" t="s">
        <v>35</v>
      </c>
      <c r="BP268" s="1244" t="s">
        <v>35</v>
      </c>
      <c r="BQ268" s="1265" t="s">
        <v>35</v>
      </c>
      <c r="BR268" s="1286" t="s">
        <v>35</v>
      </c>
      <c r="BS268" s="1244" t="s">
        <v>35</v>
      </c>
      <c r="BT268" s="1244" t="s">
        <v>35</v>
      </c>
      <c r="BU268" s="1244" t="s">
        <v>35</v>
      </c>
      <c r="BV268" s="1244" t="s">
        <v>35</v>
      </c>
      <c r="BW268" s="1244" t="s">
        <v>35</v>
      </c>
      <c r="BX268" s="1244" t="s">
        <v>35</v>
      </c>
      <c r="BY268" s="1305" t="s">
        <v>35</v>
      </c>
      <c r="BZ268" s="1305" t="s">
        <v>35</v>
      </c>
      <c r="CA268" s="1305" t="s">
        <v>35</v>
      </c>
      <c r="CB268" s="1305" t="s">
        <v>35</v>
      </c>
      <c r="CC268" s="2209"/>
      <c r="CD268" s="2209"/>
      <c r="CE268" s="2209"/>
      <c r="CF268" s="2209"/>
      <c r="CG268" s="2209"/>
      <c r="CH268" s="2209"/>
      <c r="CI268" s="2209"/>
      <c r="CJ268" s="2209"/>
      <c r="CK268" s="2209"/>
      <c r="CL268" s="2209"/>
      <c r="CM268" s="2209"/>
      <c r="CN268" s="2209"/>
      <c r="CO268" s="2209"/>
      <c r="CP268" s="2209"/>
      <c r="CQ268" s="2209"/>
      <c r="CR268" s="2209"/>
      <c r="CS268" s="2209"/>
      <c r="CT268" s="2209"/>
      <c r="CU268" s="2209"/>
      <c r="CV268" s="2209"/>
      <c r="CW268" s="2209"/>
      <c r="CX268" s="2209"/>
      <c r="CY268" s="2209"/>
      <c r="CZ268" s="2209"/>
    </row>
    <row r="269" s="399" customFormat="true" ht="15" customHeight="true" x14ac:dyDescent="0.2">
      <c r="B269" s="398"/>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619"/>
      <c r="BB269" s="295" t="s">
        <v>89</v>
      </c>
      <c r="BC269" s="1224" t="s">
        <v>35</v>
      </c>
      <c r="BD269" s="1244" t="s">
        <v>35</v>
      </c>
      <c r="BE269" s="1244" t="s">
        <v>35</v>
      </c>
      <c r="BF269" s="1244" t="s">
        <v>35</v>
      </c>
      <c r="BG269" s="1265" t="s">
        <v>35</v>
      </c>
      <c r="BH269" s="1286" t="s">
        <v>35</v>
      </c>
      <c r="BI269" s="1244" t="s">
        <v>35</v>
      </c>
      <c r="BJ269" s="1244" t="s">
        <v>35</v>
      </c>
      <c r="BK269" s="1244" t="s">
        <v>35</v>
      </c>
      <c r="BL269" s="1265" t="s">
        <v>35</v>
      </c>
      <c r="BM269" s="1286" t="s">
        <v>35</v>
      </c>
      <c r="BN269" s="1244" t="s">
        <v>35</v>
      </c>
      <c r="BO269" s="1244" t="s">
        <v>35</v>
      </c>
      <c r="BP269" s="1244" t="s">
        <v>35</v>
      </c>
      <c r="BQ269" s="1265" t="s">
        <v>35</v>
      </c>
      <c r="BR269" s="1286" t="s">
        <v>35</v>
      </c>
      <c r="BS269" s="1244" t="s">
        <v>35</v>
      </c>
      <c r="BT269" s="1244" t="s">
        <v>35</v>
      </c>
      <c r="BU269" s="1244" t="s">
        <v>35</v>
      </c>
      <c r="BV269" s="1244" t="s">
        <v>35</v>
      </c>
      <c r="BW269" s="1244" t="s">
        <v>35</v>
      </c>
      <c r="BX269" s="1244" t="s">
        <v>35</v>
      </c>
      <c r="BY269" s="1305" t="s">
        <v>35</v>
      </c>
      <c r="BZ269" s="1305" t="s">
        <v>35</v>
      </c>
      <c r="CA269" s="1305" t="s">
        <v>35</v>
      </c>
      <c r="CB269" s="1305" t="s">
        <v>35</v>
      </c>
      <c r="CC269" s="2209"/>
      <c r="CD269" s="2209"/>
      <c r="CE269" s="2209"/>
      <c r="CF269" s="2209"/>
      <c r="CG269" s="2209"/>
      <c r="CH269" s="2209"/>
      <c r="CI269" s="2209"/>
      <c r="CJ269" s="2209"/>
      <c r="CK269" s="2209"/>
      <c r="CL269" s="2209"/>
      <c r="CM269" s="2209"/>
      <c r="CN269" s="2209"/>
      <c r="CO269" s="2209"/>
      <c r="CP269" s="2209"/>
      <c r="CQ269" s="2209"/>
      <c r="CR269" s="2209"/>
      <c r="CS269" s="2209"/>
      <c r="CT269" s="2209"/>
      <c r="CU269" s="2209"/>
      <c r="CV269" s="2209"/>
      <c r="CW269" s="2209"/>
      <c r="CX269" s="2209"/>
      <c r="CY269" s="2209"/>
      <c r="CZ269" s="2209"/>
    </row>
    <row r="270" s="399" customFormat="true" ht="15" customHeight="true" x14ac:dyDescent="0.2">
      <c r="B270" s="398"/>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619"/>
      <c r="BB270" s="295" t="s">
        <v>90</v>
      </c>
      <c r="BC270" s="1224" t="s">
        <v>35</v>
      </c>
      <c r="BD270" s="1244" t="s">
        <v>35</v>
      </c>
      <c r="BE270" s="1244" t="s">
        <v>35</v>
      </c>
      <c r="BF270" s="1244" t="s">
        <v>35</v>
      </c>
      <c r="BG270" s="1265" t="s">
        <v>35</v>
      </c>
      <c r="BH270" s="1286" t="s">
        <v>35</v>
      </c>
      <c r="BI270" s="1244" t="s">
        <v>35</v>
      </c>
      <c r="BJ270" s="1244" t="s">
        <v>35</v>
      </c>
      <c r="BK270" s="1244" t="s">
        <v>35</v>
      </c>
      <c r="BL270" s="1265" t="s">
        <v>35</v>
      </c>
      <c r="BM270" s="1286" t="s">
        <v>35</v>
      </c>
      <c r="BN270" s="1244" t="s">
        <v>35</v>
      </c>
      <c r="BO270" s="1244" t="s">
        <v>35</v>
      </c>
      <c r="BP270" s="1244" t="s">
        <v>35</v>
      </c>
      <c r="BQ270" s="1265" t="s">
        <v>35</v>
      </c>
      <c r="BR270" s="1286" t="s">
        <v>35</v>
      </c>
      <c r="BS270" s="1244" t="s">
        <v>35</v>
      </c>
      <c r="BT270" s="1244" t="s">
        <v>35</v>
      </c>
      <c r="BU270" s="1244" t="s">
        <v>35</v>
      </c>
      <c r="BV270" s="1244" t="s">
        <v>35</v>
      </c>
      <c r="BW270" s="1244" t="s">
        <v>35</v>
      </c>
      <c r="BX270" s="1244" t="s">
        <v>35</v>
      </c>
      <c r="BY270" s="1305" t="s">
        <v>35</v>
      </c>
      <c r="BZ270" s="1305" t="s">
        <v>35</v>
      </c>
      <c r="CA270" s="1305" t="s">
        <v>35</v>
      </c>
      <c r="CB270" s="1305" t="s">
        <v>35</v>
      </c>
      <c r="CC270" s="2209"/>
      <c r="CD270" s="2209"/>
      <c r="CE270" s="2209"/>
      <c r="CF270" s="2209"/>
      <c r="CG270" s="2209"/>
      <c r="CH270" s="2209"/>
      <c r="CI270" s="2209"/>
      <c r="CJ270" s="2209"/>
      <c r="CK270" s="2209"/>
      <c r="CL270" s="2209"/>
      <c r="CM270" s="2209"/>
      <c r="CN270" s="2209"/>
      <c r="CO270" s="2209"/>
      <c r="CP270" s="2209"/>
      <c r="CQ270" s="2209"/>
      <c r="CR270" s="2209"/>
      <c r="CS270" s="2209"/>
      <c r="CT270" s="2209"/>
      <c r="CU270" s="2209"/>
      <c r="CV270" s="2209"/>
      <c r="CW270" s="2209"/>
      <c r="CX270" s="2209"/>
      <c r="CY270" s="2209"/>
      <c r="CZ270" s="2209"/>
    </row>
    <row r="271" s="399" customFormat="true" ht="15" customHeight="true" x14ac:dyDescent="0.2">
      <c r="B271" s="398"/>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619" t="s">
        <v>75</v>
      </c>
      <c r="BB271" s="295" t="s">
        <v>49</v>
      </c>
      <c r="BC271" s="1224" t="s">
        <v>35</v>
      </c>
      <c r="BD271" s="1245" t="s">
        <v>35</v>
      </c>
      <c r="BE271" s="1245" t="s">
        <v>35</v>
      </c>
      <c r="BF271" s="1245" t="s">
        <v>35</v>
      </c>
      <c r="BG271" s="1266" t="s">
        <v>35</v>
      </c>
      <c r="BH271" s="1224" t="s">
        <v>35</v>
      </c>
      <c r="BI271" s="1245" t="s">
        <v>35</v>
      </c>
      <c r="BJ271" s="1245" t="s">
        <v>35</v>
      </c>
      <c r="BK271" s="1245" t="s">
        <v>35</v>
      </c>
      <c r="BL271" s="1266" t="s">
        <v>35</v>
      </c>
      <c r="BM271" s="1224" t="s">
        <v>35</v>
      </c>
      <c r="BN271" s="1245" t="s">
        <v>35</v>
      </c>
      <c r="BO271" s="1245" t="s">
        <v>35</v>
      </c>
      <c r="BP271" s="1245" t="s">
        <v>35</v>
      </c>
      <c r="BQ271" s="1266" t="s">
        <v>35</v>
      </c>
      <c r="BR271" s="1224" t="s">
        <v>35</v>
      </c>
      <c r="BS271" s="1245" t="s">
        <v>35</v>
      </c>
      <c r="BT271" s="1245" t="s">
        <v>35</v>
      </c>
      <c r="BU271" s="1245" t="s">
        <v>35</v>
      </c>
      <c r="BV271" s="1245" t="s">
        <v>35</v>
      </c>
      <c r="BW271" s="1245" t="s">
        <v>35</v>
      </c>
      <c r="BX271" s="1245" t="s">
        <v>35</v>
      </c>
      <c r="BY271" s="1306" t="s">
        <v>35</v>
      </c>
      <c r="BZ271" s="1306" t="s">
        <v>35</v>
      </c>
      <c r="CA271" s="1306" t="s">
        <v>35</v>
      </c>
      <c r="CB271" s="1306" t="s">
        <v>35</v>
      </c>
      <c r="CC271" s="2210"/>
      <c r="CD271" s="2210"/>
      <c r="CE271" s="2210"/>
      <c r="CF271" s="2210"/>
      <c r="CG271" s="2210"/>
      <c r="CH271" s="2210"/>
      <c r="CI271" s="2210"/>
      <c r="CJ271" s="2210"/>
      <c r="CK271" s="2210"/>
      <c r="CL271" s="2210"/>
      <c r="CM271" s="2210"/>
      <c r="CN271" s="2210"/>
      <c r="CO271" s="2210"/>
      <c r="CP271" s="2210"/>
      <c r="CQ271" s="2210"/>
      <c r="CR271" s="2210"/>
      <c r="CS271" s="2210"/>
      <c r="CT271" s="2210"/>
      <c r="CU271" s="2210"/>
      <c r="CV271" s="2210"/>
      <c r="CW271" s="2210"/>
      <c r="CX271" s="2210"/>
      <c r="CY271" s="2210"/>
      <c r="CZ271" s="2210"/>
    </row>
    <row r="272" s="399" customFormat="true" ht="15" customHeight="true" x14ac:dyDescent="0.2">
      <c r="B272" s="398"/>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619"/>
      <c r="BB272" s="295" t="s">
        <v>48</v>
      </c>
      <c r="BC272" s="1224" t="s">
        <v>35</v>
      </c>
      <c r="BD272" s="1245" t="s">
        <v>35</v>
      </c>
      <c r="BE272" s="1245" t="s">
        <v>35</v>
      </c>
      <c r="BF272" s="1245" t="s">
        <v>35</v>
      </c>
      <c r="BG272" s="1266" t="s">
        <v>35</v>
      </c>
      <c r="BH272" s="1224" t="s">
        <v>35</v>
      </c>
      <c r="BI272" s="1245" t="s">
        <v>35</v>
      </c>
      <c r="BJ272" s="1245" t="s">
        <v>35</v>
      </c>
      <c r="BK272" s="1245" t="s">
        <v>35</v>
      </c>
      <c r="BL272" s="1266" t="s">
        <v>35</v>
      </c>
      <c r="BM272" s="1224" t="s">
        <v>35</v>
      </c>
      <c r="BN272" s="1245" t="s">
        <v>35</v>
      </c>
      <c r="BO272" s="1245" t="s">
        <v>35</v>
      </c>
      <c r="BP272" s="1245" t="s">
        <v>35</v>
      </c>
      <c r="BQ272" s="1266" t="s">
        <v>35</v>
      </c>
      <c r="BR272" s="1224" t="s">
        <v>35</v>
      </c>
      <c r="BS272" s="1245" t="s">
        <v>35</v>
      </c>
      <c r="BT272" s="1245" t="s">
        <v>35</v>
      </c>
      <c r="BU272" s="1245" t="s">
        <v>35</v>
      </c>
      <c r="BV272" s="1245" t="s">
        <v>35</v>
      </c>
      <c r="BW272" s="1245" t="s">
        <v>35</v>
      </c>
      <c r="BX272" s="1245" t="s">
        <v>35</v>
      </c>
      <c r="BY272" s="1306" t="s">
        <v>35</v>
      </c>
      <c r="BZ272" s="1306" t="s">
        <v>35</v>
      </c>
      <c r="CA272" s="1306" t="s">
        <v>35</v>
      </c>
      <c r="CB272" s="1306" t="s">
        <v>35</v>
      </c>
      <c r="CC272" s="2210"/>
      <c r="CD272" s="2210"/>
      <c r="CE272" s="2210"/>
      <c r="CF272" s="2210"/>
      <c r="CG272" s="2210"/>
      <c r="CH272" s="2210"/>
      <c r="CI272" s="2210"/>
      <c r="CJ272" s="2210"/>
      <c r="CK272" s="2210"/>
      <c r="CL272" s="2210"/>
      <c r="CM272" s="2210"/>
      <c r="CN272" s="2210"/>
      <c r="CO272" s="2210"/>
      <c r="CP272" s="2210"/>
      <c r="CQ272" s="2210"/>
      <c r="CR272" s="2210"/>
      <c r="CS272" s="2210"/>
      <c r="CT272" s="2210"/>
      <c r="CU272" s="2210"/>
      <c r="CV272" s="2210"/>
      <c r="CW272" s="2210"/>
      <c r="CX272" s="2210"/>
      <c r="CY272" s="2210"/>
      <c r="CZ272" s="2210"/>
    </row>
    <row r="273" s="399" customFormat="true" ht="15" customHeight="true" x14ac:dyDescent="0.2">
      <c r="B273" s="398"/>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619"/>
      <c r="BB273" s="295" t="s">
        <v>112</v>
      </c>
      <c r="BC273" s="1224" t="s">
        <v>35</v>
      </c>
      <c r="BD273" s="1245" t="s">
        <v>35</v>
      </c>
      <c r="BE273" s="1245" t="s">
        <v>35</v>
      </c>
      <c r="BF273" s="1245" t="s">
        <v>35</v>
      </c>
      <c r="BG273" s="1266" t="s">
        <v>35</v>
      </c>
      <c r="BH273" s="1224" t="s">
        <v>35</v>
      </c>
      <c r="BI273" s="1245" t="s">
        <v>35</v>
      </c>
      <c r="BJ273" s="1245" t="s">
        <v>35</v>
      </c>
      <c r="BK273" s="1245" t="s">
        <v>35</v>
      </c>
      <c r="BL273" s="1266" t="s">
        <v>35</v>
      </c>
      <c r="BM273" s="1224" t="s">
        <v>35</v>
      </c>
      <c r="BN273" s="1245" t="s">
        <v>35</v>
      </c>
      <c r="BO273" s="1245" t="s">
        <v>35</v>
      </c>
      <c r="BP273" s="1245" t="s">
        <v>35</v>
      </c>
      <c r="BQ273" s="1266" t="s">
        <v>35</v>
      </c>
      <c r="BR273" s="1224" t="s">
        <v>35</v>
      </c>
      <c r="BS273" s="1245" t="s">
        <v>35</v>
      </c>
      <c r="BT273" s="1245" t="s">
        <v>35</v>
      </c>
      <c r="BU273" s="1245" t="s">
        <v>35</v>
      </c>
      <c r="BV273" s="1245" t="s">
        <v>35</v>
      </c>
      <c r="BW273" s="1245" t="s">
        <v>35</v>
      </c>
      <c r="BX273" s="1245" t="s">
        <v>35</v>
      </c>
      <c r="BY273" s="1306" t="s">
        <v>35</v>
      </c>
      <c r="BZ273" s="1306" t="s">
        <v>35</v>
      </c>
      <c r="CA273" s="1306" t="s">
        <v>35</v>
      </c>
      <c r="CB273" s="1306" t="s">
        <v>35</v>
      </c>
      <c r="CC273" s="2210"/>
      <c r="CD273" s="2210"/>
      <c r="CE273" s="2210"/>
      <c r="CF273" s="2210"/>
      <c r="CG273" s="2210"/>
      <c r="CH273" s="2210"/>
      <c r="CI273" s="2210"/>
      <c r="CJ273" s="2210"/>
      <c r="CK273" s="2210"/>
      <c r="CL273" s="2210"/>
      <c r="CM273" s="2210"/>
      <c r="CN273" s="2210"/>
      <c r="CO273" s="2210"/>
      <c r="CP273" s="2210"/>
      <c r="CQ273" s="2210"/>
      <c r="CR273" s="2210"/>
      <c r="CS273" s="2210"/>
      <c r="CT273" s="2210"/>
      <c r="CU273" s="2210"/>
      <c r="CV273" s="2210"/>
      <c r="CW273" s="2210"/>
      <c r="CX273" s="2210"/>
      <c r="CY273" s="2210"/>
      <c r="CZ273" s="2210"/>
    </row>
    <row r="274" s="399" customFormat="true" ht="15" customHeight="true" x14ac:dyDescent="0.2">
      <c r="B274" s="398"/>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619" t="s">
        <v>76</v>
      </c>
      <c r="BB274" s="295" t="s">
        <v>49</v>
      </c>
      <c r="BC274" s="1224" t="s">
        <v>35</v>
      </c>
      <c r="BD274" s="1244" t="s">
        <v>35</v>
      </c>
      <c r="BE274" s="1244" t="s">
        <v>35</v>
      </c>
      <c r="BF274" s="1244" t="s">
        <v>35</v>
      </c>
      <c r="BG274" s="1265" t="s">
        <v>35</v>
      </c>
      <c r="BH274" s="1286" t="s">
        <v>35</v>
      </c>
      <c r="BI274" s="1244" t="s">
        <v>35</v>
      </c>
      <c r="BJ274" s="1244" t="s">
        <v>35</v>
      </c>
      <c r="BK274" s="1244" t="s">
        <v>35</v>
      </c>
      <c r="BL274" s="1265" t="s">
        <v>35</v>
      </c>
      <c r="BM274" s="1286" t="s">
        <v>35</v>
      </c>
      <c r="BN274" s="1244" t="s">
        <v>35</v>
      </c>
      <c r="BO274" s="1244" t="s">
        <v>35</v>
      </c>
      <c r="BP274" s="1244" t="s">
        <v>35</v>
      </c>
      <c r="BQ274" s="1265" t="s">
        <v>35</v>
      </c>
      <c r="BR274" s="1286" t="s">
        <v>35</v>
      </c>
      <c r="BS274" s="1244" t="s">
        <v>35</v>
      </c>
      <c r="BT274" s="1244" t="s">
        <v>35</v>
      </c>
      <c r="BU274" s="1244" t="s">
        <v>35</v>
      </c>
      <c r="BV274" s="1244" t="s">
        <v>35</v>
      </c>
      <c r="BW274" s="1244" t="s">
        <v>35</v>
      </c>
      <c r="BX274" s="1244" t="s">
        <v>35</v>
      </c>
      <c r="BY274" s="1305" t="s">
        <v>35</v>
      </c>
      <c r="BZ274" s="1305" t="s">
        <v>35</v>
      </c>
      <c r="CA274" s="1305" t="s">
        <v>35</v>
      </c>
      <c r="CB274" s="1305" t="s">
        <v>35</v>
      </c>
      <c r="CC274" s="2209"/>
      <c r="CD274" s="2209"/>
      <c r="CE274" s="2209"/>
      <c r="CF274" s="2209"/>
      <c r="CG274" s="2209"/>
      <c r="CH274" s="2209"/>
      <c r="CI274" s="2209"/>
      <c r="CJ274" s="2209"/>
      <c r="CK274" s="2209"/>
      <c r="CL274" s="2209"/>
      <c r="CM274" s="2209"/>
      <c r="CN274" s="2209"/>
      <c r="CO274" s="2209"/>
      <c r="CP274" s="2209"/>
      <c r="CQ274" s="2209"/>
      <c r="CR274" s="2209"/>
      <c r="CS274" s="2209"/>
      <c r="CT274" s="2209"/>
      <c r="CU274" s="2209"/>
      <c r="CV274" s="2209"/>
      <c r="CW274" s="2209"/>
      <c r="CX274" s="2209"/>
      <c r="CY274" s="2209"/>
      <c r="CZ274" s="2209"/>
    </row>
    <row r="275" s="399" customFormat="true" ht="15" customHeight="true" x14ac:dyDescent="0.2">
      <c r="B275" s="398"/>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619"/>
      <c r="BB275" s="295" t="s">
        <v>48</v>
      </c>
      <c r="BC275" s="1224" t="s">
        <v>35</v>
      </c>
      <c r="BD275" s="1244" t="s">
        <v>35</v>
      </c>
      <c r="BE275" s="1244" t="s">
        <v>35</v>
      </c>
      <c r="BF275" s="1244" t="s">
        <v>35</v>
      </c>
      <c r="BG275" s="1265" t="s">
        <v>35</v>
      </c>
      <c r="BH275" s="1286" t="s">
        <v>35</v>
      </c>
      <c r="BI275" s="1244" t="s">
        <v>35</v>
      </c>
      <c r="BJ275" s="1244" t="s">
        <v>35</v>
      </c>
      <c r="BK275" s="1244" t="s">
        <v>35</v>
      </c>
      <c r="BL275" s="1265" t="s">
        <v>35</v>
      </c>
      <c r="BM275" s="1286" t="s">
        <v>35</v>
      </c>
      <c r="BN275" s="1244" t="s">
        <v>35</v>
      </c>
      <c r="BO275" s="1244" t="s">
        <v>35</v>
      </c>
      <c r="BP275" s="1244" t="s">
        <v>35</v>
      </c>
      <c r="BQ275" s="1265" t="s">
        <v>35</v>
      </c>
      <c r="BR275" s="1286" t="s">
        <v>35</v>
      </c>
      <c r="BS275" s="1244" t="s">
        <v>35</v>
      </c>
      <c r="BT275" s="1244" t="s">
        <v>35</v>
      </c>
      <c r="BU275" s="1244" t="s">
        <v>35</v>
      </c>
      <c r="BV275" s="1244" t="s">
        <v>35</v>
      </c>
      <c r="BW275" s="1244" t="s">
        <v>35</v>
      </c>
      <c r="BX275" s="1244" t="s">
        <v>35</v>
      </c>
      <c r="BY275" s="1305" t="s">
        <v>35</v>
      </c>
      <c r="BZ275" s="1305" t="s">
        <v>35</v>
      </c>
      <c r="CA275" s="1305" t="s">
        <v>35</v>
      </c>
      <c r="CB275" s="1305" t="s">
        <v>35</v>
      </c>
      <c r="CC275" s="2209"/>
      <c r="CD275" s="2209"/>
      <c r="CE275" s="2209"/>
      <c r="CF275" s="2209"/>
      <c r="CG275" s="2209"/>
      <c r="CH275" s="2209"/>
      <c r="CI275" s="2209"/>
      <c r="CJ275" s="2209"/>
      <c r="CK275" s="2209"/>
      <c r="CL275" s="2209"/>
      <c r="CM275" s="2209"/>
      <c r="CN275" s="2209"/>
      <c r="CO275" s="2209"/>
      <c r="CP275" s="2209"/>
      <c r="CQ275" s="2209"/>
      <c r="CR275" s="2209"/>
      <c r="CS275" s="2209"/>
      <c r="CT275" s="2209"/>
      <c r="CU275" s="2209"/>
      <c r="CV275" s="2209"/>
      <c r="CW275" s="2209"/>
      <c r="CX275" s="2209"/>
      <c r="CY275" s="2209"/>
      <c r="CZ275" s="2209"/>
    </row>
    <row r="276" s="399" customFormat="true" ht="15" customHeight="true" x14ac:dyDescent="0.2">
      <c r="B276" s="398"/>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619"/>
      <c r="BB276" s="295" t="s">
        <v>113</v>
      </c>
      <c r="BC276" s="1224" t="s">
        <v>35</v>
      </c>
      <c r="BD276" s="1244" t="s">
        <v>35</v>
      </c>
      <c r="BE276" s="1244" t="s">
        <v>35</v>
      </c>
      <c r="BF276" s="1244" t="s">
        <v>35</v>
      </c>
      <c r="BG276" s="1265" t="s">
        <v>35</v>
      </c>
      <c r="BH276" s="1286" t="s">
        <v>35</v>
      </c>
      <c r="BI276" s="1244" t="s">
        <v>35</v>
      </c>
      <c r="BJ276" s="1244" t="s">
        <v>35</v>
      </c>
      <c r="BK276" s="1244" t="s">
        <v>35</v>
      </c>
      <c r="BL276" s="1265" t="s">
        <v>35</v>
      </c>
      <c r="BM276" s="1286" t="s">
        <v>35</v>
      </c>
      <c r="BN276" s="1244" t="s">
        <v>35</v>
      </c>
      <c r="BO276" s="1244" t="s">
        <v>35</v>
      </c>
      <c r="BP276" s="1244" t="s">
        <v>35</v>
      </c>
      <c r="BQ276" s="1265" t="s">
        <v>35</v>
      </c>
      <c r="BR276" s="1286" t="s">
        <v>35</v>
      </c>
      <c r="BS276" s="1244" t="s">
        <v>35</v>
      </c>
      <c r="BT276" s="1244" t="s">
        <v>35</v>
      </c>
      <c r="BU276" s="1244" t="s">
        <v>35</v>
      </c>
      <c r="BV276" s="1244" t="s">
        <v>35</v>
      </c>
      <c r="BW276" s="1244" t="s">
        <v>35</v>
      </c>
      <c r="BX276" s="1244" t="s">
        <v>35</v>
      </c>
      <c r="BY276" s="1305" t="s">
        <v>35</v>
      </c>
      <c r="BZ276" s="1305" t="s">
        <v>35</v>
      </c>
      <c r="CA276" s="1305" t="s">
        <v>35</v>
      </c>
      <c r="CB276" s="1305" t="s">
        <v>35</v>
      </c>
      <c r="CC276" s="2209"/>
      <c r="CD276" s="2209"/>
      <c r="CE276" s="2209"/>
      <c r="CF276" s="2209"/>
      <c r="CG276" s="2209"/>
      <c r="CH276" s="2209"/>
      <c r="CI276" s="2209"/>
      <c r="CJ276" s="2209"/>
      <c r="CK276" s="2209"/>
      <c r="CL276" s="2209"/>
      <c r="CM276" s="2209"/>
      <c r="CN276" s="2209"/>
      <c r="CO276" s="2209"/>
      <c r="CP276" s="2209"/>
      <c r="CQ276" s="2209"/>
      <c r="CR276" s="2209"/>
      <c r="CS276" s="2209"/>
      <c r="CT276" s="2209"/>
      <c r="CU276" s="2209"/>
      <c r="CV276" s="2209"/>
      <c r="CW276" s="2209"/>
      <c r="CX276" s="2209"/>
      <c r="CY276" s="2209"/>
      <c r="CZ276" s="2209"/>
    </row>
    <row r="277" s="399" customFormat="true" ht="15" customHeight="true" x14ac:dyDescent="0.2">
      <c r="B277" s="398"/>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619" t="s">
        <v>77</v>
      </c>
      <c r="BB277" s="295" t="s">
        <v>78</v>
      </c>
      <c r="BC277" s="1224" t="s">
        <v>35</v>
      </c>
      <c r="BD277" s="1244" t="s">
        <v>35</v>
      </c>
      <c r="BE277" s="1244" t="s">
        <v>35</v>
      </c>
      <c r="BF277" s="1244" t="s">
        <v>35</v>
      </c>
      <c r="BG277" s="1265" t="s">
        <v>35</v>
      </c>
      <c r="BH277" s="1286" t="s">
        <v>35</v>
      </c>
      <c r="BI277" s="1244" t="s">
        <v>35</v>
      </c>
      <c r="BJ277" s="1244" t="s">
        <v>35</v>
      </c>
      <c r="BK277" s="1244" t="s">
        <v>35</v>
      </c>
      <c r="BL277" s="1265" t="s">
        <v>35</v>
      </c>
      <c r="BM277" s="1286" t="s">
        <v>35</v>
      </c>
      <c r="BN277" s="1244" t="s">
        <v>35</v>
      </c>
      <c r="BO277" s="1244" t="s">
        <v>35</v>
      </c>
      <c r="BP277" s="1244" t="s">
        <v>35</v>
      </c>
      <c r="BQ277" s="1265" t="s">
        <v>35</v>
      </c>
      <c r="BR277" s="1286" t="s">
        <v>35</v>
      </c>
      <c r="BS277" s="1244" t="s">
        <v>35</v>
      </c>
      <c r="BT277" s="1244" t="s">
        <v>35</v>
      </c>
      <c r="BU277" s="1244" t="s">
        <v>35</v>
      </c>
      <c r="BV277" s="1244" t="s">
        <v>35</v>
      </c>
      <c r="BW277" s="1244" t="s">
        <v>35</v>
      </c>
      <c r="BX277" s="1244" t="s">
        <v>35</v>
      </c>
      <c r="BY277" s="1305" t="s">
        <v>35</v>
      </c>
      <c r="BZ277" s="1305" t="s">
        <v>35</v>
      </c>
      <c r="CA277" s="1305" t="s">
        <v>35</v>
      </c>
      <c r="CB277" s="1305" t="s">
        <v>35</v>
      </c>
      <c r="CC277" s="2209"/>
      <c r="CD277" s="2209"/>
      <c r="CE277" s="2209"/>
      <c r="CF277" s="2209"/>
      <c r="CG277" s="2209"/>
      <c r="CH277" s="2209"/>
      <c r="CI277" s="2209"/>
      <c r="CJ277" s="2209"/>
      <c r="CK277" s="2209"/>
      <c r="CL277" s="2209"/>
      <c r="CM277" s="2209"/>
      <c r="CN277" s="2209"/>
      <c r="CO277" s="2209"/>
      <c r="CP277" s="2209"/>
      <c r="CQ277" s="2209"/>
      <c r="CR277" s="2209"/>
      <c r="CS277" s="2209"/>
      <c r="CT277" s="2209"/>
      <c r="CU277" s="2209"/>
      <c r="CV277" s="2209"/>
      <c r="CW277" s="2209"/>
      <c r="CX277" s="2209"/>
      <c r="CY277" s="2209"/>
      <c r="CZ277" s="2209"/>
    </row>
    <row r="278" s="399" customFormat="true" ht="15" customHeight="true" x14ac:dyDescent="0.2">
      <c r="B278" s="398"/>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619"/>
      <c r="BB278" s="295" t="s">
        <v>79</v>
      </c>
      <c r="BC278" s="1224" t="s">
        <v>35</v>
      </c>
      <c r="BD278" s="1244" t="s">
        <v>35</v>
      </c>
      <c r="BE278" s="1244" t="s">
        <v>35</v>
      </c>
      <c r="BF278" s="1244" t="s">
        <v>35</v>
      </c>
      <c r="BG278" s="1265" t="s">
        <v>35</v>
      </c>
      <c r="BH278" s="1286" t="s">
        <v>35</v>
      </c>
      <c r="BI278" s="1244" t="s">
        <v>35</v>
      </c>
      <c r="BJ278" s="1244" t="s">
        <v>35</v>
      </c>
      <c r="BK278" s="1244" t="s">
        <v>35</v>
      </c>
      <c r="BL278" s="1265" t="s">
        <v>35</v>
      </c>
      <c r="BM278" s="1286" t="s">
        <v>35</v>
      </c>
      <c r="BN278" s="1244" t="s">
        <v>35</v>
      </c>
      <c r="BO278" s="1244" t="s">
        <v>35</v>
      </c>
      <c r="BP278" s="1244" t="s">
        <v>35</v>
      </c>
      <c r="BQ278" s="1265" t="s">
        <v>35</v>
      </c>
      <c r="BR278" s="1286" t="s">
        <v>35</v>
      </c>
      <c r="BS278" s="1244" t="s">
        <v>35</v>
      </c>
      <c r="BT278" s="1244" t="s">
        <v>35</v>
      </c>
      <c r="BU278" s="1244" t="s">
        <v>35</v>
      </c>
      <c r="BV278" s="1244" t="s">
        <v>35</v>
      </c>
      <c r="BW278" s="1244" t="s">
        <v>35</v>
      </c>
      <c r="BX278" s="1244" t="s">
        <v>35</v>
      </c>
      <c r="BY278" s="1305" t="s">
        <v>35</v>
      </c>
      <c r="BZ278" s="1305" t="s">
        <v>35</v>
      </c>
      <c r="CA278" s="1305" t="s">
        <v>35</v>
      </c>
      <c r="CB278" s="1305" t="s">
        <v>35</v>
      </c>
      <c r="CC278" s="2209"/>
      <c r="CD278" s="2209"/>
      <c r="CE278" s="2209"/>
      <c r="CF278" s="2209"/>
      <c r="CG278" s="2209"/>
      <c r="CH278" s="2209"/>
      <c r="CI278" s="2209"/>
      <c r="CJ278" s="2209"/>
      <c r="CK278" s="2209"/>
      <c r="CL278" s="2209"/>
      <c r="CM278" s="2209"/>
      <c r="CN278" s="2209"/>
      <c r="CO278" s="2209"/>
      <c r="CP278" s="2209"/>
      <c r="CQ278" s="2209"/>
      <c r="CR278" s="2209"/>
      <c r="CS278" s="2209"/>
      <c r="CT278" s="2209"/>
      <c r="CU278" s="2209"/>
      <c r="CV278" s="2209"/>
      <c r="CW278" s="2209"/>
      <c r="CX278" s="2209"/>
      <c r="CY278" s="2209"/>
      <c r="CZ278" s="2209"/>
    </row>
    <row r="279" s="399" customFormat="true" ht="15" customHeight="true" x14ac:dyDescent="0.2">
      <c r="B279" s="398"/>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619"/>
      <c r="BB279" s="295" t="s">
        <v>80</v>
      </c>
      <c r="BC279" s="1224" t="s">
        <v>35</v>
      </c>
      <c r="BD279" s="1245" t="s">
        <v>35</v>
      </c>
      <c r="BE279" s="1245" t="s">
        <v>35</v>
      </c>
      <c r="BF279" s="1245" t="s">
        <v>35</v>
      </c>
      <c r="BG279" s="1266" t="s">
        <v>35</v>
      </c>
      <c r="BH279" s="1224" t="s">
        <v>35</v>
      </c>
      <c r="BI279" s="1245" t="s">
        <v>35</v>
      </c>
      <c r="BJ279" s="1245" t="s">
        <v>35</v>
      </c>
      <c r="BK279" s="1245" t="s">
        <v>35</v>
      </c>
      <c r="BL279" s="1266" t="s">
        <v>35</v>
      </c>
      <c r="BM279" s="1224" t="s">
        <v>35</v>
      </c>
      <c r="BN279" s="1245" t="s">
        <v>35</v>
      </c>
      <c r="BO279" s="1245" t="s">
        <v>35</v>
      </c>
      <c r="BP279" s="1245" t="s">
        <v>35</v>
      </c>
      <c r="BQ279" s="1266" t="s">
        <v>35</v>
      </c>
      <c r="BR279" s="1224" t="s">
        <v>35</v>
      </c>
      <c r="BS279" s="1245" t="s">
        <v>35</v>
      </c>
      <c r="BT279" s="1245" t="s">
        <v>35</v>
      </c>
      <c r="BU279" s="1245" t="s">
        <v>35</v>
      </c>
      <c r="BV279" s="1245" t="s">
        <v>35</v>
      </c>
      <c r="BW279" s="1245" t="s">
        <v>35</v>
      </c>
      <c r="BX279" s="1245" t="s">
        <v>35</v>
      </c>
      <c r="BY279" s="1306" t="s">
        <v>35</v>
      </c>
      <c r="BZ279" s="1306" t="s">
        <v>35</v>
      </c>
      <c r="CA279" s="1306" t="s">
        <v>35</v>
      </c>
      <c r="CB279" s="1306" t="s">
        <v>35</v>
      </c>
      <c r="CC279" s="2210"/>
      <c r="CD279" s="2210"/>
      <c r="CE279" s="2210"/>
      <c r="CF279" s="2210"/>
      <c r="CG279" s="2210"/>
      <c r="CH279" s="2210"/>
      <c r="CI279" s="2210"/>
      <c r="CJ279" s="2210"/>
      <c r="CK279" s="2210"/>
      <c r="CL279" s="2210"/>
      <c r="CM279" s="2210"/>
      <c r="CN279" s="2210"/>
      <c r="CO279" s="2210"/>
      <c r="CP279" s="2210"/>
      <c r="CQ279" s="2210"/>
      <c r="CR279" s="2210"/>
      <c r="CS279" s="2210"/>
      <c r="CT279" s="2210"/>
      <c r="CU279" s="2210"/>
      <c r="CV279" s="2210"/>
      <c r="CW279" s="2210"/>
      <c r="CX279" s="2210"/>
      <c r="CY279" s="2210"/>
      <c r="CZ279" s="2210"/>
    </row>
    <row r="280" s="399" customFormat="true" ht="15" customHeight="true" x14ac:dyDescent="0.2">
      <c r="B280" s="398"/>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619"/>
      <c r="BB280" s="295" t="s">
        <v>81</v>
      </c>
      <c r="BC280" s="1224" t="s">
        <v>35</v>
      </c>
      <c r="BD280" s="1245" t="s">
        <v>35</v>
      </c>
      <c r="BE280" s="1245" t="s">
        <v>35</v>
      </c>
      <c r="BF280" s="1245" t="s">
        <v>35</v>
      </c>
      <c r="BG280" s="1266" t="s">
        <v>35</v>
      </c>
      <c r="BH280" s="1224" t="s">
        <v>35</v>
      </c>
      <c r="BI280" s="1245" t="s">
        <v>35</v>
      </c>
      <c r="BJ280" s="1245" t="s">
        <v>35</v>
      </c>
      <c r="BK280" s="1245" t="s">
        <v>35</v>
      </c>
      <c r="BL280" s="1266" t="s">
        <v>35</v>
      </c>
      <c r="BM280" s="1224" t="s">
        <v>35</v>
      </c>
      <c r="BN280" s="1245" t="s">
        <v>35</v>
      </c>
      <c r="BO280" s="1245" t="s">
        <v>35</v>
      </c>
      <c r="BP280" s="1245" t="s">
        <v>35</v>
      </c>
      <c r="BQ280" s="1266" t="s">
        <v>35</v>
      </c>
      <c r="BR280" s="1224" t="s">
        <v>35</v>
      </c>
      <c r="BS280" s="1245" t="s">
        <v>35</v>
      </c>
      <c r="BT280" s="1245" t="s">
        <v>35</v>
      </c>
      <c r="BU280" s="1245" t="s">
        <v>35</v>
      </c>
      <c r="BV280" s="1245" t="s">
        <v>35</v>
      </c>
      <c r="BW280" s="1245" t="s">
        <v>35</v>
      </c>
      <c r="BX280" s="1245" t="s">
        <v>35</v>
      </c>
      <c r="BY280" s="1306" t="s">
        <v>35</v>
      </c>
      <c r="BZ280" s="1306" t="s">
        <v>35</v>
      </c>
      <c r="CA280" s="1306" t="s">
        <v>35</v>
      </c>
      <c r="CB280" s="1306" t="s">
        <v>35</v>
      </c>
      <c r="CC280" s="2210"/>
      <c r="CD280" s="2210"/>
      <c r="CE280" s="2210"/>
      <c r="CF280" s="2210"/>
      <c r="CG280" s="2210"/>
      <c r="CH280" s="2210"/>
      <c r="CI280" s="2210"/>
      <c r="CJ280" s="2210"/>
      <c r="CK280" s="2210"/>
      <c r="CL280" s="2210"/>
      <c r="CM280" s="2210"/>
      <c r="CN280" s="2210"/>
      <c r="CO280" s="2210"/>
      <c r="CP280" s="2210"/>
      <c r="CQ280" s="2210"/>
      <c r="CR280" s="2210"/>
      <c r="CS280" s="2210"/>
      <c r="CT280" s="2210"/>
      <c r="CU280" s="2210"/>
      <c r="CV280" s="2210"/>
      <c r="CW280" s="2210"/>
      <c r="CX280" s="2210"/>
      <c r="CY280" s="2210"/>
      <c r="CZ280" s="2210"/>
    </row>
    <row r="281" s="399" customFormat="true" ht="15" customHeight="true" x14ac:dyDescent="0.2">
      <c r="B281" s="398"/>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619"/>
      <c r="BB281" s="295" t="s">
        <v>82</v>
      </c>
      <c r="BC281" s="1224" t="s">
        <v>35</v>
      </c>
      <c r="BD281" s="1245" t="s">
        <v>35</v>
      </c>
      <c r="BE281" s="1245" t="s">
        <v>35</v>
      </c>
      <c r="BF281" s="1245" t="s">
        <v>35</v>
      </c>
      <c r="BG281" s="1266" t="s">
        <v>35</v>
      </c>
      <c r="BH281" s="1224" t="s">
        <v>35</v>
      </c>
      <c r="BI281" s="1245" t="s">
        <v>35</v>
      </c>
      <c r="BJ281" s="1245" t="s">
        <v>35</v>
      </c>
      <c r="BK281" s="1245" t="s">
        <v>35</v>
      </c>
      <c r="BL281" s="1266" t="s">
        <v>35</v>
      </c>
      <c r="BM281" s="1224" t="s">
        <v>35</v>
      </c>
      <c r="BN281" s="1245" t="s">
        <v>35</v>
      </c>
      <c r="BO281" s="1245" t="s">
        <v>35</v>
      </c>
      <c r="BP281" s="1245" t="s">
        <v>35</v>
      </c>
      <c r="BQ281" s="1266" t="s">
        <v>35</v>
      </c>
      <c r="BR281" s="1224" t="s">
        <v>35</v>
      </c>
      <c r="BS281" s="1245" t="s">
        <v>35</v>
      </c>
      <c r="BT281" s="1245" t="s">
        <v>35</v>
      </c>
      <c r="BU281" s="1245" t="s">
        <v>35</v>
      </c>
      <c r="BV281" s="1245" t="s">
        <v>35</v>
      </c>
      <c r="BW281" s="1245" t="s">
        <v>35</v>
      </c>
      <c r="BX281" s="1245" t="s">
        <v>35</v>
      </c>
      <c r="BY281" s="1306" t="s">
        <v>35</v>
      </c>
      <c r="BZ281" s="1306" t="s">
        <v>35</v>
      </c>
      <c r="CA281" s="1306" t="s">
        <v>35</v>
      </c>
      <c r="CB281" s="1306" t="s">
        <v>35</v>
      </c>
      <c r="CC281" s="2210"/>
      <c r="CD281" s="2210"/>
      <c r="CE281" s="2210"/>
      <c r="CF281" s="2210"/>
      <c r="CG281" s="2210"/>
      <c r="CH281" s="2210"/>
      <c r="CI281" s="2210"/>
      <c r="CJ281" s="2210"/>
      <c r="CK281" s="2210"/>
      <c r="CL281" s="2210"/>
      <c r="CM281" s="2210"/>
      <c r="CN281" s="2210"/>
      <c r="CO281" s="2210"/>
      <c r="CP281" s="2210"/>
      <c r="CQ281" s="2210"/>
      <c r="CR281" s="2210"/>
      <c r="CS281" s="2210"/>
      <c r="CT281" s="2210"/>
      <c r="CU281" s="2210"/>
      <c r="CV281" s="2210"/>
      <c r="CW281" s="2210"/>
      <c r="CX281" s="2210"/>
      <c r="CY281" s="2210"/>
      <c r="CZ281" s="2210"/>
    </row>
    <row r="282" s="399" customFormat="true" ht="15" customHeight="true" x14ac:dyDescent="0.2">
      <c r="B282" s="398"/>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619"/>
      <c r="BB282" s="295" t="s">
        <v>83</v>
      </c>
      <c r="BC282" s="1224" t="s">
        <v>35</v>
      </c>
      <c r="BD282" s="1245" t="s">
        <v>35</v>
      </c>
      <c r="BE282" s="1245" t="s">
        <v>35</v>
      </c>
      <c r="BF282" s="1245" t="s">
        <v>35</v>
      </c>
      <c r="BG282" s="1266" t="s">
        <v>35</v>
      </c>
      <c r="BH282" s="1224" t="s">
        <v>35</v>
      </c>
      <c r="BI282" s="1245" t="s">
        <v>35</v>
      </c>
      <c r="BJ282" s="1245" t="s">
        <v>35</v>
      </c>
      <c r="BK282" s="1245" t="s">
        <v>35</v>
      </c>
      <c r="BL282" s="1266" t="s">
        <v>35</v>
      </c>
      <c r="BM282" s="1224" t="s">
        <v>35</v>
      </c>
      <c r="BN282" s="1245" t="s">
        <v>35</v>
      </c>
      <c r="BO282" s="1245" t="s">
        <v>35</v>
      </c>
      <c r="BP282" s="1245" t="s">
        <v>35</v>
      </c>
      <c r="BQ282" s="1266" t="s">
        <v>35</v>
      </c>
      <c r="BR282" s="1224" t="s">
        <v>35</v>
      </c>
      <c r="BS282" s="1245" t="s">
        <v>35</v>
      </c>
      <c r="BT282" s="1245" t="s">
        <v>35</v>
      </c>
      <c r="BU282" s="1245" t="s">
        <v>35</v>
      </c>
      <c r="BV282" s="1245" t="s">
        <v>35</v>
      </c>
      <c r="BW282" s="1245" t="s">
        <v>35</v>
      </c>
      <c r="BX282" s="1245" t="s">
        <v>35</v>
      </c>
      <c r="BY282" s="1306" t="s">
        <v>35</v>
      </c>
      <c r="BZ282" s="1306" t="s">
        <v>35</v>
      </c>
      <c r="CA282" s="1306" t="s">
        <v>35</v>
      </c>
      <c r="CB282" s="1306" t="s">
        <v>35</v>
      </c>
      <c r="CC282" s="2210"/>
      <c r="CD282" s="2210"/>
      <c r="CE282" s="2210"/>
      <c r="CF282" s="2210"/>
      <c r="CG282" s="2210"/>
      <c r="CH282" s="2210"/>
      <c r="CI282" s="2210"/>
      <c r="CJ282" s="2210"/>
      <c r="CK282" s="2210"/>
      <c r="CL282" s="2210"/>
      <c r="CM282" s="2210"/>
      <c r="CN282" s="2210"/>
      <c r="CO282" s="2210"/>
      <c r="CP282" s="2210"/>
      <c r="CQ282" s="2210"/>
      <c r="CR282" s="2210"/>
      <c r="CS282" s="2210"/>
      <c r="CT282" s="2210"/>
      <c r="CU282" s="2210"/>
      <c r="CV282" s="2210"/>
      <c r="CW282" s="2210"/>
      <c r="CX282" s="2210"/>
      <c r="CY282" s="2210"/>
      <c r="CZ282" s="2210"/>
    </row>
    <row r="283" s="399" customFormat="true" ht="15" customHeight="true" x14ac:dyDescent="0.2">
      <c r="B283" s="398"/>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619"/>
      <c r="BB283" s="295" t="s">
        <v>84</v>
      </c>
      <c r="BC283" s="1224" t="s">
        <v>35</v>
      </c>
      <c r="BD283" s="1245" t="s">
        <v>35</v>
      </c>
      <c r="BE283" s="1245" t="s">
        <v>35</v>
      </c>
      <c r="BF283" s="1245" t="s">
        <v>35</v>
      </c>
      <c r="BG283" s="1266" t="s">
        <v>35</v>
      </c>
      <c r="BH283" s="1224" t="s">
        <v>35</v>
      </c>
      <c r="BI283" s="1245" t="s">
        <v>35</v>
      </c>
      <c r="BJ283" s="1245" t="s">
        <v>35</v>
      </c>
      <c r="BK283" s="1245" t="s">
        <v>35</v>
      </c>
      <c r="BL283" s="1266" t="s">
        <v>35</v>
      </c>
      <c r="BM283" s="1224" t="s">
        <v>35</v>
      </c>
      <c r="BN283" s="1245" t="s">
        <v>35</v>
      </c>
      <c r="BO283" s="1245" t="s">
        <v>35</v>
      </c>
      <c r="BP283" s="1245" t="s">
        <v>35</v>
      </c>
      <c r="BQ283" s="1266" t="s">
        <v>35</v>
      </c>
      <c r="BR283" s="1224" t="s">
        <v>35</v>
      </c>
      <c r="BS283" s="1245" t="s">
        <v>35</v>
      </c>
      <c r="BT283" s="1245" t="s">
        <v>35</v>
      </c>
      <c r="BU283" s="1245" t="s">
        <v>35</v>
      </c>
      <c r="BV283" s="1245" t="s">
        <v>35</v>
      </c>
      <c r="BW283" s="1245" t="s">
        <v>35</v>
      </c>
      <c r="BX283" s="1245" t="s">
        <v>35</v>
      </c>
      <c r="BY283" s="1306" t="s">
        <v>35</v>
      </c>
      <c r="BZ283" s="1306" t="s">
        <v>35</v>
      </c>
      <c r="CA283" s="1306" t="s">
        <v>35</v>
      </c>
      <c r="CB283" s="1306" t="s">
        <v>35</v>
      </c>
      <c r="CC283" s="2210"/>
      <c r="CD283" s="2210"/>
      <c r="CE283" s="2210"/>
      <c r="CF283" s="2210"/>
      <c r="CG283" s="2210"/>
      <c r="CH283" s="2210"/>
      <c r="CI283" s="2210"/>
      <c r="CJ283" s="2210"/>
      <c r="CK283" s="2210"/>
      <c r="CL283" s="2210"/>
      <c r="CM283" s="2210"/>
      <c r="CN283" s="2210"/>
      <c r="CO283" s="2210"/>
      <c r="CP283" s="2210"/>
      <c r="CQ283" s="2210"/>
      <c r="CR283" s="2210"/>
      <c r="CS283" s="2210"/>
      <c r="CT283" s="2210"/>
      <c r="CU283" s="2210"/>
      <c r="CV283" s="2210"/>
      <c r="CW283" s="2210"/>
      <c r="CX283" s="2210"/>
      <c r="CY283" s="2210"/>
      <c r="CZ283" s="2210"/>
    </row>
    <row r="284" s="399" customFormat="true" ht="15" customHeight="true" x14ac:dyDescent="0.2">
      <c r="B284" s="398"/>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624"/>
      <c r="BB284" s="296" t="s">
        <v>113</v>
      </c>
      <c r="BC284" s="1225" t="s">
        <v>35</v>
      </c>
      <c r="BD284" s="1246" t="s">
        <v>35</v>
      </c>
      <c r="BE284" s="1246" t="s">
        <v>35</v>
      </c>
      <c r="BF284" s="1246" t="s">
        <v>35</v>
      </c>
      <c r="BG284" s="1267" t="s">
        <v>35</v>
      </c>
      <c r="BH284" s="1287" t="s">
        <v>35</v>
      </c>
      <c r="BI284" s="1246" t="s">
        <v>35</v>
      </c>
      <c r="BJ284" s="1246" t="s">
        <v>35</v>
      </c>
      <c r="BK284" s="1246" t="s">
        <v>35</v>
      </c>
      <c r="BL284" s="1267" t="s">
        <v>35</v>
      </c>
      <c r="BM284" s="1287" t="s">
        <v>35</v>
      </c>
      <c r="BN284" s="1246" t="s">
        <v>35</v>
      </c>
      <c r="BO284" s="1246" t="s">
        <v>35</v>
      </c>
      <c r="BP284" s="1246" t="s">
        <v>35</v>
      </c>
      <c r="BQ284" s="1267" t="s">
        <v>35</v>
      </c>
      <c r="BR284" s="1287" t="s">
        <v>35</v>
      </c>
      <c r="BS284" s="1246" t="s">
        <v>35</v>
      </c>
      <c r="BT284" s="1246" t="s">
        <v>35</v>
      </c>
      <c r="BU284" s="1246" t="s">
        <v>35</v>
      </c>
      <c r="BV284" s="1246" t="s">
        <v>35</v>
      </c>
      <c r="BW284" s="1246" t="s">
        <v>35</v>
      </c>
      <c r="BX284" s="1246" t="s">
        <v>35</v>
      </c>
      <c r="BY284" s="1307" t="s">
        <v>35</v>
      </c>
      <c r="BZ284" s="1307" t="s">
        <v>35</v>
      </c>
      <c r="CA284" s="1307" t="s">
        <v>35</v>
      </c>
      <c r="CB284" s="1307" t="s">
        <v>35</v>
      </c>
      <c r="CC284" s="2211"/>
      <c r="CD284" s="2211"/>
      <c r="CE284" s="2211"/>
      <c r="CF284" s="2211"/>
      <c r="CG284" s="2211"/>
      <c r="CH284" s="2211"/>
      <c r="CI284" s="2211"/>
      <c r="CJ284" s="2211"/>
      <c r="CK284" s="2211"/>
      <c r="CL284" s="2211"/>
      <c r="CM284" s="2211"/>
      <c r="CN284" s="2211"/>
      <c r="CO284" s="2211"/>
      <c r="CP284" s="2211"/>
      <c r="CQ284" s="2211"/>
      <c r="CR284" s="2211"/>
      <c r="CS284" s="2211"/>
      <c r="CT284" s="2211"/>
      <c r="CU284" s="2211"/>
      <c r="CV284" s="2211"/>
      <c r="CW284" s="2211"/>
      <c r="CX284" s="2211"/>
      <c r="CY284" s="2211"/>
      <c r="CZ284" s="2211"/>
    </row>
    <row r="285" s="399" customFormat="true" ht="15" customHeight="true" x14ac:dyDescent="0.2">
      <c r="B285" s="398"/>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99" customFormat="true" ht="15" customHeight="true" x14ac:dyDescent="0.2">
      <c r="B286" s="398"/>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99" customFormat="true" ht="15" customHeight="true" x14ac:dyDescent="0.2">
      <c r="B287" s="398"/>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99" customFormat="true" ht="15" customHeight="true" x14ac:dyDescent="0.2">
      <c r="B288" s="398"/>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99" customFormat="true" ht="15" customHeight="true" x14ac:dyDescent="0.2">
      <c r="A289" s="411"/>
      <c r="B289" s="412"/>
      <c r="C289" s="413"/>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99" customFormat="true" ht="15" customHeight="true" x14ac:dyDescent="0.2">
      <c r="A290" s="712"/>
      <c r="B290" s="713"/>
      <c r="C290" s="714"/>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99" customFormat="true" ht="15" customHeight="true" x14ac:dyDescent="0.2">
      <c r="A291" s="715"/>
      <c r="B291" s="716"/>
      <c r="C291" s="717"/>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99" customFormat="true" ht="15" customHeight="true" x14ac:dyDescent="0.2">
      <c r="A292" s="718"/>
      <c r="B292" s="719"/>
      <c r="C292" s="720"/>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99" customFormat="true" ht="15" customHeight="true" x14ac:dyDescent="0.2">
      <c r="A293" s="721"/>
      <c r="B293" s="722"/>
      <c r="C293" s="723"/>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99" customFormat="true" ht="15" customHeight="true" x14ac:dyDescent="0.2">
      <c r="A294" s="724"/>
      <c r="B294" s="725"/>
      <c r="C294" s="72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99" customFormat="true" ht="15" customHeight="true" x14ac:dyDescent="0.2">
      <c r="A295" s="724"/>
      <c r="B295" s="725"/>
      <c r="C295" s="72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99" customFormat="true" ht="15" customHeight="true" x14ac:dyDescent="0.2">
      <c r="A296" s="724"/>
      <c r="B296" s="727"/>
      <c r="C296" s="72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99" customFormat="true" ht="15" customHeight="true" x14ac:dyDescent="0.2">
      <c r="A297" s="728"/>
      <c r="B297" s="729"/>
      <c r="C297" s="730"/>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99" customFormat="true" ht="15" customHeight="true" x14ac:dyDescent="0.2">
      <c r="B298" s="398"/>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99" customFormat="true" ht="15" customHeight="true" x14ac:dyDescent="0.2">
      <c r="A299" s="414"/>
      <c r="B299" s="415"/>
      <c r="C299" s="416"/>
      <c r="D299" s="417"/>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99" customFormat="true" ht="15" customHeight="true" x14ac:dyDescent="0.2">
      <c r="A300" s="731"/>
      <c r="B300" s="732"/>
      <c r="C300" s="733"/>
      <c r="D300" s="734"/>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99" customFormat="true" ht="15" customHeight="true" x14ac:dyDescent="0.2">
      <c r="A301" s="735"/>
      <c r="B301" s="736"/>
      <c r="C301" s="737"/>
      <c r="D301" s="738"/>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99" customFormat="true" ht="15" customHeight="true" x14ac:dyDescent="0.2">
      <c r="A302" s="739"/>
      <c r="B302" s="740"/>
      <c r="C302" s="741"/>
      <c r="D302" s="742"/>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99" customFormat="true" ht="15" customHeight="true" x14ac:dyDescent="0.2">
      <c r="A303" s="743"/>
      <c r="B303" s="744"/>
      <c r="C303" s="745"/>
      <c r="D303" s="74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99" customFormat="true" ht="15" customHeight="true" x14ac:dyDescent="0.2">
      <c r="A304" s="747"/>
      <c r="B304" s="748"/>
      <c r="C304" s="749"/>
      <c r="D304" s="750"/>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99" customFormat="true" ht="15" customHeight="true" x14ac:dyDescent="0.2">
      <c r="A305" s="751"/>
      <c r="B305" s="752"/>
      <c r="C305" s="753"/>
      <c r="D305" s="754"/>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99" customFormat="true" ht="15" customHeight="true" x14ac:dyDescent="0.2">
      <c r="B306" s="398"/>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99" customFormat="true" ht="15" customHeight="true" x14ac:dyDescent="0.2">
      <c r="B307" s="398"/>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99" customFormat="true" ht="15" customHeight="true" x14ac:dyDescent="0.2">
      <c r="B308" s="398"/>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99" customFormat="true" ht="15" customHeight="true" x14ac:dyDescent="0.2">
      <c r="B309" s="398"/>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99" customFormat="true" ht="15" customHeight="true" x14ac:dyDescent="0.2">
      <c r="B310" s="398"/>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99" customFormat="true" ht="15" customHeight="true" x14ac:dyDescent="0.2">
      <c r="B311" s="398"/>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99" customFormat="true" ht="15" customHeight="true" x14ac:dyDescent="0.2">
      <c r="B312" s="398"/>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99" customFormat="true" ht="15" customHeight="true" x14ac:dyDescent="0.2">
      <c r="B313" s="398"/>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99" customFormat="true" ht="15" customHeight="true" x14ac:dyDescent="0.2">
      <c r="B314" s="398"/>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99" customFormat="true" ht="15" customHeight="true" x14ac:dyDescent="0.2">
      <c r="B315" s="398"/>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99" customFormat="true" ht="15" customHeight="true" x14ac:dyDescent="0.2">
      <c r="B316" s="398"/>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99" customFormat="true" ht="15" customHeight="true" x14ac:dyDescent="0.2">
      <c r="B317" s="398"/>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99" customFormat="true" ht="15" customHeight="true" x14ac:dyDescent="0.2">
      <c r="B318" s="398"/>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99" customFormat="true" ht="15" customHeight="true" x14ac:dyDescent="0.2">
      <c r="B319" s="398"/>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99" customFormat="true" ht="15" customHeight="true" x14ac:dyDescent="0.2">
      <c r="B320" s="398"/>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99" customFormat="true" ht="15" customHeight="true" x14ac:dyDescent="0.2">
      <c r="B321" s="398"/>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99" customFormat="true" ht="15" customHeight="true" x14ac:dyDescent="0.2">
      <c r="B322" s="398"/>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99" customFormat="true" ht="15" customHeight="true" x14ac:dyDescent="0.2">
      <c r="B323" s="398"/>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99" customFormat="true" ht="15" customHeight="true" x14ac:dyDescent="0.2">
      <c r="B324" s="398"/>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99" customFormat="true" ht="15" customHeight="true" x14ac:dyDescent="0.2">
      <c r="B325" s="398"/>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99" customFormat="true" ht="15" customHeight="true" x14ac:dyDescent="0.2">
      <c r="B326" s="398"/>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99" customFormat="true" ht="15" customHeight="true" x14ac:dyDescent="0.2">
      <c r="B327" s="398"/>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99" customFormat="true" ht="15" customHeight="true" x14ac:dyDescent="0.2">
      <c r="B328" s="398"/>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99" customFormat="true" ht="250.15" customHeight="true" x14ac:dyDescent="0.2">
      <c r="B329" s="398"/>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7"/>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2"/>
      <c r="BD330" s="392"/>
      <c r="BE330" s="392"/>
      <c r="BF330" s="392"/>
      <c r="BG330" s="392"/>
      <c r="BH330" s="392"/>
      <c r="BI330" s="392"/>
      <c r="BJ330" s="392"/>
      <c r="BK330" s="392"/>
      <c r="BL330" s="392"/>
      <c r="BM330" s="392"/>
      <c r="BN330" s="392"/>
      <c r="BO330" s="392"/>
      <c r="BP330" s="392"/>
      <c r="BQ330" s="392"/>
      <c r="BR330" s="392"/>
      <c r="BS330" s="392"/>
      <c r="BT330" s="392"/>
      <c r="BU330" s="392"/>
      <c r="BV330" s="392"/>
      <c r="BW330" s="392"/>
      <c r="BX330" s="392"/>
      <c r="BY330" s="39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7"/>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2"/>
      <c r="BD331" s="392"/>
      <c r="BE331" s="392"/>
      <c r="BF331" s="392"/>
      <c r="BG331" s="392"/>
      <c r="BH331" s="392"/>
      <c r="BI331" s="392"/>
      <c r="BJ331" s="392"/>
      <c r="BK331" s="392"/>
      <c r="BL331" s="392"/>
      <c r="BM331" s="392"/>
      <c r="BN331" s="392"/>
      <c r="BO331" s="392"/>
      <c r="BP331" s="392"/>
      <c r="BQ331" s="392"/>
      <c r="BR331" s="392"/>
      <c r="BS331" s="392"/>
      <c r="BT331" s="392"/>
      <c r="BU331" s="392"/>
      <c r="BV331" s="392"/>
      <c r="BW331" s="392"/>
      <c r="BX331" s="392"/>
      <c r="BY331" s="39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7"/>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2"/>
      <c r="BD332" s="392"/>
      <c r="BE332" s="392"/>
      <c r="BF332" s="392"/>
      <c r="BG332" s="392"/>
      <c r="BH332" s="392"/>
      <c r="BI332" s="392"/>
      <c r="BJ332" s="392"/>
      <c r="BK332" s="392"/>
      <c r="BL332" s="392"/>
      <c r="BM332" s="392"/>
      <c r="BN332" s="392"/>
      <c r="BO332" s="392"/>
      <c r="BP332" s="392"/>
      <c r="BQ332" s="392"/>
      <c r="BR332" s="392"/>
      <c r="BS332" s="392"/>
      <c r="BT332" s="392"/>
      <c r="BU332" s="392"/>
      <c r="BV332" s="392"/>
      <c r="BW332" s="392"/>
      <c r="BX332" s="392"/>
      <c r="BY332" s="39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7"/>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2"/>
      <c r="BD333" s="392"/>
      <c r="BE333" s="392"/>
      <c r="BF333" s="392"/>
      <c r="BG333" s="392"/>
      <c r="BH333" s="392"/>
      <c r="BI333" s="392"/>
      <c r="BJ333" s="392"/>
      <c r="BK333" s="392"/>
      <c r="BL333" s="392"/>
      <c r="BM333" s="392"/>
      <c r="BN333" s="392"/>
      <c r="BO333" s="392"/>
      <c r="BP333" s="392"/>
      <c r="BQ333" s="392"/>
      <c r="BR333" s="392"/>
      <c r="BS333" s="392"/>
      <c r="BT333" s="392"/>
      <c r="BU333" s="392"/>
      <c r="BV333" s="392"/>
      <c r="BW333" s="392"/>
      <c r="BX333" s="392"/>
      <c r="BY333" s="39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7"/>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2"/>
      <c r="BD334" s="392"/>
      <c r="BE334" s="392"/>
      <c r="BF334" s="392"/>
      <c r="BG334" s="392"/>
      <c r="BH334" s="392"/>
      <c r="BI334" s="392"/>
      <c r="BJ334" s="392"/>
      <c r="BK334" s="392"/>
      <c r="BL334" s="392"/>
      <c r="BM334" s="392"/>
      <c r="BN334" s="392"/>
      <c r="BO334" s="392"/>
      <c r="BP334" s="392"/>
      <c r="BQ334" s="392"/>
      <c r="BR334" s="392"/>
      <c r="BS334" s="392"/>
      <c r="BT334" s="392"/>
      <c r="BU334" s="392"/>
      <c r="BV334" s="392"/>
      <c r="BW334" s="392"/>
      <c r="BX334" s="392"/>
      <c r="BY334" s="39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7"/>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2"/>
      <c r="BD335" s="392"/>
      <c r="BE335" s="392"/>
      <c r="BF335" s="392"/>
      <c r="BG335" s="392"/>
      <c r="BH335" s="392"/>
      <c r="BI335" s="392"/>
      <c r="BJ335" s="392"/>
      <c r="BK335" s="392"/>
      <c r="BL335" s="392"/>
      <c r="BM335" s="392"/>
      <c r="BN335" s="392"/>
      <c r="BO335" s="392"/>
      <c r="BP335" s="392"/>
      <c r="BQ335" s="392"/>
      <c r="BR335" s="392"/>
      <c r="BS335" s="392"/>
      <c r="BT335" s="392"/>
      <c r="BU335" s="392"/>
      <c r="BV335" s="392"/>
      <c r="BW335" s="392"/>
      <c r="BX335" s="392"/>
      <c r="BY335" s="39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7"/>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2"/>
      <c r="BD336" s="392"/>
      <c r="BE336" s="392"/>
      <c r="BF336" s="392"/>
      <c r="BG336" s="392"/>
      <c r="BH336" s="392"/>
      <c r="BI336" s="392"/>
      <c r="BJ336" s="392"/>
      <c r="BK336" s="392"/>
      <c r="BL336" s="392"/>
      <c r="BM336" s="392"/>
      <c r="BN336" s="392"/>
      <c r="BO336" s="392"/>
      <c r="BP336" s="392"/>
      <c r="BQ336" s="392"/>
      <c r="BR336" s="392"/>
      <c r="BS336" s="392"/>
      <c r="BT336" s="392"/>
      <c r="BU336" s="392"/>
      <c r="BV336" s="392"/>
      <c r="BW336" s="392"/>
      <c r="BX336" s="392"/>
      <c r="BY336" s="39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7"/>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2"/>
      <c r="BD337" s="392"/>
      <c r="BE337" s="392"/>
      <c r="BF337" s="392"/>
      <c r="BG337" s="392"/>
      <c r="BH337" s="392"/>
      <c r="BI337" s="392"/>
      <c r="BJ337" s="392"/>
      <c r="BK337" s="392"/>
      <c r="BL337" s="392"/>
      <c r="BM337" s="392"/>
      <c r="BN337" s="392"/>
      <c r="BO337" s="392"/>
      <c r="BP337" s="392"/>
      <c r="BQ337" s="392"/>
      <c r="BR337" s="392"/>
      <c r="BS337" s="392"/>
      <c r="BT337" s="392"/>
      <c r="BU337" s="392"/>
      <c r="BV337" s="392"/>
      <c r="BW337" s="392"/>
      <c r="BX337" s="392"/>
      <c r="BY337" s="39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7"/>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2"/>
      <c r="BD338" s="392"/>
      <c r="BE338" s="392"/>
      <c r="BF338" s="392"/>
      <c r="BG338" s="392"/>
      <c r="BH338" s="392"/>
      <c r="BI338" s="392"/>
      <c r="BJ338" s="392"/>
      <c r="BK338" s="392"/>
      <c r="BL338" s="392"/>
      <c r="BM338" s="392"/>
      <c r="BN338" s="392"/>
      <c r="BO338" s="392"/>
      <c r="BP338" s="392"/>
      <c r="BQ338" s="392"/>
      <c r="BR338" s="392"/>
      <c r="BS338" s="392"/>
      <c r="BT338" s="392"/>
      <c r="BU338" s="392"/>
      <c r="BV338" s="392"/>
      <c r="BW338" s="392"/>
      <c r="BX338" s="392"/>
      <c r="BY338" s="39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99" customFormat="true" ht="15" customHeight="true" x14ac:dyDescent="0.2">
      <c r="B339" s="398"/>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625" t="s">
        <v>114</v>
      </c>
      <c r="BD339" s="2605"/>
      <c r="BE339" s="2605"/>
      <c r="BF339" s="2605"/>
      <c r="BG339" s="2606"/>
      <c r="BH339" s="2604" t="s">
        <v>38</v>
      </c>
      <c r="BI339" s="2605"/>
      <c r="BJ339" s="2605"/>
      <c r="BK339" s="2605"/>
      <c r="BL339" s="2606"/>
      <c r="BM339" s="2604" t="s">
        <v>37</v>
      </c>
      <c r="BN339" s="2605"/>
      <c r="BO339" s="2605"/>
      <c r="BP339" s="2605"/>
      <c r="BQ339" s="2607"/>
      <c r="BR339" s="2121" t="s">
        <v>137</v>
      </c>
      <c r="BS339" s="2122"/>
      <c r="BT339" s="2122"/>
      <c r="BU339" s="2122"/>
      <c r="BV339" s="2122"/>
      <c r="BW339" s="2122"/>
      <c r="BX339" s="2122"/>
      <c r="BY339" s="2123"/>
      <c r="BZ339" s="313"/>
      <c r="CA339" s="313"/>
      <c r="CB339" s="313"/>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399" customFormat="true" ht="12.75" x14ac:dyDescent="0.2">
      <c r="B340" s="398"/>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150</v>
      </c>
      <c r="BS340" s="180" t="s">
        <v>151</v>
      </c>
      <c r="BT340" s="180" t="s">
        <v>152</v>
      </c>
      <c r="BU340" s="180" t="s">
        <v>153</v>
      </c>
      <c r="BV340" s="180" t="s">
        <v>154</v>
      </c>
      <c r="BW340" s="180" t="s">
        <v>155</v>
      </c>
      <c r="BX340" s="180" t="s">
        <v>156</v>
      </c>
      <c r="BY340" s="181" t="s">
        <v>157</v>
      </c>
      <c r="BZ340" s="181" t="s">
        <v>158</v>
      </c>
      <c r="CA340" s="181" t="s">
        <v>159</v>
      </c>
      <c r="CB340" s="181" t="s">
        <v>160</v>
      </c>
      <c r="CC340" s="2212"/>
      <c r="CD340" s="2212"/>
      <c r="CE340" s="2212"/>
      <c r="CF340" s="2212"/>
      <c r="CG340" s="2212"/>
      <c r="CH340" s="2212"/>
      <c r="CI340" s="2212"/>
      <c r="CJ340" s="2212"/>
      <c r="CK340" s="2212"/>
      <c r="CL340" s="2212"/>
      <c r="CM340" s="2212"/>
      <c r="CN340" s="2212"/>
      <c r="CO340" s="2212"/>
      <c r="CP340" s="2212"/>
      <c r="CQ340" s="2212"/>
      <c r="CR340" s="2212"/>
      <c r="CS340" s="2212"/>
      <c r="CT340" s="2212"/>
      <c r="CU340" s="2212"/>
      <c r="CV340" s="2212"/>
      <c r="CW340" s="2212"/>
      <c r="CX340" s="2212"/>
      <c r="CY340" s="2212"/>
      <c r="CZ340" s="2212"/>
    </row>
    <row r="341" s="399" customFormat="true" ht="15" customHeight="true" x14ac:dyDescent="0.2">
      <c r="B341" s="398"/>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608" t="s">
        <v>144</v>
      </c>
      <c r="BB341" s="162" t="s">
        <v>49</v>
      </c>
      <c r="BC341" s="1226" t="s">
        <v>35</v>
      </c>
      <c r="BD341" s="1247" t="s">
        <v>35</v>
      </c>
      <c r="BE341" s="1247" t="s">
        <v>35</v>
      </c>
      <c r="BF341" s="1247" t="s">
        <v>35</v>
      </c>
      <c r="BG341" s="1268" t="s">
        <v>35</v>
      </c>
      <c r="BH341" s="1288" t="s">
        <v>35</v>
      </c>
      <c r="BI341" s="1247" t="s">
        <v>35</v>
      </c>
      <c r="BJ341" s="1247" t="s">
        <v>35</v>
      </c>
      <c r="BK341" s="1247" t="s">
        <v>35</v>
      </c>
      <c r="BL341" s="1268" t="s">
        <v>35</v>
      </c>
      <c r="BM341" s="1288" t="s">
        <v>35</v>
      </c>
      <c r="BN341" s="1247" t="s">
        <v>35</v>
      </c>
      <c r="BO341" s="1247" t="s">
        <v>35</v>
      </c>
      <c r="BP341" s="1247" t="s">
        <v>35</v>
      </c>
      <c r="BQ341" s="1268" t="s">
        <v>35</v>
      </c>
      <c r="BR341" s="1288" t="s">
        <v>35</v>
      </c>
      <c r="BS341" s="1247" t="s">
        <v>35</v>
      </c>
      <c r="BT341" s="1247" t="s">
        <v>35</v>
      </c>
      <c r="BU341" s="1247" t="s">
        <v>35</v>
      </c>
      <c r="BV341" s="1247" t="s">
        <v>35</v>
      </c>
      <c r="BW341" s="1247" t="s">
        <v>35</v>
      </c>
      <c r="BX341" s="1247" t="s">
        <v>35</v>
      </c>
      <c r="BY341" s="1308" t="s">
        <v>35</v>
      </c>
      <c r="BZ341" s="1308" t="s">
        <v>35</v>
      </c>
      <c r="CA341" s="1308" t="s">
        <v>35</v>
      </c>
      <c r="CB341" s="1308" t="s">
        <v>35</v>
      </c>
      <c r="CC341" s="2213"/>
      <c r="CD341" s="2213"/>
      <c r="CE341" s="2213"/>
      <c r="CF341" s="2213"/>
      <c r="CG341" s="2213"/>
      <c r="CH341" s="2213"/>
      <c r="CI341" s="2213"/>
      <c r="CJ341" s="2213"/>
      <c r="CK341" s="2213"/>
      <c r="CL341" s="2213"/>
      <c r="CM341" s="2213"/>
      <c r="CN341" s="2213"/>
      <c r="CO341" s="2213"/>
      <c r="CP341" s="2213"/>
      <c r="CQ341" s="2213"/>
      <c r="CR341" s="2213"/>
      <c r="CS341" s="2213"/>
      <c r="CT341" s="2213"/>
      <c r="CU341" s="2213"/>
      <c r="CV341" s="2213"/>
      <c r="CW341" s="2213"/>
      <c r="CX341" s="2213"/>
      <c r="CY341" s="2213"/>
      <c r="CZ341" s="2213"/>
    </row>
    <row r="342" s="399" customFormat="true" ht="15" customHeight="true" x14ac:dyDescent="0.2">
      <c r="B342" s="398"/>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609"/>
      <c r="BB342" s="163" t="s">
        <v>48</v>
      </c>
      <c r="BC342" s="1227" t="s">
        <v>35</v>
      </c>
      <c r="BD342" s="1248" t="s">
        <v>35</v>
      </c>
      <c r="BE342" s="1248" t="s">
        <v>35</v>
      </c>
      <c r="BF342" s="1248" t="s">
        <v>35</v>
      </c>
      <c r="BG342" s="1269" t="s">
        <v>35</v>
      </c>
      <c r="BH342" s="1289" t="s">
        <v>35</v>
      </c>
      <c r="BI342" s="1248" t="s">
        <v>35</v>
      </c>
      <c r="BJ342" s="1248" t="s">
        <v>35</v>
      </c>
      <c r="BK342" s="1248" t="s">
        <v>35</v>
      </c>
      <c r="BL342" s="1269" t="s">
        <v>35</v>
      </c>
      <c r="BM342" s="1289" t="s">
        <v>35</v>
      </c>
      <c r="BN342" s="1248" t="s">
        <v>35</v>
      </c>
      <c r="BO342" s="1248" t="s">
        <v>35</v>
      </c>
      <c r="BP342" s="1248" t="s">
        <v>35</v>
      </c>
      <c r="BQ342" s="1269" t="s">
        <v>35</v>
      </c>
      <c r="BR342" s="1289" t="s">
        <v>35</v>
      </c>
      <c r="BS342" s="1248" t="s">
        <v>35</v>
      </c>
      <c r="BT342" s="1248" t="s">
        <v>35</v>
      </c>
      <c r="BU342" s="1248" t="s">
        <v>35</v>
      </c>
      <c r="BV342" s="1248" t="s">
        <v>35</v>
      </c>
      <c r="BW342" s="1248" t="s">
        <v>35</v>
      </c>
      <c r="BX342" s="1248" t="s">
        <v>35</v>
      </c>
      <c r="BY342" s="1309" t="s">
        <v>35</v>
      </c>
      <c r="BZ342" s="1309" t="s">
        <v>35</v>
      </c>
      <c r="CA342" s="1309" t="s">
        <v>35</v>
      </c>
      <c r="CB342" s="1309" t="s">
        <v>35</v>
      </c>
      <c r="CC342" s="2214"/>
      <c r="CD342" s="2214"/>
      <c r="CE342" s="2214"/>
      <c r="CF342" s="2214"/>
      <c r="CG342" s="2214"/>
      <c r="CH342" s="2214"/>
      <c r="CI342" s="2214"/>
      <c r="CJ342" s="2214"/>
      <c r="CK342" s="2214"/>
      <c r="CL342" s="2214"/>
      <c r="CM342" s="2214"/>
      <c r="CN342" s="2214"/>
      <c r="CO342" s="2214"/>
      <c r="CP342" s="2214"/>
      <c r="CQ342" s="2214"/>
      <c r="CR342" s="2214"/>
      <c r="CS342" s="2214"/>
      <c r="CT342" s="2214"/>
      <c r="CU342" s="2214"/>
      <c r="CV342" s="2214"/>
      <c r="CW342" s="2214"/>
      <c r="CX342" s="2214"/>
      <c r="CY342" s="2214"/>
      <c r="CZ342" s="2214"/>
    </row>
    <row r="343" s="399" customFormat="true" ht="15" customHeight="true" x14ac:dyDescent="0.2">
      <c r="B343" s="398"/>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610" t="s">
        <v>139</v>
      </c>
      <c r="BB343" s="163" t="s">
        <v>49</v>
      </c>
      <c r="BC343" s="1227" t="s">
        <v>35</v>
      </c>
      <c r="BD343" s="1248" t="s">
        <v>35</v>
      </c>
      <c r="BE343" s="1248" t="s">
        <v>35</v>
      </c>
      <c r="BF343" s="1248" t="s">
        <v>35</v>
      </c>
      <c r="BG343" s="1269" t="s">
        <v>35</v>
      </c>
      <c r="BH343" s="1289" t="s">
        <v>35</v>
      </c>
      <c r="BI343" s="1248" t="s">
        <v>35</v>
      </c>
      <c r="BJ343" s="1248" t="s">
        <v>35</v>
      </c>
      <c r="BK343" s="1248" t="s">
        <v>35</v>
      </c>
      <c r="BL343" s="1269" t="s">
        <v>35</v>
      </c>
      <c r="BM343" s="1289" t="s">
        <v>35</v>
      </c>
      <c r="BN343" s="1248" t="s">
        <v>35</v>
      </c>
      <c r="BO343" s="1248" t="s">
        <v>35</v>
      </c>
      <c r="BP343" s="1248" t="s">
        <v>35</v>
      </c>
      <c r="BQ343" s="1269" t="s">
        <v>35</v>
      </c>
      <c r="BR343" s="1289" t="s">
        <v>35</v>
      </c>
      <c r="BS343" s="1248" t="s">
        <v>35</v>
      </c>
      <c r="BT343" s="1248" t="s">
        <v>35</v>
      </c>
      <c r="BU343" s="1248" t="s">
        <v>35</v>
      </c>
      <c r="BV343" s="1248" t="s">
        <v>35</v>
      </c>
      <c r="BW343" s="1248" t="s">
        <v>35</v>
      </c>
      <c r="BX343" s="1248" t="s">
        <v>35</v>
      </c>
      <c r="BY343" s="1309" t="s">
        <v>35</v>
      </c>
      <c r="BZ343" s="1309" t="s">
        <v>35</v>
      </c>
      <c r="CA343" s="1309" t="s">
        <v>35</v>
      </c>
      <c r="CB343" s="1309" t="s">
        <v>35</v>
      </c>
      <c r="CC343" s="2214"/>
      <c r="CD343" s="2214"/>
      <c r="CE343" s="2214"/>
      <c r="CF343" s="2214"/>
      <c r="CG343" s="2214"/>
      <c r="CH343" s="2214"/>
      <c r="CI343" s="2214"/>
      <c r="CJ343" s="2214"/>
      <c r="CK343" s="2214"/>
      <c r="CL343" s="2214"/>
      <c r="CM343" s="2214"/>
      <c r="CN343" s="2214"/>
      <c r="CO343" s="2214"/>
      <c r="CP343" s="2214"/>
      <c r="CQ343" s="2214"/>
      <c r="CR343" s="2214"/>
      <c r="CS343" s="2214"/>
      <c r="CT343" s="2214"/>
      <c r="CU343" s="2214"/>
      <c r="CV343" s="2214"/>
      <c r="CW343" s="2214"/>
      <c r="CX343" s="2214"/>
      <c r="CY343" s="2214"/>
      <c r="CZ343" s="2214"/>
    </row>
    <row r="344" s="399" customFormat="true" ht="15" customHeight="true" x14ac:dyDescent="0.2">
      <c r="B344" s="398"/>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609"/>
      <c r="BB344" s="163" t="s">
        <v>48</v>
      </c>
      <c r="BC344" s="1227" t="s">
        <v>35</v>
      </c>
      <c r="BD344" s="1248" t="s">
        <v>35</v>
      </c>
      <c r="BE344" s="1248" t="s">
        <v>35</v>
      </c>
      <c r="BF344" s="1248" t="s">
        <v>35</v>
      </c>
      <c r="BG344" s="1269" t="s">
        <v>35</v>
      </c>
      <c r="BH344" s="1289" t="s">
        <v>35</v>
      </c>
      <c r="BI344" s="1248" t="s">
        <v>35</v>
      </c>
      <c r="BJ344" s="1248" t="s">
        <v>35</v>
      </c>
      <c r="BK344" s="1248" t="s">
        <v>35</v>
      </c>
      <c r="BL344" s="1269" t="s">
        <v>35</v>
      </c>
      <c r="BM344" s="1289" t="s">
        <v>35</v>
      </c>
      <c r="BN344" s="1248" t="s">
        <v>35</v>
      </c>
      <c r="BO344" s="1248" t="s">
        <v>35</v>
      </c>
      <c r="BP344" s="1248" t="s">
        <v>35</v>
      </c>
      <c r="BQ344" s="1269" t="s">
        <v>35</v>
      </c>
      <c r="BR344" s="1289" t="s">
        <v>35</v>
      </c>
      <c r="BS344" s="1248" t="s">
        <v>35</v>
      </c>
      <c r="BT344" s="1248" t="s">
        <v>35</v>
      </c>
      <c r="BU344" s="1248" t="s">
        <v>35</v>
      </c>
      <c r="BV344" s="1248" t="s">
        <v>35</v>
      </c>
      <c r="BW344" s="1248" t="s">
        <v>35</v>
      </c>
      <c r="BX344" s="1248" t="s">
        <v>35</v>
      </c>
      <c r="BY344" s="1309" t="s">
        <v>35</v>
      </c>
      <c r="BZ344" s="1309" t="s">
        <v>35</v>
      </c>
      <c r="CA344" s="1309" t="s">
        <v>35</v>
      </c>
      <c r="CB344" s="1309" t="s">
        <v>35</v>
      </c>
      <c r="CC344" s="2214"/>
      <c r="CD344" s="2214"/>
      <c r="CE344" s="2214"/>
      <c r="CF344" s="2214"/>
      <c r="CG344" s="2214"/>
      <c r="CH344" s="2214"/>
      <c r="CI344" s="2214"/>
      <c r="CJ344" s="2214"/>
      <c r="CK344" s="2214"/>
      <c r="CL344" s="2214"/>
      <c r="CM344" s="2214"/>
      <c r="CN344" s="2214"/>
      <c r="CO344" s="2214"/>
      <c r="CP344" s="2214"/>
      <c r="CQ344" s="2214"/>
      <c r="CR344" s="2214"/>
      <c r="CS344" s="2214"/>
      <c r="CT344" s="2214"/>
      <c r="CU344" s="2214"/>
      <c r="CV344" s="2214"/>
      <c r="CW344" s="2214"/>
      <c r="CX344" s="2214"/>
      <c r="CY344" s="2214"/>
      <c r="CZ344" s="2214"/>
    </row>
    <row r="345" s="399" customFormat="true" ht="15" customHeight="true" x14ac:dyDescent="0.2">
      <c r="B345" s="398"/>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610" t="s">
        <v>140</v>
      </c>
      <c r="BB345" s="163" t="s">
        <v>49</v>
      </c>
      <c r="BC345" s="1227" t="s">
        <v>35</v>
      </c>
      <c r="BD345" s="1248" t="s">
        <v>35</v>
      </c>
      <c r="BE345" s="1248" t="s">
        <v>35</v>
      </c>
      <c r="BF345" s="1248" t="s">
        <v>35</v>
      </c>
      <c r="BG345" s="1269" t="s">
        <v>35</v>
      </c>
      <c r="BH345" s="1289" t="s">
        <v>35</v>
      </c>
      <c r="BI345" s="1248" t="s">
        <v>35</v>
      </c>
      <c r="BJ345" s="1248" t="s">
        <v>35</v>
      </c>
      <c r="BK345" s="1248" t="s">
        <v>35</v>
      </c>
      <c r="BL345" s="1269" t="s">
        <v>35</v>
      </c>
      <c r="BM345" s="1289" t="s">
        <v>35</v>
      </c>
      <c r="BN345" s="1248" t="s">
        <v>35</v>
      </c>
      <c r="BO345" s="1248" t="s">
        <v>35</v>
      </c>
      <c r="BP345" s="1248" t="s">
        <v>35</v>
      </c>
      <c r="BQ345" s="1269" t="s">
        <v>35</v>
      </c>
      <c r="BR345" s="1289" t="s">
        <v>35</v>
      </c>
      <c r="BS345" s="1248" t="s">
        <v>35</v>
      </c>
      <c r="BT345" s="1248" t="s">
        <v>35</v>
      </c>
      <c r="BU345" s="1248" t="s">
        <v>35</v>
      </c>
      <c r="BV345" s="1248" t="s">
        <v>35</v>
      </c>
      <c r="BW345" s="1248" t="s">
        <v>35</v>
      </c>
      <c r="BX345" s="1248" t="s">
        <v>35</v>
      </c>
      <c r="BY345" s="1309" t="s">
        <v>35</v>
      </c>
      <c r="BZ345" s="1309" t="s">
        <v>35</v>
      </c>
      <c r="CA345" s="1309" t="s">
        <v>35</v>
      </c>
      <c r="CB345" s="1309" t="s">
        <v>35</v>
      </c>
      <c r="CC345" s="2214"/>
      <c r="CD345" s="2214"/>
      <c r="CE345" s="2214"/>
      <c r="CF345" s="2214"/>
      <c r="CG345" s="2214"/>
      <c r="CH345" s="2214"/>
      <c r="CI345" s="2214"/>
      <c r="CJ345" s="2214"/>
      <c r="CK345" s="2214"/>
      <c r="CL345" s="2214"/>
      <c r="CM345" s="2214"/>
      <c r="CN345" s="2214"/>
      <c r="CO345" s="2214"/>
      <c r="CP345" s="2214"/>
      <c r="CQ345" s="2214"/>
      <c r="CR345" s="2214"/>
      <c r="CS345" s="2214"/>
      <c r="CT345" s="2214"/>
      <c r="CU345" s="2214"/>
      <c r="CV345" s="2214"/>
      <c r="CW345" s="2214"/>
      <c r="CX345" s="2214"/>
      <c r="CY345" s="2214"/>
      <c r="CZ345" s="2214"/>
    </row>
    <row r="346" s="399" customFormat="true" ht="15" customHeight="true" x14ac:dyDescent="0.2">
      <c r="B346" s="398"/>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609"/>
      <c r="BB346" s="163" t="s">
        <v>48</v>
      </c>
      <c r="BC346" s="1227" t="s">
        <v>35</v>
      </c>
      <c r="BD346" s="1248" t="s">
        <v>35</v>
      </c>
      <c r="BE346" s="1248" t="s">
        <v>35</v>
      </c>
      <c r="BF346" s="1248" t="s">
        <v>35</v>
      </c>
      <c r="BG346" s="1269" t="s">
        <v>35</v>
      </c>
      <c r="BH346" s="1289" t="s">
        <v>35</v>
      </c>
      <c r="BI346" s="1248" t="s">
        <v>35</v>
      </c>
      <c r="BJ346" s="1248" t="s">
        <v>35</v>
      </c>
      <c r="BK346" s="1248" t="s">
        <v>35</v>
      </c>
      <c r="BL346" s="1269" t="s">
        <v>35</v>
      </c>
      <c r="BM346" s="1289" t="s">
        <v>35</v>
      </c>
      <c r="BN346" s="1248" t="s">
        <v>35</v>
      </c>
      <c r="BO346" s="1248" t="s">
        <v>35</v>
      </c>
      <c r="BP346" s="1248" t="s">
        <v>35</v>
      </c>
      <c r="BQ346" s="1269" t="s">
        <v>35</v>
      </c>
      <c r="BR346" s="1289" t="s">
        <v>35</v>
      </c>
      <c r="BS346" s="1248" t="s">
        <v>35</v>
      </c>
      <c r="BT346" s="1248" t="s">
        <v>35</v>
      </c>
      <c r="BU346" s="1248" t="s">
        <v>35</v>
      </c>
      <c r="BV346" s="1248" t="s">
        <v>35</v>
      </c>
      <c r="BW346" s="1248" t="s">
        <v>35</v>
      </c>
      <c r="BX346" s="1248" t="s">
        <v>35</v>
      </c>
      <c r="BY346" s="1309" t="s">
        <v>35</v>
      </c>
      <c r="BZ346" s="1309" t="s">
        <v>35</v>
      </c>
      <c r="CA346" s="1309" t="s">
        <v>35</v>
      </c>
      <c r="CB346" s="1309" t="s">
        <v>35</v>
      </c>
      <c r="CC346" s="2214"/>
      <c r="CD346" s="2214"/>
      <c r="CE346" s="2214"/>
      <c r="CF346" s="2214"/>
      <c r="CG346" s="2214"/>
      <c r="CH346" s="2214"/>
      <c r="CI346" s="2214"/>
      <c r="CJ346" s="2214"/>
      <c r="CK346" s="2214"/>
      <c r="CL346" s="2214"/>
      <c r="CM346" s="2214"/>
      <c r="CN346" s="2214"/>
      <c r="CO346" s="2214"/>
      <c r="CP346" s="2214"/>
      <c r="CQ346" s="2214"/>
      <c r="CR346" s="2214"/>
      <c r="CS346" s="2214"/>
      <c r="CT346" s="2214"/>
      <c r="CU346" s="2214"/>
      <c r="CV346" s="2214"/>
      <c r="CW346" s="2214"/>
      <c r="CX346" s="2214"/>
      <c r="CY346" s="2214"/>
      <c r="CZ346" s="2214"/>
    </row>
    <row r="347" s="399" customFormat="true" ht="15" customHeight="true" x14ac:dyDescent="0.2">
      <c r="B347" s="398"/>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610" t="s">
        <v>141</v>
      </c>
      <c r="BB347" s="163" t="s">
        <v>49</v>
      </c>
      <c r="BC347" s="1227" t="s">
        <v>35</v>
      </c>
      <c r="BD347" s="1248" t="s">
        <v>35</v>
      </c>
      <c r="BE347" s="1248" t="s">
        <v>35</v>
      </c>
      <c r="BF347" s="1248" t="s">
        <v>35</v>
      </c>
      <c r="BG347" s="1269" t="s">
        <v>35</v>
      </c>
      <c r="BH347" s="1289" t="s">
        <v>35</v>
      </c>
      <c r="BI347" s="1248" t="s">
        <v>35</v>
      </c>
      <c r="BJ347" s="1248" t="s">
        <v>35</v>
      </c>
      <c r="BK347" s="1248" t="s">
        <v>35</v>
      </c>
      <c r="BL347" s="1269" t="s">
        <v>35</v>
      </c>
      <c r="BM347" s="1289" t="s">
        <v>35</v>
      </c>
      <c r="BN347" s="1248" t="s">
        <v>35</v>
      </c>
      <c r="BO347" s="1248" t="s">
        <v>35</v>
      </c>
      <c r="BP347" s="1248" t="s">
        <v>35</v>
      </c>
      <c r="BQ347" s="1269" t="s">
        <v>35</v>
      </c>
      <c r="BR347" s="1289" t="s">
        <v>35</v>
      </c>
      <c r="BS347" s="1248" t="s">
        <v>35</v>
      </c>
      <c r="BT347" s="1248" t="s">
        <v>35</v>
      </c>
      <c r="BU347" s="1248" t="s">
        <v>35</v>
      </c>
      <c r="BV347" s="1248" t="s">
        <v>35</v>
      </c>
      <c r="BW347" s="1248" t="s">
        <v>35</v>
      </c>
      <c r="BX347" s="1248" t="s">
        <v>35</v>
      </c>
      <c r="BY347" s="1309" t="s">
        <v>35</v>
      </c>
      <c r="BZ347" s="1309" t="s">
        <v>35</v>
      </c>
      <c r="CA347" s="1309" t="s">
        <v>35</v>
      </c>
      <c r="CB347" s="1309" t="s">
        <v>35</v>
      </c>
      <c r="CC347" s="2214"/>
      <c r="CD347" s="2214"/>
      <c r="CE347" s="2214"/>
      <c r="CF347" s="2214"/>
      <c r="CG347" s="2214"/>
      <c r="CH347" s="2214"/>
      <c r="CI347" s="2214"/>
      <c r="CJ347" s="2214"/>
      <c r="CK347" s="2214"/>
      <c r="CL347" s="2214"/>
      <c r="CM347" s="2214"/>
      <c r="CN347" s="2214"/>
      <c r="CO347" s="2214"/>
      <c r="CP347" s="2214"/>
      <c r="CQ347" s="2214"/>
      <c r="CR347" s="2214"/>
      <c r="CS347" s="2214"/>
      <c r="CT347" s="2214"/>
      <c r="CU347" s="2214"/>
      <c r="CV347" s="2214"/>
      <c r="CW347" s="2214"/>
      <c r="CX347" s="2214"/>
      <c r="CY347" s="2214"/>
      <c r="CZ347" s="2214"/>
    </row>
    <row r="348" s="399" customFormat="true" ht="15" customHeight="true" x14ac:dyDescent="0.2">
      <c r="B348" s="398"/>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609"/>
      <c r="BB348" s="163" t="s">
        <v>48</v>
      </c>
      <c r="BC348" s="1227" t="s">
        <v>35</v>
      </c>
      <c r="BD348" s="1248" t="s">
        <v>35</v>
      </c>
      <c r="BE348" s="1248" t="s">
        <v>35</v>
      </c>
      <c r="BF348" s="1248" t="s">
        <v>35</v>
      </c>
      <c r="BG348" s="1269" t="s">
        <v>35</v>
      </c>
      <c r="BH348" s="1289" t="s">
        <v>35</v>
      </c>
      <c r="BI348" s="1248" t="s">
        <v>35</v>
      </c>
      <c r="BJ348" s="1248" t="s">
        <v>35</v>
      </c>
      <c r="BK348" s="1248" t="s">
        <v>35</v>
      </c>
      <c r="BL348" s="1269" t="s">
        <v>35</v>
      </c>
      <c r="BM348" s="1289" t="s">
        <v>35</v>
      </c>
      <c r="BN348" s="1248" t="s">
        <v>35</v>
      </c>
      <c r="BO348" s="1248" t="s">
        <v>35</v>
      </c>
      <c r="BP348" s="1248" t="s">
        <v>35</v>
      </c>
      <c r="BQ348" s="1269" t="s">
        <v>35</v>
      </c>
      <c r="BR348" s="1289" t="s">
        <v>35</v>
      </c>
      <c r="BS348" s="1248" t="s">
        <v>35</v>
      </c>
      <c r="BT348" s="1248" t="s">
        <v>35</v>
      </c>
      <c r="BU348" s="1248" t="s">
        <v>35</v>
      </c>
      <c r="BV348" s="1248" t="s">
        <v>35</v>
      </c>
      <c r="BW348" s="1248" t="s">
        <v>35</v>
      </c>
      <c r="BX348" s="1248" t="s">
        <v>35</v>
      </c>
      <c r="BY348" s="1309" t="s">
        <v>35</v>
      </c>
      <c r="BZ348" s="1309" t="s">
        <v>35</v>
      </c>
      <c r="CA348" s="1309" t="s">
        <v>35</v>
      </c>
      <c r="CB348" s="1309" t="s">
        <v>35</v>
      </c>
      <c r="CC348" s="2214"/>
      <c r="CD348" s="2214"/>
      <c r="CE348" s="2214"/>
      <c r="CF348" s="2214"/>
      <c r="CG348" s="2214"/>
      <c r="CH348" s="2214"/>
      <c r="CI348" s="2214"/>
      <c r="CJ348" s="2214"/>
      <c r="CK348" s="2214"/>
      <c r="CL348" s="2214"/>
      <c r="CM348" s="2214"/>
      <c r="CN348" s="2214"/>
      <c r="CO348" s="2214"/>
      <c r="CP348" s="2214"/>
      <c r="CQ348" s="2214"/>
      <c r="CR348" s="2214"/>
      <c r="CS348" s="2214"/>
      <c r="CT348" s="2214"/>
      <c r="CU348" s="2214"/>
      <c r="CV348" s="2214"/>
      <c r="CW348" s="2214"/>
      <c r="CX348" s="2214"/>
      <c r="CY348" s="2214"/>
      <c r="CZ348" s="2214"/>
    </row>
    <row r="349" s="399" customFormat="true" ht="15" customHeight="true" x14ac:dyDescent="0.2">
      <c r="B349" s="398"/>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610" t="s">
        <v>142</v>
      </c>
      <c r="BB349" s="163" t="s">
        <v>49</v>
      </c>
      <c r="BC349" s="1227" t="s">
        <v>35</v>
      </c>
      <c r="BD349" s="1248" t="s">
        <v>35</v>
      </c>
      <c r="BE349" s="1248" t="s">
        <v>35</v>
      </c>
      <c r="BF349" s="1248" t="s">
        <v>35</v>
      </c>
      <c r="BG349" s="1269" t="s">
        <v>35</v>
      </c>
      <c r="BH349" s="1289" t="s">
        <v>35</v>
      </c>
      <c r="BI349" s="1248" t="s">
        <v>35</v>
      </c>
      <c r="BJ349" s="1248" t="s">
        <v>35</v>
      </c>
      <c r="BK349" s="1248" t="s">
        <v>35</v>
      </c>
      <c r="BL349" s="1269" t="s">
        <v>35</v>
      </c>
      <c r="BM349" s="1289" t="s">
        <v>35</v>
      </c>
      <c r="BN349" s="1248" t="s">
        <v>35</v>
      </c>
      <c r="BO349" s="1248" t="s">
        <v>35</v>
      </c>
      <c r="BP349" s="1248" t="s">
        <v>35</v>
      </c>
      <c r="BQ349" s="1269" t="s">
        <v>35</v>
      </c>
      <c r="BR349" s="1289" t="s">
        <v>35</v>
      </c>
      <c r="BS349" s="1248" t="s">
        <v>35</v>
      </c>
      <c r="BT349" s="1248" t="s">
        <v>35</v>
      </c>
      <c r="BU349" s="1248" t="s">
        <v>35</v>
      </c>
      <c r="BV349" s="1248" t="s">
        <v>35</v>
      </c>
      <c r="BW349" s="1248" t="s">
        <v>35</v>
      </c>
      <c r="BX349" s="1248" t="s">
        <v>35</v>
      </c>
      <c r="BY349" s="1309" t="s">
        <v>35</v>
      </c>
      <c r="BZ349" s="1309" t="s">
        <v>35</v>
      </c>
      <c r="CA349" s="1309" t="s">
        <v>35</v>
      </c>
      <c r="CB349" s="1309" t="s">
        <v>35</v>
      </c>
      <c r="CC349" s="2214"/>
      <c r="CD349" s="2214"/>
      <c r="CE349" s="2214"/>
      <c r="CF349" s="2214"/>
      <c r="CG349" s="2214"/>
      <c r="CH349" s="2214"/>
      <c r="CI349" s="2214"/>
      <c r="CJ349" s="2214"/>
      <c r="CK349" s="2214"/>
      <c r="CL349" s="2214"/>
      <c r="CM349" s="2214"/>
      <c r="CN349" s="2214"/>
      <c r="CO349" s="2214"/>
      <c r="CP349" s="2214"/>
      <c r="CQ349" s="2214"/>
      <c r="CR349" s="2214"/>
      <c r="CS349" s="2214"/>
      <c r="CT349" s="2214"/>
      <c r="CU349" s="2214"/>
      <c r="CV349" s="2214"/>
      <c r="CW349" s="2214"/>
      <c r="CX349" s="2214"/>
      <c r="CY349" s="2214"/>
      <c r="CZ349" s="2214"/>
    </row>
    <row r="350" s="399" customFormat="true" ht="15" customHeight="true" x14ac:dyDescent="0.2">
      <c r="B350" s="398"/>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609"/>
      <c r="BB350" s="163" t="s">
        <v>48</v>
      </c>
      <c r="BC350" s="1227" t="s">
        <v>35</v>
      </c>
      <c r="BD350" s="1248" t="s">
        <v>35</v>
      </c>
      <c r="BE350" s="1248" t="s">
        <v>35</v>
      </c>
      <c r="BF350" s="1248" t="s">
        <v>35</v>
      </c>
      <c r="BG350" s="1269" t="s">
        <v>35</v>
      </c>
      <c r="BH350" s="1289" t="s">
        <v>35</v>
      </c>
      <c r="BI350" s="1248" t="s">
        <v>35</v>
      </c>
      <c r="BJ350" s="1248" t="s">
        <v>35</v>
      </c>
      <c r="BK350" s="1248" t="s">
        <v>35</v>
      </c>
      <c r="BL350" s="1269" t="s">
        <v>35</v>
      </c>
      <c r="BM350" s="1289" t="s">
        <v>35</v>
      </c>
      <c r="BN350" s="1248" t="s">
        <v>35</v>
      </c>
      <c r="BO350" s="1248" t="s">
        <v>35</v>
      </c>
      <c r="BP350" s="1248" t="s">
        <v>35</v>
      </c>
      <c r="BQ350" s="1269" t="s">
        <v>35</v>
      </c>
      <c r="BR350" s="1289" t="s">
        <v>35</v>
      </c>
      <c r="BS350" s="1248" t="s">
        <v>35</v>
      </c>
      <c r="BT350" s="1248" t="s">
        <v>35</v>
      </c>
      <c r="BU350" s="1248" t="s">
        <v>35</v>
      </c>
      <c r="BV350" s="1248" t="s">
        <v>35</v>
      </c>
      <c r="BW350" s="1248" t="s">
        <v>35</v>
      </c>
      <c r="BX350" s="1248" t="s">
        <v>35</v>
      </c>
      <c r="BY350" s="1309" t="s">
        <v>35</v>
      </c>
      <c r="BZ350" s="1309" t="s">
        <v>35</v>
      </c>
      <c r="CA350" s="1309" t="s">
        <v>35</v>
      </c>
      <c r="CB350" s="1309" t="s">
        <v>35</v>
      </c>
      <c r="CC350" s="2214"/>
      <c r="CD350" s="2214"/>
      <c r="CE350" s="2214"/>
      <c r="CF350" s="2214"/>
      <c r="CG350" s="2214"/>
      <c r="CH350" s="2214"/>
      <c r="CI350" s="2214"/>
      <c r="CJ350" s="2214"/>
      <c r="CK350" s="2214"/>
      <c r="CL350" s="2214"/>
      <c r="CM350" s="2214"/>
      <c r="CN350" s="2214"/>
      <c r="CO350" s="2214"/>
      <c r="CP350" s="2214"/>
      <c r="CQ350" s="2214"/>
      <c r="CR350" s="2214"/>
      <c r="CS350" s="2214"/>
      <c r="CT350" s="2214"/>
      <c r="CU350" s="2214"/>
      <c r="CV350" s="2214"/>
      <c r="CW350" s="2214"/>
      <c r="CX350" s="2214"/>
      <c r="CY350" s="2214"/>
      <c r="CZ350" s="2214"/>
    </row>
    <row r="351" s="399" customFormat="true" ht="15" customHeight="true" x14ac:dyDescent="0.2">
      <c r="B351" s="398"/>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610" t="s">
        <v>143</v>
      </c>
      <c r="BB351" s="163" t="s">
        <v>49</v>
      </c>
      <c r="BC351" s="1227" t="s">
        <v>35</v>
      </c>
      <c r="BD351" s="1248" t="s">
        <v>35</v>
      </c>
      <c r="BE351" s="1248" t="s">
        <v>35</v>
      </c>
      <c r="BF351" s="1248" t="s">
        <v>35</v>
      </c>
      <c r="BG351" s="1269" t="s">
        <v>35</v>
      </c>
      <c r="BH351" s="1289" t="s">
        <v>35</v>
      </c>
      <c r="BI351" s="1248" t="s">
        <v>35</v>
      </c>
      <c r="BJ351" s="1248" t="s">
        <v>35</v>
      </c>
      <c r="BK351" s="1248" t="s">
        <v>35</v>
      </c>
      <c r="BL351" s="1269" t="s">
        <v>35</v>
      </c>
      <c r="BM351" s="1289" t="s">
        <v>35</v>
      </c>
      <c r="BN351" s="1248" t="s">
        <v>35</v>
      </c>
      <c r="BO351" s="1248" t="s">
        <v>35</v>
      </c>
      <c r="BP351" s="1248" t="s">
        <v>35</v>
      </c>
      <c r="BQ351" s="1269" t="s">
        <v>35</v>
      </c>
      <c r="BR351" s="1289" t="s">
        <v>35</v>
      </c>
      <c r="BS351" s="1248" t="s">
        <v>35</v>
      </c>
      <c r="BT351" s="1248" t="s">
        <v>35</v>
      </c>
      <c r="BU351" s="1248" t="s">
        <v>35</v>
      </c>
      <c r="BV351" s="1248" t="s">
        <v>35</v>
      </c>
      <c r="BW351" s="1248" t="s">
        <v>35</v>
      </c>
      <c r="BX351" s="1248" t="s">
        <v>35</v>
      </c>
      <c r="BY351" s="1309" t="s">
        <v>35</v>
      </c>
      <c r="BZ351" s="1309" t="s">
        <v>35</v>
      </c>
      <c r="CA351" s="1309" t="s">
        <v>35</v>
      </c>
      <c r="CB351" s="1309" t="s">
        <v>35</v>
      </c>
      <c r="CC351" s="2214"/>
      <c r="CD351" s="2214"/>
      <c r="CE351" s="2214"/>
      <c r="CF351" s="2214"/>
      <c r="CG351" s="2214"/>
      <c r="CH351" s="2214"/>
      <c r="CI351" s="2214"/>
      <c r="CJ351" s="2214"/>
      <c r="CK351" s="2214"/>
      <c r="CL351" s="2214"/>
      <c r="CM351" s="2214"/>
      <c r="CN351" s="2214"/>
      <c r="CO351" s="2214"/>
      <c r="CP351" s="2214"/>
      <c r="CQ351" s="2214"/>
      <c r="CR351" s="2214"/>
      <c r="CS351" s="2214"/>
      <c r="CT351" s="2214"/>
      <c r="CU351" s="2214"/>
      <c r="CV351" s="2214"/>
      <c r="CW351" s="2214"/>
      <c r="CX351" s="2214"/>
      <c r="CY351" s="2214"/>
      <c r="CZ351" s="2214"/>
    </row>
    <row r="352" s="399" customFormat="true" ht="15" customHeight="true" x14ac:dyDescent="0.2">
      <c r="B352" s="398"/>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609"/>
      <c r="BB352" s="163" t="s">
        <v>48</v>
      </c>
      <c r="BC352" s="1227" t="s">
        <v>35</v>
      </c>
      <c r="BD352" s="1248" t="s">
        <v>35</v>
      </c>
      <c r="BE352" s="1248" t="s">
        <v>35</v>
      </c>
      <c r="BF352" s="1248" t="s">
        <v>35</v>
      </c>
      <c r="BG352" s="1269" t="s">
        <v>35</v>
      </c>
      <c r="BH352" s="1289" t="s">
        <v>35</v>
      </c>
      <c r="BI352" s="1248" t="s">
        <v>35</v>
      </c>
      <c r="BJ352" s="1248" t="s">
        <v>35</v>
      </c>
      <c r="BK352" s="1248" t="s">
        <v>35</v>
      </c>
      <c r="BL352" s="1269" t="s">
        <v>35</v>
      </c>
      <c r="BM352" s="1289" t="s">
        <v>35</v>
      </c>
      <c r="BN352" s="1248" t="s">
        <v>35</v>
      </c>
      <c r="BO352" s="1248" t="s">
        <v>35</v>
      </c>
      <c r="BP352" s="1248" t="s">
        <v>35</v>
      </c>
      <c r="BQ352" s="1269" t="s">
        <v>35</v>
      </c>
      <c r="BR352" s="1289" t="s">
        <v>35</v>
      </c>
      <c r="BS352" s="1248" t="s">
        <v>35</v>
      </c>
      <c r="BT352" s="1248" t="s">
        <v>35</v>
      </c>
      <c r="BU352" s="1248" t="s">
        <v>35</v>
      </c>
      <c r="BV352" s="1248" t="s">
        <v>35</v>
      </c>
      <c r="BW352" s="1248" t="s">
        <v>35</v>
      </c>
      <c r="BX352" s="1248" t="s">
        <v>35</v>
      </c>
      <c r="BY352" s="1309" t="s">
        <v>35</v>
      </c>
      <c r="BZ352" s="1309" t="s">
        <v>35</v>
      </c>
      <c r="CA352" s="1309" t="s">
        <v>35</v>
      </c>
      <c r="CB352" s="1309" t="s">
        <v>35</v>
      </c>
      <c r="CC352" s="2214"/>
      <c r="CD352" s="2214"/>
      <c r="CE352" s="2214"/>
      <c r="CF352" s="2214"/>
      <c r="CG352" s="2214"/>
      <c r="CH352" s="2214"/>
      <c r="CI352" s="2214"/>
      <c r="CJ352" s="2214"/>
      <c r="CK352" s="2214"/>
      <c r="CL352" s="2214"/>
      <c r="CM352" s="2214"/>
      <c r="CN352" s="2214"/>
      <c r="CO352" s="2214"/>
      <c r="CP352" s="2214"/>
      <c r="CQ352" s="2214"/>
      <c r="CR352" s="2214"/>
      <c r="CS352" s="2214"/>
      <c r="CT352" s="2214"/>
      <c r="CU352" s="2214"/>
      <c r="CV352" s="2214"/>
      <c r="CW352" s="2214"/>
      <c r="CX352" s="2214"/>
      <c r="CY352" s="2214"/>
      <c r="CZ352" s="2214"/>
    </row>
    <row r="353" s="399" customFormat="true" ht="15" customHeight="true" x14ac:dyDescent="0.2">
      <c r="B353" s="398"/>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610" t="s">
        <v>138</v>
      </c>
      <c r="BB353" s="163" t="s">
        <v>49</v>
      </c>
      <c r="BC353" s="1227" t="s">
        <v>35</v>
      </c>
      <c r="BD353" s="1248" t="s">
        <v>35</v>
      </c>
      <c r="BE353" s="1248" t="s">
        <v>35</v>
      </c>
      <c r="BF353" s="1248" t="s">
        <v>35</v>
      </c>
      <c r="BG353" s="1269" t="s">
        <v>35</v>
      </c>
      <c r="BH353" s="1289" t="s">
        <v>35</v>
      </c>
      <c r="BI353" s="1248" t="s">
        <v>35</v>
      </c>
      <c r="BJ353" s="1248" t="s">
        <v>35</v>
      </c>
      <c r="BK353" s="1248" t="s">
        <v>35</v>
      </c>
      <c r="BL353" s="1269" t="s">
        <v>35</v>
      </c>
      <c r="BM353" s="1289" t="s">
        <v>35</v>
      </c>
      <c r="BN353" s="1248" t="s">
        <v>35</v>
      </c>
      <c r="BO353" s="1248" t="s">
        <v>35</v>
      </c>
      <c r="BP353" s="1248" t="s">
        <v>35</v>
      </c>
      <c r="BQ353" s="1269" t="s">
        <v>35</v>
      </c>
      <c r="BR353" s="1289" t="s">
        <v>35</v>
      </c>
      <c r="BS353" s="1248" t="s">
        <v>35</v>
      </c>
      <c r="BT353" s="1248" t="s">
        <v>35</v>
      </c>
      <c r="BU353" s="1248" t="s">
        <v>35</v>
      </c>
      <c r="BV353" s="1248" t="s">
        <v>35</v>
      </c>
      <c r="BW353" s="1248" t="s">
        <v>35</v>
      </c>
      <c r="BX353" s="1248" t="s">
        <v>35</v>
      </c>
      <c r="BY353" s="1309" t="s">
        <v>35</v>
      </c>
      <c r="BZ353" s="1309" t="s">
        <v>35</v>
      </c>
      <c r="CA353" s="1309" t="s">
        <v>35</v>
      </c>
      <c r="CB353" s="1309" t="s">
        <v>35</v>
      </c>
      <c r="CC353" s="2214"/>
      <c r="CD353" s="2214"/>
      <c r="CE353" s="2214"/>
      <c r="CF353" s="2214"/>
      <c r="CG353" s="2214"/>
      <c r="CH353" s="2214"/>
      <c r="CI353" s="2214"/>
      <c r="CJ353" s="2214"/>
      <c r="CK353" s="2214"/>
      <c r="CL353" s="2214"/>
      <c r="CM353" s="2214"/>
      <c r="CN353" s="2214"/>
      <c r="CO353" s="2214"/>
      <c r="CP353" s="2214"/>
      <c r="CQ353" s="2214"/>
      <c r="CR353" s="2214"/>
      <c r="CS353" s="2214"/>
      <c r="CT353" s="2214"/>
      <c r="CU353" s="2214"/>
      <c r="CV353" s="2214"/>
      <c r="CW353" s="2214"/>
      <c r="CX353" s="2214"/>
      <c r="CY353" s="2214"/>
      <c r="CZ353" s="2214"/>
    </row>
    <row r="354" s="399" customFormat="true" ht="15" customHeight="true" x14ac:dyDescent="0.2">
      <c r="B354" s="398"/>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620"/>
      <c r="BB354" s="164" t="s">
        <v>48</v>
      </c>
      <c r="BC354" s="1228" t="s">
        <v>35</v>
      </c>
      <c r="BD354" s="1249" t="s">
        <v>35</v>
      </c>
      <c r="BE354" s="1249" t="s">
        <v>35</v>
      </c>
      <c r="BF354" s="1249" t="s">
        <v>35</v>
      </c>
      <c r="BG354" s="1270" t="s">
        <v>35</v>
      </c>
      <c r="BH354" s="1290" t="s">
        <v>35</v>
      </c>
      <c r="BI354" s="1249" t="s">
        <v>35</v>
      </c>
      <c r="BJ354" s="1249" t="s">
        <v>35</v>
      </c>
      <c r="BK354" s="1249" t="s">
        <v>35</v>
      </c>
      <c r="BL354" s="1270" t="s">
        <v>35</v>
      </c>
      <c r="BM354" s="1290" t="s">
        <v>35</v>
      </c>
      <c r="BN354" s="1249" t="s">
        <v>35</v>
      </c>
      <c r="BO354" s="1249" t="s">
        <v>35</v>
      </c>
      <c r="BP354" s="1249" t="s">
        <v>35</v>
      </c>
      <c r="BQ354" s="1270" t="s">
        <v>35</v>
      </c>
      <c r="BR354" s="1290" t="s">
        <v>35</v>
      </c>
      <c r="BS354" s="1249" t="s">
        <v>35</v>
      </c>
      <c r="BT354" s="1249" t="s">
        <v>35</v>
      </c>
      <c r="BU354" s="1249" t="s">
        <v>35</v>
      </c>
      <c r="BV354" s="1249" t="s">
        <v>35</v>
      </c>
      <c r="BW354" s="1249" t="s">
        <v>35</v>
      </c>
      <c r="BX354" s="1249" t="s">
        <v>35</v>
      </c>
      <c r="BY354" s="1310" t="s">
        <v>35</v>
      </c>
      <c r="BZ354" s="1310" t="s">
        <v>35</v>
      </c>
      <c r="CA354" s="1310" t="s">
        <v>35</v>
      </c>
      <c r="CB354" s="1310" t="s">
        <v>35</v>
      </c>
      <c r="CC354" s="2215"/>
      <c r="CD354" s="2215"/>
      <c r="CE354" s="2215"/>
      <c r="CF354" s="2215"/>
      <c r="CG354" s="2215"/>
      <c r="CH354" s="2215"/>
      <c r="CI354" s="2215"/>
      <c r="CJ354" s="2215"/>
      <c r="CK354" s="2215"/>
      <c r="CL354" s="2215"/>
      <c r="CM354" s="2215"/>
      <c r="CN354" s="2215"/>
      <c r="CO354" s="2215"/>
      <c r="CP354" s="2215"/>
      <c r="CQ354" s="2215"/>
      <c r="CR354" s="2215"/>
      <c r="CS354" s="2215"/>
      <c r="CT354" s="2215"/>
      <c r="CU354" s="2215"/>
      <c r="CV354" s="2215"/>
      <c r="CW354" s="2215"/>
      <c r="CX354" s="2215"/>
      <c r="CY354" s="2215"/>
      <c r="CZ354" s="2215"/>
    </row>
    <row r="355" s="399" customFormat="true" ht="15" customHeight="true" x14ac:dyDescent="0.2">
      <c r="B355" s="398"/>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399" customFormat="true" ht="15" customHeight="true" x14ac:dyDescent="0.2">
      <c r="B356" s="398"/>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99" customFormat="true" ht="15" customHeight="true" x14ac:dyDescent="0.2">
      <c r="B390" s="398"/>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99" customFormat="true" ht="15" customHeight="true" x14ac:dyDescent="0.2">
      <c r="B391" s="398"/>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99" customFormat="true" ht="15" customHeight="true" x14ac:dyDescent="0.2">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99" customFormat="true" ht="15" customHeight="true" x14ac:dyDescent="0.2">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99" customFormat="true" ht="15" customHeight="true" x14ac:dyDescent="0.2">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99" customFormat="true" ht="15" customHeight="true" x14ac:dyDescent="0.2">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99" customFormat="true" ht="15" customHeight="true" x14ac:dyDescent="0.2">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99" customFormat="true" ht="15" customHeight="true" x14ac:dyDescent="0.2">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99" customFormat="true" ht="15" customHeight="true" x14ac:dyDescent="0.2">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8" customFormat="true" ht="15" customHeight="true" x14ac:dyDescent="0.25">
      <c r="A399" s="136"/>
      <c r="B399" s="136"/>
      <c r="C399" s="2503" t="s">
        <v>129</v>
      </c>
      <c r="D399" s="2504"/>
      <c r="E399" s="2504"/>
      <c r="F399" s="2504"/>
      <c r="G399" s="136"/>
      <c r="H399" s="2474" t="s">
        <v>130</v>
      </c>
      <c r="I399" s="2475"/>
      <c r="J399" s="2475"/>
      <c r="K399" s="2475"/>
      <c r="M399" s="2474" t="s">
        <v>131</v>
      </c>
      <c r="N399" s="2475"/>
      <c r="O399" s="2475"/>
      <c r="P399" s="2475"/>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866" t="s">
        <v>202</v>
      </c>
      <c r="D400" s="2477"/>
      <c r="E400" s="2477"/>
      <c r="H400" s="2867" t="s">
        <v>202</v>
      </c>
      <c r="I400" s="2477"/>
      <c r="J400" s="2477"/>
      <c r="M400" s="2868" t="s">
        <v>202</v>
      </c>
      <c r="N400" s="2477"/>
      <c r="O400" s="2477"/>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8"/>
      <c r="BB400" s="136"/>
      <c r="BC400" s="418"/>
      <c r="BD400" s="418"/>
      <c r="BE400" s="418"/>
      <c r="BF400" s="418"/>
      <c r="BG400" s="418"/>
      <c r="BH400" s="418"/>
      <c r="BI400" s="418"/>
      <c r="BJ400" s="418"/>
      <c r="BK400" s="418"/>
      <c r="BL400" s="418"/>
      <c r="BM400" s="418"/>
      <c r="BN400" s="418"/>
      <c r="BO400" s="418"/>
      <c r="BP400" s="418"/>
      <c r="BQ400" s="418"/>
      <c r="BR400" s="418"/>
      <c r="BS400" s="418"/>
      <c r="BT400" s="418"/>
      <c r="BU400" s="418"/>
      <c r="BV400" s="418"/>
      <c r="BW400" s="418"/>
      <c r="BX400" s="418"/>
      <c r="BY400" s="418"/>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480"/>
      <c r="D401" s="2477"/>
      <c r="E401" s="464" t="s">
        <v>203</v>
      </c>
      <c r="H401" s="2480"/>
      <c r="I401" s="2477"/>
      <c r="J401" s="465" t="s">
        <v>203</v>
      </c>
      <c r="M401" s="2480"/>
      <c r="N401" s="2477"/>
      <c r="O401" s="466" t="s">
        <v>203</v>
      </c>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8"/>
      <c r="BB401" s="136"/>
      <c r="BC401" s="418"/>
      <c r="BD401" s="418"/>
      <c r="BE401" s="418"/>
      <c r="BF401" s="418"/>
      <c r="BG401" s="418"/>
      <c r="BH401" s="418"/>
      <c r="BI401" s="418"/>
      <c r="BJ401" s="418"/>
      <c r="BK401" s="418"/>
      <c r="BL401" s="418"/>
      <c r="BM401" s="418"/>
      <c r="BN401" s="418"/>
      <c r="BO401" s="418"/>
      <c r="BP401" s="418"/>
      <c r="BQ401" s="418"/>
      <c r="BR401" s="418"/>
      <c r="BS401" s="418"/>
      <c r="BT401" s="418"/>
      <c r="BU401" s="418"/>
      <c r="BV401" s="418"/>
      <c r="BW401" s="418"/>
      <c r="BX401" s="418"/>
      <c r="BY401" s="418"/>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481" t="s">
        <v>135</v>
      </c>
      <c r="C402" s="2477"/>
      <c r="D402" s="2477"/>
      <c r="E402" s="467" t="s">
        <v>204</v>
      </c>
      <c r="H402" s="2477"/>
      <c r="I402" s="2477"/>
      <c r="J402" s="468" t="s">
        <v>204</v>
      </c>
      <c r="M402" s="2477"/>
      <c r="N402" s="2477"/>
      <c r="O402" s="469" t="s">
        <v>204</v>
      </c>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8"/>
      <c r="BB402" s="136"/>
      <c r="BC402" s="418"/>
      <c r="BD402" s="418"/>
      <c r="BE402" s="418"/>
      <c r="BF402" s="418"/>
      <c r="BG402" s="418"/>
      <c r="BH402" s="418"/>
      <c r="BI402" s="418"/>
      <c r="BJ402" s="418"/>
      <c r="BK402" s="418"/>
      <c r="BL402" s="418"/>
      <c r="BM402" s="418"/>
      <c r="BN402" s="418"/>
      <c r="BO402" s="418"/>
      <c r="BP402" s="418"/>
      <c r="BQ402" s="418"/>
      <c r="BR402" s="418"/>
      <c r="BS402" s="418"/>
      <c r="BT402" s="418"/>
      <c r="BU402" s="418"/>
      <c r="BV402" s="418"/>
      <c r="BW402" s="418"/>
      <c r="BX402" s="418"/>
      <c r="BY402" s="418"/>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477"/>
      <c r="C403" s="2840" t="s">
        <v>385</v>
      </c>
      <c r="D403" s="2437"/>
      <c r="E403" s="628">
        <v>0.72036383429703121</v>
      </c>
      <c r="F403" s="476"/>
      <c r="G403" s="476"/>
      <c r="H403" s="2835" t="s">
        <v>386</v>
      </c>
      <c r="I403" s="2437"/>
      <c r="J403" s="629">
        <v>0.72293340647038207</v>
      </c>
      <c r="K403" s="476"/>
      <c r="L403" s="476"/>
      <c r="M403" s="2830" t="s">
        <v>385</v>
      </c>
      <c r="N403" s="2437"/>
      <c r="O403" s="630">
        <v>0.73015760063324886</v>
      </c>
      <c r="P403" s="476"/>
      <c r="Q403" s="476"/>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477"/>
      <c r="C404" s="2829" t="s">
        <v>386</v>
      </c>
      <c r="D404" s="2437"/>
      <c r="E404" s="631">
        <v>0.71669010488143359</v>
      </c>
      <c r="F404" s="476"/>
      <c r="G404" s="476"/>
      <c r="H404" s="2823" t="s">
        <v>385</v>
      </c>
      <c r="I404" s="2437"/>
      <c r="J404" s="632">
        <v>0.71913576787701128</v>
      </c>
      <c r="K404" s="476"/>
      <c r="L404" s="476"/>
      <c r="M404" s="2818" t="s">
        <v>386</v>
      </c>
      <c r="N404" s="2437"/>
      <c r="O404" s="633">
        <v>0.72172906070991871</v>
      </c>
      <c r="P404" s="476"/>
      <c r="Q404" s="476"/>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477"/>
      <c r="C405" s="2829" t="s">
        <v>387</v>
      </c>
      <c r="D405" s="2437"/>
      <c r="E405" s="631">
        <v>0.6489299754226866</v>
      </c>
      <c r="F405" s="476"/>
      <c r="G405" s="476"/>
      <c r="H405" s="2823" t="s">
        <v>387</v>
      </c>
      <c r="I405" s="2437"/>
      <c r="J405" s="632">
        <v>0.63262032594306095</v>
      </c>
      <c r="K405" s="476"/>
      <c r="L405" s="476"/>
      <c r="M405" s="2818" t="s">
        <v>387</v>
      </c>
      <c r="N405" s="2437"/>
      <c r="O405" s="633">
        <v>0.6270961060734398</v>
      </c>
      <c r="P405" s="476"/>
      <c r="Q405" s="476"/>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477"/>
      <c r="C406" s="2829" t="s">
        <v>388</v>
      </c>
      <c r="D406" s="2437"/>
      <c r="E406" s="631">
        <v>0.52859172934793208</v>
      </c>
      <c r="F406" s="476"/>
      <c r="G406" s="476"/>
      <c r="H406" s="2823" t="s">
        <v>388</v>
      </c>
      <c r="I406" s="2437"/>
      <c r="J406" s="632">
        <v>0.54154538704908262</v>
      </c>
      <c r="K406" s="476"/>
      <c r="L406" s="476"/>
      <c r="M406" s="2818" t="s">
        <v>388</v>
      </c>
      <c r="N406" s="2437"/>
      <c r="O406" s="633">
        <v>0.53007349642474388</v>
      </c>
      <c r="P406" s="476"/>
      <c r="Q406" s="476"/>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477"/>
      <c r="C407" s="2829" t="s">
        <v>331</v>
      </c>
      <c r="D407" s="2437"/>
      <c r="E407" s="631">
        <v>0.49621030531670585</v>
      </c>
      <c r="F407" s="476"/>
      <c r="G407" s="476"/>
      <c r="H407" s="2823" t="s">
        <v>211</v>
      </c>
      <c r="I407" s="2437"/>
      <c r="J407" s="632">
        <v>0.50155231549587775</v>
      </c>
      <c r="K407" s="476"/>
      <c r="L407" s="476"/>
      <c r="M407" s="2818" t="s">
        <v>389</v>
      </c>
      <c r="N407" s="2437"/>
      <c r="O407" s="633">
        <v>0.50203474143729288</v>
      </c>
      <c r="P407" s="476"/>
      <c r="Q407" s="476"/>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477"/>
      <c r="C408" s="2829" t="s">
        <v>389</v>
      </c>
      <c r="D408" s="2437"/>
      <c r="E408" s="631">
        <v>0.46867436178361155</v>
      </c>
      <c r="F408" s="476"/>
      <c r="G408" s="476"/>
      <c r="H408" s="2823" t="s">
        <v>389</v>
      </c>
      <c r="I408" s="2437"/>
      <c r="J408" s="632">
        <v>0.49256680738342629</v>
      </c>
      <c r="K408" s="476"/>
      <c r="L408" s="476"/>
      <c r="M408" s="2818" t="s">
        <v>211</v>
      </c>
      <c r="N408" s="2437"/>
      <c r="O408" s="633">
        <v>0.49933432237296838</v>
      </c>
      <c r="P408" s="476"/>
      <c r="Q408" s="476"/>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477"/>
      <c r="C409" s="2829" t="s">
        <v>390</v>
      </c>
      <c r="D409" s="2437"/>
      <c r="E409" s="631">
        <v>0.44220428539795709</v>
      </c>
      <c r="F409" s="476"/>
      <c r="G409" s="476"/>
      <c r="H409" s="2823" t="s">
        <v>331</v>
      </c>
      <c r="I409" s="2437"/>
      <c r="J409" s="632">
        <v>0.4824283131490929</v>
      </c>
      <c r="K409" s="476"/>
      <c r="L409" s="476"/>
      <c r="M409" s="2818" t="s">
        <v>331</v>
      </c>
      <c r="N409" s="2437"/>
      <c r="O409" s="633">
        <v>0.48610424208855524</v>
      </c>
      <c r="P409" s="476"/>
      <c r="Q409" s="476"/>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477"/>
      <c r="C410" s="2829" t="s">
        <v>211</v>
      </c>
      <c r="D410" s="2437"/>
      <c r="E410" s="631">
        <v>0.43894713801453095</v>
      </c>
      <c r="F410" s="476"/>
      <c r="G410" s="476"/>
      <c r="H410" s="2823" t="s">
        <v>391</v>
      </c>
      <c r="I410" s="2437"/>
      <c r="J410" s="632">
        <v>0.45400107560082414</v>
      </c>
      <c r="K410" s="476"/>
      <c r="L410" s="476"/>
      <c r="M410" s="2818" t="s">
        <v>206</v>
      </c>
      <c r="N410" s="2437"/>
      <c r="O410" s="633">
        <v>0.42517485305812497</v>
      </c>
      <c r="P410" s="476"/>
      <c r="Q410" s="476"/>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477"/>
      <c r="C411" s="2829" t="s">
        <v>206</v>
      </c>
      <c r="D411" s="2437"/>
      <c r="E411" s="631">
        <v>0.4197568285746458</v>
      </c>
      <c r="F411" s="476"/>
      <c r="G411" s="476"/>
      <c r="H411" s="2823" t="s">
        <v>334</v>
      </c>
      <c r="I411" s="2437"/>
      <c r="J411" s="632">
        <v>0.43454689873792646</v>
      </c>
      <c r="K411" s="476"/>
      <c r="L411" s="476"/>
      <c r="M411" s="2818" t="s">
        <v>392</v>
      </c>
      <c r="N411" s="2437"/>
      <c r="O411" s="633">
        <v>0.42201269380952428</v>
      </c>
      <c r="P411" s="476"/>
      <c r="Q411" s="476"/>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477"/>
      <c r="C412" s="2829" t="s">
        <v>391</v>
      </c>
      <c r="D412" s="2437"/>
      <c r="E412" s="631">
        <v>0.41957719022650397</v>
      </c>
      <c r="F412" s="476"/>
      <c r="G412" s="476"/>
      <c r="H412" s="2823" t="s">
        <v>393</v>
      </c>
      <c r="I412" s="2437"/>
      <c r="J412" s="632">
        <v>0.42928833518948545</v>
      </c>
      <c r="K412" s="476"/>
      <c r="L412" s="476"/>
      <c r="M412" s="2818" t="s">
        <v>391</v>
      </c>
      <c r="N412" s="2437"/>
      <c r="O412" s="633">
        <v>0.41582637478159634</v>
      </c>
      <c r="P412" s="476"/>
      <c r="Q412" s="476"/>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477"/>
      <c r="C413" s="2829" t="s">
        <v>334</v>
      </c>
      <c r="D413" s="2437"/>
      <c r="E413" s="631">
        <v>0.41025559552413388</v>
      </c>
      <c r="F413" s="476"/>
      <c r="G413" s="476"/>
      <c r="H413" s="2823" t="s">
        <v>206</v>
      </c>
      <c r="I413" s="2437"/>
      <c r="J413" s="632">
        <v>0.41559513947977306</v>
      </c>
      <c r="K413" s="476"/>
      <c r="L413" s="476"/>
      <c r="M413" s="2818" t="s">
        <v>332</v>
      </c>
      <c r="N413" s="2437"/>
      <c r="O413" s="633">
        <v>0.39121248503544015</v>
      </c>
      <c r="P413" s="476"/>
      <c r="Q413" s="476"/>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477"/>
      <c r="C414" s="2829" t="s">
        <v>393</v>
      </c>
      <c r="D414" s="2437"/>
      <c r="E414" s="631">
        <v>0.39840436666314749</v>
      </c>
      <c r="F414" s="476"/>
      <c r="G414" s="476"/>
      <c r="H414" s="2823" t="s">
        <v>390</v>
      </c>
      <c r="I414" s="2437"/>
      <c r="J414" s="632">
        <v>0.39924083790303566</v>
      </c>
      <c r="K414" s="476"/>
      <c r="L414" s="476"/>
      <c r="M414" s="2818" t="s">
        <v>394</v>
      </c>
      <c r="N414" s="2437"/>
      <c r="O414" s="633">
        <v>0.36799577282779034</v>
      </c>
      <c r="P414" s="476"/>
      <c r="Q414" s="476"/>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477"/>
      <c r="C415" s="2829" t="s">
        <v>395</v>
      </c>
      <c r="D415" s="2437"/>
      <c r="E415" s="631">
        <v>0.36614095935947066</v>
      </c>
      <c r="F415" s="476"/>
      <c r="G415" s="476"/>
      <c r="H415" s="2823" t="s">
        <v>392</v>
      </c>
      <c r="I415" s="2437"/>
      <c r="J415" s="632">
        <v>0.39152971863035158</v>
      </c>
      <c r="K415" s="476"/>
      <c r="L415" s="476"/>
      <c r="M415" s="2818" t="s">
        <v>334</v>
      </c>
      <c r="N415" s="2437"/>
      <c r="O415" s="633">
        <v>0.355404963095242</v>
      </c>
      <c r="P415" s="476"/>
      <c r="Q415" s="476"/>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477"/>
      <c r="C416" s="2829" t="s">
        <v>332</v>
      </c>
      <c r="D416" s="2437"/>
      <c r="E416" s="631">
        <v>0.34603129245555558</v>
      </c>
      <c r="F416" s="476"/>
      <c r="G416" s="476"/>
      <c r="H416" s="2823" t="s">
        <v>395</v>
      </c>
      <c r="I416" s="2437"/>
      <c r="J416" s="632">
        <v>0.38511871118581487</v>
      </c>
      <c r="K416" s="476"/>
      <c r="L416" s="476"/>
      <c r="M416" s="2818" t="s">
        <v>390</v>
      </c>
      <c r="N416" s="2437"/>
      <c r="O416" s="633">
        <v>0.34640543879279406</v>
      </c>
      <c r="P416" s="476"/>
      <c r="Q416" s="476"/>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477"/>
      <c r="C417" s="2829" t="s">
        <v>392</v>
      </c>
      <c r="D417" s="2437"/>
      <c r="E417" s="631">
        <v>0.34168411950783706</v>
      </c>
      <c r="F417" s="476"/>
      <c r="G417" s="476"/>
      <c r="H417" s="2823" t="s">
        <v>332</v>
      </c>
      <c r="I417" s="2437"/>
      <c r="J417" s="632">
        <v>0.33251739761316995</v>
      </c>
      <c r="K417" s="476"/>
      <c r="L417" s="476"/>
      <c r="M417" s="2818" t="s">
        <v>393</v>
      </c>
      <c r="N417" s="2437"/>
      <c r="O417" s="633">
        <v>0.30505628523805861</v>
      </c>
      <c r="P417" s="476"/>
      <c r="Q417" s="476"/>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477"/>
      <c r="C418" s="2829" t="s">
        <v>394</v>
      </c>
      <c r="D418" s="2437"/>
      <c r="E418" s="631">
        <v>0.32271476060993004</v>
      </c>
      <c r="F418" s="476"/>
      <c r="G418" s="476"/>
      <c r="H418" s="2823" t="s">
        <v>396</v>
      </c>
      <c r="I418" s="2437"/>
      <c r="J418" s="632">
        <v>0.32274320573707105</v>
      </c>
      <c r="K418" s="476"/>
      <c r="L418" s="476"/>
      <c r="M418" s="2818" t="s">
        <v>397</v>
      </c>
      <c r="N418" s="2437"/>
      <c r="O418" s="633">
        <v>-0.29302132597126618</v>
      </c>
      <c r="P418" s="476"/>
      <c r="Q418" s="476"/>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477"/>
      <c r="C419" s="2829" t="s">
        <v>396</v>
      </c>
      <c r="D419" s="2437"/>
      <c r="E419" s="631">
        <v>0.30849276123944014</v>
      </c>
      <c r="F419" s="476"/>
      <c r="G419" s="476"/>
      <c r="H419" s="2823" t="s">
        <v>394</v>
      </c>
      <c r="I419" s="2437"/>
      <c r="J419" s="632">
        <v>0.28140980345932354</v>
      </c>
      <c r="K419" s="476"/>
      <c r="L419" s="476"/>
      <c r="M419" s="2818" t="s">
        <v>395</v>
      </c>
      <c r="N419" s="2437"/>
      <c r="O419" s="633">
        <v>0.2911401330347394</v>
      </c>
      <c r="P419" s="476"/>
      <c r="Q419" s="476"/>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477"/>
      <c r="C420" s="2829" t="s">
        <v>397</v>
      </c>
      <c r="D420" s="2437"/>
      <c r="E420" s="631">
        <v>-0.30377475236093177</v>
      </c>
      <c r="F420" s="476"/>
      <c r="G420" s="476"/>
      <c r="H420" s="2823" t="s">
        <v>398</v>
      </c>
      <c r="I420" s="2437"/>
      <c r="J420" s="632">
        <v>-0.26933527032009119</v>
      </c>
      <c r="K420" s="476"/>
      <c r="L420" s="476"/>
      <c r="M420" s="2818" t="s">
        <v>396</v>
      </c>
      <c r="N420" s="2437"/>
      <c r="O420" s="633">
        <v>0.28846525868295658</v>
      </c>
      <c r="P420" s="476"/>
      <c r="Q420" s="476"/>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477"/>
      <c r="C421" s="2829" t="s">
        <v>399</v>
      </c>
      <c r="D421" s="2437"/>
      <c r="E421" s="631">
        <v>0.27976931192966514</v>
      </c>
      <c r="F421" s="476"/>
      <c r="G421" s="476"/>
      <c r="H421" s="2823" t="s">
        <v>400</v>
      </c>
      <c r="I421" s="2437"/>
      <c r="J421" s="632">
        <v>0.25649063431614877</v>
      </c>
      <c r="K421" s="476"/>
      <c r="L421" s="476"/>
      <c r="M421" s="2818" t="s">
        <v>401</v>
      </c>
      <c r="N421" s="2437"/>
      <c r="O421" s="633">
        <v>0.26794827740511068</v>
      </c>
      <c r="P421" s="476"/>
      <c r="Q421" s="476"/>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477"/>
      <c r="C422" s="2829" t="s">
        <v>402</v>
      </c>
      <c r="D422" s="2437"/>
      <c r="E422" s="631">
        <v>-0.25811983162114333</v>
      </c>
      <c r="F422" s="476"/>
      <c r="G422" s="476"/>
      <c r="H422" s="2823" t="s">
        <v>402</v>
      </c>
      <c r="I422" s="2437"/>
      <c r="J422" s="632">
        <v>-0.24285917867512541</v>
      </c>
      <c r="K422" s="476"/>
      <c r="L422" s="476"/>
      <c r="M422" s="2818" t="s">
        <v>403</v>
      </c>
      <c r="N422" s="2437"/>
      <c r="O422" s="633">
        <v>0.23511330420485707</v>
      </c>
      <c r="P422" s="476"/>
      <c r="Q422" s="476"/>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477"/>
      <c r="C423" s="2829" t="s">
        <v>404</v>
      </c>
      <c r="D423" s="2437"/>
      <c r="E423" s="631">
        <v>-0.24861152653964011</v>
      </c>
      <c r="F423" s="476"/>
      <c r="G423" s="476"/>
      <c r="H423" s="2823" t="s">
        <v>399</v>
      </c>
      <c r="I423" s="2437"/>
      <c r="J423" s="632">
        <v>0.24011325730742195</v>
      </c>
      <c r="K423" s="476"/>
      <c r="L423" s="476"/>
      <c r="M423" s="2818" t="s">
        <v>400</v>
      </c>
      <c r="N423" s="2437"/>
      <c r="O423" s="633">
        <v>0.23483320802647478</v>
      </c>
      <c r="P423" s="476"/>
      <c r="Q423" s="476"/>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477"/>
      <c r="C424" s="2829" t="s">
        <v>405</v>
      </c>
      <c r="D424" s="2437"/>
      <c r="E424" s="631">
        <v>0.24265731787325476</v>
      </c>
      <c r="F424" s="476"/>
      <c r="G424" s="476"/>
      <c r="H424" s="2823" t="s">
        <v>403</v>
      </c>
      <c r="I424" s="2437"/>
      <c r="J424" s="632">
        <v>0.20561150164279335</v>
      </c>
      <c r="K424" s="476"/>
      <c r="L424" s="476"/>
      <c r="M424" s="2818" t="s">
        <v>404</v>
      </c>
      <c r="N424" s="2437"/>
      <c r="O424" s="633">
        <v>-0.23159479350916784</v>
      </c>
      <c r="P424" s="476"/>
      <c r="Q424" s="476"/>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477"/>
      <c r="C425" s="2829" t="s">
        <v>400</v>
      </c>
      <c r="D425" s="2437"/>
      <c r="E425" s="631">
        <v>0.24159022792831414</v>
      </c>
      <c r="F425" s="476"/>
      <c r="G425" s="476"/>
      <c r="H425" s="2823" t="s">
        <v>218</v>
      </c>
      <c r="I425" s="2437"/>
      <c r="J425" s="632">
        <v>0.20301115630476368</v>
      </c>
      <c r="K425" s="476"/>
      <c r="L425" s="476"/>
      <c r="M425" s="2818" t="s">
        <v>398</v>
      </c>
      <c r="N425" s="2437"/>
      <c r="O425" s="633">
        <v>-0.20981861799405918</v>
      </c>
      <c r="P425" s="476"/>
      <c r="Q425" s="476"/>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477"/>
      <c r="C426" s="2829" t="s">
        <v>406</v>
      </c>
      <c r="D426" s="2437"/>
      <c r="E426" s="631">
        <v>0.22973886964870127</v>
      </c>
      <c r="F426" s="476"/>
      <c r="G426" s="476"/>
      <c r="H426" s="2823" t="s">
        <v>208</v>
      </c>
      <c r="I426" s="2437"/>
      <c r="J426" s="632">
        <v>0.19571018165670978</v>
      </c>
      <c r="K426" s="476"/>
      <c r="L426" s="476"/>
      <c r="M426" s="2818" t="s">
        <v>399</v>
      </c>
      <c r="N426" s="2437"/>
      <c r="O426" s="633">
        <v>0.19050437555002428</v>
      </c>
      <c r="P426" s="476"/>
      <c r="Q426" s="476"/>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477"/>
      <c r="C427" s="2829" t="s">
        <v>398</v>
      </c>
      <c r="D427" s="2437"/>
      <c r="E427" s="631">
        <v>-0.22918879491977767</v>
      </c>
      <c r="F427" s="476"/>
      <c r="G427" s="476"/>
      <c r="H427" s="2823" t="s">
        <v>397</v>
      </c>
      <c r="I427" s="2437"/>
      <c r="J427" s="632">
        <v>-0.19230103034968163</v>
      </c>
      <c r="K427" s="476"/>
      <c r="L427" s="476"/>
      <c r="M427" s="2818" t="s">
        <v>407</v>
      </c>
      <c r="N427" s="2437"/>
      <c r="O427" s="633">
        <v>0.18939021837148221</v>
      </c>
      <c r="P427" s="476"/>
      <c r="Q427" s="476"/>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477"/>
      <c r="C428" s="2829" t="s">
        <v>403</v>
      </c>
      <c r="D428" s="2437"/>
      <c r="E428" s="631">
        <v>0.19450179711138244</v>
      </c>
      <c r="F428" s="476"/>
      <c r="G428" s="476"/>
      <c r="H428" s="2823" t="s">
        <v>404</v>
      </c>
      <c r="I428" s="2437"/>
      <c r="J428" s="632">
        <v>-0.19017049676806796</v>
      </c>
      <c r="K428" s="476"/>
      <c r="L428" s="476"/>
      <c r="M428" s="2818" t="s">
        <v>208</v>
      </c>
      <c r="N428" s="2437"/>
      <c r="O428" s="633">
        <v>0.16680275215689849</v>
      </c>
      <c r="P428" s="476"/>
      <c r="Q428" s="476"/>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477"/>
      <c r="C429" s="2829" t="s">
        <v>408</v>
      </c>
      <c r="D429" s="2437"/>
      <c r="E429" s="631">
        <v>-0.18755076120380712</v>
      </c>
      <c r="F429" s="476"/>
      <c r="G429" s="476"/>
      <c r="H429" s="2823" t="s">
        <v>408</v>
      </c>
      <c r="I429" s="2437"/>
      <c r="J429" s="632">
        <v>-0.17293722268149728</v>
      </c>
      <c r="K429" s="476"/>
      <c r="L429" s="476"/>
      <c r="M429" s="2818" t="s">
        <v>408</v>
      </c>
      <c r="N429" s="2437"/>
      <c r="O429" s="633">
        <v>-0.15405579895796809</v>
      </c>
      <c r="P429" s="476"/>
      <c r="Q429" s="476"/>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477"/>
      <c r="C430" s="2829" t="s">
        <v>409</v>
      </c>
      <c r="D430" s="2437"/>
      <c r="E430" s="631">
        <v>-0.18323226077822111</v>
      </c>
      <c r="F430" s="476"/>
      <c r="G430" s="476"/>
      <c r="H430" s="2823" t="s">
        <v>410</v>
      </c>
      <c r="I430" s="2437"/>
      <c r="J430" s="632">
        <v>-0.16410254994064613</v>
      </c>
      <c r="K430" s="476"/>
      <c r="L430" s="476"/>
      <c r="M430" s="2818" t="s">
        <v>402</v>
      </c>
      <c r="N430" s="2437"/>
      <c r="O430" s="633">
        <v>-0.13939235469537614</v>
      </c>
      <c r="P430" s="476"/>
      <c r="Q430" s="476"/>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477"/>
      <c r="C431" s="2829" t="s">
        <v>208</v>
      </c>
      <c r="D431" s="2437"/>
      <c r="E431" s="631">
        <v>0.17316380837074957</v>
      </c>
      <c r="F431" s="476"/>
      <c r="G431" s="476"/>
      <c r="H431" s="2823" t="s">
        <v>406</v>
      </c>
      <c r="I431" s="2437"/>
      <c r="J431" s="632">
        <v>0.15375668561969183</v>
      </c>
      <c r="K431" s="476"/>
      <c r="L431" s="476"/>
      <c r="M431" s="2818" t="s">
        <v>411</v>
      </c>
      <c r="N431" s="2437"/>
      <c r="O431" s="633">
        <v>0.130169493445082</v>
      </c>
      <c r="P431" s="476"/>
      <c r="Q431" s="476"/>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477"/>
      <c r="C432" s="2829" t="s">
        <v>407</v>
      </c>
      <c r="D432" s="2437"/>
      <c r="E432" s="631">
        <v>0.1437955708033174</v>
      </c>
      <c r="F432" s="476"/>
      <c r="G432" s="476"/>
      <c r="H432" s="2823" t="s">
        <v>405</v>
      </c>
      <c r="I432" s="2437"/>
      <c r="J432" s="632">
        <v>0.14930113083974877</v>
      </c>
      <c r="K432" s="476"/>
      <c r="L432" s="476"/>
      <c r="M432" s="2818" t="s">
        <v>412</v>
      </c>
      <c r="N432" s="2437"/>
      <c r="O432" s="633">
        <v>0.12613062788051727</v>
      </c>
      <c r="P432" s="476"/>
      <c r="Q432" s="476"/>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477"/>
      <c r="C433" s="2829" t="s">
        <v>401</v>
      </c>
      <c r="D433" s="2437"/>
      <c r="E433" s="631">
        <v>0.14366222127622952</v>
      </c>
      <c r="F433" s="476"/>
      <c r="G433" s="476"/>
      <c r="H433" s="2823" t="s">
        <v>407</v>
      </c>
      <c r="I433" s="2437"/>
      <c r="J433" s="632">
        <v>0.12136160992578011</v>
      </c>
      <c r="K433" s="476"/>
      <c r="L433" s="476"/>
      <c r="M433" s="2818" t="s">
        <v>413</v>
      </c>
      <c r="N433" s="2437"/>
      <c r="O433" s="633">
        <v>0.11907506703912964</v>
      </c>
      <c r="P433" s="476"/>
      <c r="Q433" s="476"/>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477"/>
      <c r="C434" s="2829" t="s">
        <v>218</v>
      </c>
      <c r="D434" s="2437"/>
      <c r="E434" s="631">
        <v>0.13761292863363755</v>
      </c>
      <c r="F434" s="476"/>
      <c r="G434" s="476"/>
      <c r="H434" s="2823" t="s">
        <v>414</v>
      </c>
      <c r="I434" s="2437"/>
      <c r="J434" s="632">
        <v>-0.10507745298085445</v>
      </c>
      <c r="K434" s="476"/>
      <c r="L434" s="476"/>
      <c r="M434" s="2818" t="s">
        <v>415</v>
      </c>
      <c r="N434" s="2437"/>
      <c r="O434" s="633">
        <v>0.11338768971763405</v>
      </c>
      <c r="P434" s="476"/>
      <c r="Q434" s="476"/>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477"/>
      <c r="C435" s="2829" t="s">
        <v>410</v>
      </c>
      <c r="D435" s="2437"/>
      <c r="E435" s="631">
        <v>-0.11279271377338944</v>
      </c>
      <c r="F435" s="476"/>
      <c r="G435" s="476"/>
      <c r="H435" s="2823" t="s">
        <v>339</v>
      </c>
      <c r="I435" s="2437"/>
      <c r="J435" s="632">
        <v>-9.3634310566391446E-2</v>
      </c>
      <c r="K435" s="476"/>
      <c r="L435" s="476"/>
      <c r="M435" s="2818" t="s">
        <v>416</v>
      </c>
      <c r="N435" s="2437"/>
      <c r="O435" s="633">
        <v>0.11282799696342374</v>
      </c>
      <c r="P435" s="476"/>
      <c r="Q435" s="476"/>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477"/>
      <c r="C436" s="2829" t="s">
        <v>411</v>
      </c>
      <c r="D436" s="2437"/>
      <c r="E436" s="631">
        <v>0.1099590780680022</v>
      </c>
      <c r="F436" s="476"/>
      <c r="G436" s="476"/>
      <c r="H436" s="2823" t="s">
        <v>409</v>
      </c>
      <c r="I436" s="2437"/>
      <c r="J436" s="632">
        <v>-9.0252884060409655E-2</v>
      </c>
      <c r="K436" s="476"/>
      <c r="L436" s="476"/>
      <c r="M436" s="2818" t="s">
        <v>417</v>
      </c>
      <c r="N436" s="2437"/>
      <c r="O436" s="633">
        <v>0.11278979277443664</v>
      </c>
      <c r="P436" s="476"/>
      <c r="Q436" s="476"/>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477"/>
      <c r="C437" s="2829" t="s">
        <v>339</v>
      </c>
      <c r="D437" s="2437"/>
      <c r="E437" s="631">
        <v>-0.10240125091321625</v>
      </c>
      <c r="F437" s="476"/>
      <c r="G437" s="476"/>
      <c r="H437" s="2823" t="s">
        <v>216</v>
      </c>
      <c r="I437" s="2437"/>
      <c r="J437" s="632">
        <v>8.7878350029103797E-2</v>
      </c>
      <c r="K437" s="476"/>
      <c r="L437" s="476"/>
      <c r="M437" s="2818" t="s">
        <v>418</v>
      </c>
      <c r="N437" s="2437"/>
      <c r="O437" s="633">
        <v>-0.10771319007127192</v>
      </c>
      <c r="P437" s="476"/>
      <c r="Q437" s="476"/>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477"/>
      <c r="C438" s="2829" t="s">
        <v>216</v>
      </c>
      <c r="D438" s="2437"/>
      <c r="E438" s="631">
        <v>0.10169978845049987</v>
      </c>
      <c r="F438" s="476"/>
      <c r="G438" s="476"/>
      <c r="H438" s="2823" t="s">
        <v>411</v>
      </c>
      <c r="I438" s="2437"/>
      <c r="J438" s="632">
        <v>8.7678642502762652E-2</v>
      </c>
      <c r="K438" s="476"/>
      <c r="L438" s="476"/>
      <c r="M438" s="2818" t="s">
        <v>218</v>
      </c>
      <c r="N438" s="2437"/>
      <c r="O438" s="633">
        <v>0.10649733995127113</v>
      </c>
      <c r="P438" s="476"/>
      <c r="Q438" s="476"/>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477"/>
      <c r="C439" s="2829" t="s">
        <v>417</v>
      </c>
      <c r="D439" s="2437"/>
      <c r="E439" s="631">
        <v>9.3478993909519914E-2</v>
      </c>
      <c r="F439" s="476"/>
      <c r="G439" s="476"/>
      <c r="H439" s="2823" t="s">
        <v>417</v>
      </c>
      <c r="I439" s="2437"/>
      <c r="J439" s="632">
        <v>8.5188031887870538E-2</v>
      </c>
      <c r="K439" s="476"/>
      <c r="L439" s="476"/>
      <c r="M439" s="2818" t="s">
        <v>419</v>
      </c>
      <c r="N439" s="2437"/>
      <c r="O439" s="633">
        <v>0.10474826709447792</v>
      </c>
      <c r="P439" s="476"/>
      <c r="Q439" s="476"/>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477"/>
      <c r="C440" s="2829" t="s">
        <v>420</v>
      </c>
      <c r="D440" s="2437"/>
      <c r="E440" s="631">
        <v>-8.8734978620148772E-2</v>
      </c>
      <c r="F440" s="476"/>
      <c r="G440" s="476"/>
      <c r="H440" s="2823" t="s">
        <v>421</v>
      </c>
      <c r="I440" s="2437"/>
      <c r="J440" s="632">
        <v>7.7079311209944865E-2</v>
      </c>
      <c r="K440" s="476"/>
      <c r="L440" s="476"/>
      <c r="M440" s="2818" t="s">
        <v>422</v>
      </c>
      <c r="N440" s="2437"/>
      <c r="O440" s="633">
        <v>0.10282101149661604</v>
      </c>
      <c r="P440" s="476"/>
      <c r="Q440" s="476"/>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477"/>
      <c r="C441" s="2829" t="s">
        <v>414</v>
      </c>
      <c r="D441" s="2437"/>
      <c r="E441" s="631">
        <v>-8.2062344553979039E-2</v>
      </c>
      <c r="F441" s="476"/>
      <c r="G441" s="476"/>
      <c r="H441" s="2823" t="s">
        <v>423</v>
      </c>
      <c r="I441" s="2437"/>
      <c r="J441" s="632">
        <v>-7.5379505660322185E-2</v>
      </c>
      <c r="K441" s="476"/>
      <c r="L441" s="476"/>
      <c r="M441" s="2818" t="s">
        <v>424</v>
      </c>
      <c r="N441" s="2437"/>
      <c r="O441" s="633">
        <v>-9.4214290531757963E-2</v>
      </c>
      <c r="P441" s="476"/>
      <c r="Q441" s="476"/>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477"/>
      <c r="C442" s="2829" t="s">
        <v>421</v>
      </c>
      <c r="D442" s="2437"/>
      <c r="E442" s="631">
        <v>7.719726625278453E-2</v>
      </c>
      <c r="F442" s="476"/>
      <c r="G442" s="476"/>
      <c r="H442" s="2823" t="s">
        <v>401</v>
      </c>
      <c r="I442" s="2437"/>
      <c r="J442" s="632">
        <v>5.7959585959047301E-2</v>
      </c>
      <c r="K442" s="476"/>
      <c r="L442" s="476"/>
      <c r="M442" s="2818" t="s">
        <v>425</v>
      </c>
      <c r="N442" s="2437"/>
      <c r="O442" s="633">
        <v>9.046923937863012E-2</v>
      </c>
      <c r="P442" s="476"/>
      <c r="Q442" s="476"/>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477"/>
      <c r="C443" s="2829" t="s">
        <v>419</v>
      </c>
      <c r="D443" s="2437"/>
      <c r="E443" s="631">
        <v>5.7981808786152861E-2</v>
      </c>
      <c r="F443" s="476"/>
      <c r="G443" s="476"/>
      <c r="H443" s="2823" t="s">
        <v>227</v>
      </c>
      <c r="I443" s="2437"/>
      <c r="J443" s="632">
        <v>5.6818467803687184E-2</v>
      </c>
      <c r="K443" s="476"/>
      <c r="L443" s="476"/>
      <c r="M443" s="2818" t="s">
        <v>426</v>
      </c>
      <c r="N443" s="2437"/>
      <c r="O443" s="633">
        <v>8.8917035631424987E-2</v>
      </c>
      <c r="P443" s="476"/>
      <c r="Q443" s="476"/>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477"/>
      <c r="C444" s="2829" t="s">
        <v>424</v>
      </c>
      <c r="D444" s="2437"/>
      <c r="E444" s="631">
        <v>-5.7482678427086577E-2</v>
      </c>
      <c r="F444" s="476"/>
      <c r="G444" s="476"/>
      <c r="H444" s="2823" t="s">
        <v>427</v>
      </c>
      <c r="I444" s="2437"/>
      <c r="J444" s="632">
        <v>-4.7389990013313017E-2</v>
      </c>
      <c r="K444" s="476"/>
      <c r="L444" s="476"/>
      <c r="M444" s="2818" t="s">
        <v>428</v>
      </c>
      <c r="N444" s="2437"/>
      <c r="O444" s="633">
        <v>8.7604631253723544E-2</v>
      </c>
      <c r="P444" s="476"/>
      <c r="Q444" s="476"/>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477"/>
      <c r="C445" s="2829" t="s">
        <v>429</v>
      </c>
      <c r="D445" s="2437"/>
      <c r="E445" s="631">
        <v>-4.9754664491259822E-2</v>
      </c>
      <c r="F445" s="476"/>
      <c r="G445" s="476"/>
      <c r="H445" s="2823" t="s">
        <v>428</v>
      </c>
      <c r="I445" s="2437"/>
      <c r="J445" s="632">
        <v>4.0845338756965506E-2</v>
      </c>
      <c r="K445" s="476"/>
      <c r="L445" s="476"/>
      <c r="M445" s="2818" t="s">
        <v>420</v>
      </c>
      <c r="N445" s="2437"/>
      <c r="O445" s="633">
        <v>-8.4786495835867753E-2</v>
      </c>
      <c r="P445" s="476"/>
      <c r="Q445" s="476"/>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829" t="s">
        <v>418</v>
      </c>
      <c r="D446" s="2437"/>
      <c r="E446" s="631">
        <v>-4.5194929531976243E-2</v>
      </c>
      <c r="F446" s="476"/>
      <c r="G446" s="476"/>
      <c r="H446" s="2823" t="s">
        <v>415</v>
      </c>
      <c r="I446" s="2437"/>
      <c r="J446" s="632">
        <v>3.8340015908791547E-2</v>
      </c>
      <c r="K446" s="476"/>
      <c r="L446" s="476"/>
      <c r="M446" s="2818" t="s">
        <v>414</v>
      </c>
      <c r="N446" s="2437"/>
      <c r="O446" s="633">
        <v>-8.4197203386106589E-2</v>
      </c>
      <c r="P446" s="476"/>
      <c r="Q446" s="476"/>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829" t="s">
        <v>423</v>
      </c>
      <c r="D447" s="2437"/>
      <c r="E447" s="631">
        <v>-4.2339533644357816E-2</v>
      </c>
      <c r="F447" s="476"/>
      <c r="G447" s="476"/>
      <c r="H447" s="2823" t="s">
        <v>430</v>
      </c>
      <c r="I447" s="2437"/>
      <c r="J447" s="632">
        <v>3.4168130023058699E-2</v>
      </c>
      <c r="K447" s="476"/>
      <c r="L447" s="476"/>
      <c r="M447" s="2818" t="s">
        <v>339</v>
      </c>
      <c r="N447" s="2437"/>
      <c r="O447" s="633">
        <v>-8.4067478092358983E-2</v>
      </c>
      <c r="P447" s="476"/>
      <c r="Q447" s="476"/>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829" t="s">
        <v>227</v>
      </c>
      <c r="D448" s="2437"/>
      <c r="E448" s="631">
        <v>4.2124037083707301E-2</v>
      </c>
      <c r="F448" s="476"/>
      <c r="G448" s="476"/>
      <c r="H448" s="2823" t="s">
        <v>431</v>
      </c>
      <c r="I448" s="2437"/>
      <c r="J448" s="632">
        <v>-3.285107959971096E-2</v>
      </c>
      <c r="K448" s="476"/>
      <c r="L448" s="476"/>
      <c r="M448" s="2818" t="s">
        <v>430</v>
      </c>
      <c r="N448" s="2437"/>
      <c r="O448" s="633">
        <v>8.3502355083771351E-2</v>
      </c>
      <c r="P448" s="476"/>
      <c r="Q448" s="476"/>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829" t="s">
        <v>432</v>
      </c>
      <c r="D449" s="2437"/>
      <c r="E449" s="631">
        <v>3.6571981577817173E-2</v>
      </c>
      <c r="F449" s="476"/>
      <c r="G449" s="476"/>
      <c r="H449" s="2823" t="s">
        <v>433</v>
      </c>
      <c r="I449" s="2437"/>
      <c r="J449" s="632">
        <v>-3.0269957197583838E-2</v>
      </c>
      <c r="K449" s="476"/>
      <c r="L449" s="476"/>
      <c r="M449" s="2818" t="s">
        <v>434</v>
      </c>
      <c r="N449" s="2437"/>
      <c r="O449" s="633">
        <v>7.4154496397233607E-2</v>
      </c>
      <c r="P449" s="476"/>
      <c r="Q449" s="476"/>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829" t="s">
        <v>435</v>
      </c>
      <c r="D450" s="2437"/>
      <c r="E450" s="631">
        <v>-3.3419074196635264E-2</v>
      </c>
      <c r="F450" s="476"/>
      <c r="G450" s="476"/>
      <c r="H450" s="2823" t="s">
        <v>436</v>
      </c>
      <c r="I450" s="2437"/>
      <c r="J450" s="632">
        <v>-2.9872766545545288E-2</v>
      </c>
      <c r="K450" s="476"/>
      <c r="L450" s="476"/>
      <c r="M450" s="2818" t="s">
        <v>429</v>
      </c>
      <c r="N450" s="2437"/>
      <c r="O450" s="633">
        <v>-7.3406028796395767E-2</v>
      </c>
      <c r="P450" s="476"/>
      <c r="Q450" s="476"/>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829" t="s">
        <v>436</v>
      </c>
      <c r="D451" s="2437"/>
      <c r="E451" s="631">
        <v>-3.2242454630710619E-2</v>
      </c>
      <c r="F451" s="476"/>
      <c r="G451" s="476"/>
      <c r="H451" s="2823" t="s">
        <v>429</v>
      </c>
      <c r="I451" s="2437"/>
      <c r="J451" s="632">
        <v>-2.9866319520799222E-2</v>
      </c>
      <c r="K451" s="476"/>
      <c r="L451" s="476"/>
      <c r="M451" s="2818" t="s">
        <v>437</v>
      </c>
      <c r="N451" s="2437"/>
      <c r="O451" s="633">
        <v>6.6678367557875332E-2</v>
      </c>
      <c r="P451" s="476"/>
      <c r="Q451" s="476"/>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829" t="s">
        <v>438</v>
      </c>
      <c r="D452" s="2437"/>
      <c r="E452" s="631">
        <v>-3.1677761212959482E-2</v>
      </c>
      <c r="F452" s="476"/>
      <c r="G452" s="476"/>
      <c r="H452" s="2823" t="s">
        <v>439</v>
      </c>
      <c r="I452" s="2437"/>
      <c r="J452" s="632">
        <v>-2.9281979037422901E-2</v>
      </c>
      <c r="K452" s="476"/>
      <c r="L452" s="476"/>
      <c r="M452" s="2818" t="s">
        <v>440</v>
      </c>
      <c r="N452" s="2437"/>
      <c r="O452" s="633">
        <v>6.6035988763220102E-2</v>
      </c>
      <c r="P452" s="476"/>
      <c r="Q452" s="476"/>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829" t="s">
        <v>441</v>
      </c>
      <c r="D453" s="2437"/>
      <c r="E453" s="631">
        <v>2.4426143005678056E-2</v>
      </c>
      <c r="F453" s="476"/>
      <c r="G453" s="476"/>
      <c r="H453" s="2823" t="s">
        <v>442</v>
      </c>
      <c r="I453" s="2437"/>
      <c r="J453" s="632">
        <v>-2.7879874015894774E-2</v>
      </c>
      <c r="K453" s="476"/>
      <c r="L453" s="476"/>
      <c r="M453" s="2818" t="s">
        <v>443</v>
      </c>
      <c r="N453" s="2437"/>
      <c r="O453" s="633">
        <v>6.4166069186291863E-2</v>
      </c>
      <c r="P453" s="476"/>
      <c r="Q453" s="476"/>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829" t="s">
        <v>431</v>
      </c>
      <c r="D454" s="2437"/>
      <c r="E454" s="631">
        <v>-2.0150148182718122E-2</v>
      </c>
      <c r="F454" s="476"/>
      <c r="G454" s="476"/>
      <c r="H454" s="2823" t="s">
        <v>220</v>
      </c>
      <c r="I454" s="2437"/>
      <c r="J454" s="632">
        <v>2.7433283283009237E-2</v>
      </c>
      <c r="K454" s="476"/>
      <c r="L454" s="476"/>
      <c r="M454" s="2818" t="s">
        <v>410</v>
      </c>
      <c r="N454" s="2437"/>
      <c r="O454" s="633">
        <v>-6.3705356476437602E-2</v>
      </c>
      <c r="P454" s="476"/>
      <c r="Q454" s="476"/>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829" t="s">
        <v>367</v>
      </c>
      <c r="D455" s="2437"/>
      <c r="E455" s="631">
        <v>-1.9971702624575458E-2</v>
      </c>
      <c r="F455" s="476"/>
      <c r="G455" s="476"/>
      <c r="H455" s="2823" t="s">
        <v>444</v>
      </c>
      <c r="I455" s="2437"/>
      <c r="J455" s="632">
        <v>-2.6919719752498811E-2</v>
      </c>
      <c r="K455" s="476"/>
      <c r="L455" s="476"/>
      <c r="M455" s="2818" t="s">
        <v>445</v>
      </c>
      <c r="N455" s="2437"/>
      <c r="O455" s="633">
        <v>6.2937263202665031E-2</v>
      </c>
      <c r="P455" s="476"/>
      <c r="Q455" s="476"/>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829" t="s">
        <v>375</v>
      </c>
      <c r="D456" s="2437"/>
      <c r="E456" s="631">
        <v>1.9823702286713717E-2</v>
      </c>
      <c r="F456" s="476"/>
      <c r="G456" s="476"/>
      <c r="H456" s="2823" t="s">
        <v>446</v>
      </c>
      <c r="I456" s="2437"/>
      <c r="J456" s="632">
        <v>2.3733291492488921E-2</v>
      </c>
      <c r="K456" s="476"/>
      <c r="L456" s="476"/>
      <c r="M456" s="2818" t="s">
        <v>432</v>
      </c>
      <c r="N456" s="2437"/>
      <c r="O456" s="633">
        <v>6.105007841865135E-2</v>
      </c>
      <c r="P456" s="476"/>
      <c r="Q456" s="476"/>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829" t="s">
        <v>439</v>
      </c>
      <c r="D457" s="2437"/>
      <c r="E457" s="631">
        <v>-1.8214068106155189E-2</v>
      </c>
      <c r="F457" s="476"/>
      <c r="G457" s="476"/>
      <c r="H457" s="2823" t="s">
        <v>424</v>
      </c>
      <c r="I457" s="2437"/>
      <c r="J457" s="632">
        <v>-2.3345097606079897E-2</v>
      </c>
      <c r="K457" s="476"/>
      <c r="L457" s="476"/>
      <c r="M457" s="2818" t="s">
        <v>421</v>
      </c>
      <c r="N457" s="2437"/>
      <c r="O457" s="633">
        <v>6.0715149539353648E-2</v>
      </c>
      <c r="P457" s="476"/>
      <c r="Q457" s="476"/>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829" t="s">
        <v>447</v>
      </c>
      <c r="D458" s="2437"/>
      <c r="E458" s="631">
        <v>-1.6219479615485879E-2</v>
      </c>
      <c r="F458" s="476"/>
      <c r="G458" s="476"/>
      <c r="H458" s="2823" t="s">
        <v>426</v>
      </c>
      <c r="I458" s="2437"/>
      <c r="J458" s="632">
        <v>2.1536744523795164E-2</v>
      </c>
      <c r="K458" s="476"/>
      <c r="L458" s="476"/>
      <c r="M458" s="2818" t="s">
        <v>448</v>
      </c>
      <c r="N458" s="2437"/>
      <c r="O458" s="633">
        <v>5.8885609064352286E-2</v>
      </c>
      <c r="P458" s="476"/>
      <c r="Q458" s="476"/>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829" t="s">
        <v>433</v>
      </c>
      <c r="D459" s="2437"/>
      <c r="E459" s="631">
        <v>-1.5045434936609868E-2</v>
      </c>
      <c r="F459" s="476"/>
      <c r="G459" s="476"/>
      <c r="H459" s="2823" t="s">
        <v>419</v>
      </c>
      <c r="I459" s="2437"/>
      <c r="J459" s="632">
        <v>2.0599097211303381E-2</v>
      </c>
      <c r="K459" s="476"/>
      <c r="L459" s="476"/>
      <c r="M459" s="2818" t="s">
        <v>449</v>
      </c>
      <c r="N459" s="2437"/>
      <c r="O459" s="633">
        <v>5.4860318238385067E-2</v>
      </c>
      <c r="P459" s="476"/>
      <c r="Q459" s="476"/>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829" t="s">
        <v>220</v>
      </c>
      <c r="D460" s="2437"/>
      <c r="E460" s="631">
        <v>1.3833282458272872E-2</v>
      </c>
      <c r="F460" s="476"/>
      <c r="G460" s="476"/>
      <c r="H460" s="2823" t="s">
        <v>449</v>
      </c>
      <c r="I460" s="2437"/>
      <c r="J460" s="632">
        <v>2.0198786708506968E-2</v>
      </c>
      <c r="K460" s="476"/>
      <c r="L460" s="476"/>
      <c r="M460" s="2818" t="s">
        <v>450</v>
      </c>
      <c r="N460" s="2437"/>
      <c r="O460" s="633">
        <v>5.2433707178257828E-2</v>
      </c>
      <c r="P460" s="476"/>
      <c r="Q460" s="476"/>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829" t="s">
        <v>427</v>
      </c>
      <c r="D461" s="2437"/>
      <c r="E461" s="631">
        <v>-1.3024915918977059E-2</v>
      </c>
      <c r="F461" s="476"/>
      <c r="G461" s="476"/>
      <c r="H461" s="2823" t="s">
        <v>445</v>
      </c>
      <c r="I461" s="2437"/>
      <c r="J461" s="632">
        <v>1.9808266512984597E-2</v>
      </c>
      <c r="K461" s="476"/>
      <c r="L461" s="476"/>
      <c r="M461" s="2818" t="s">
        <v>216</v>
      </c>
      <c r="N461" s="2437"/>
      <c r="O461" s="633">
        <v>5.1480264021536104E-2</v>
      </c>
      <c r="P461" s="476"/>
      <c r="Q461" s="476"/>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829" t="s">
        <v>451</v>
      </c>
      <c r="D462" s="2437"/>
      <c r="E462" s="631">
        <v>9.9770279670117132E-3</v>
      </c>
      <c r="F462" s="476"/>
      <c r="G462" s="476"/>
      <c r="H462" s="2823" t="s">
        <v>452</v>
      </c>
      <c r="I462" s="2437"/>
      <c r="J462" s="632">
        <v>1.9765826212869059E-2</v>
      </c>
      <c r="K462" s="476"/>
      <c r="L462" s="476"/>
      <c r="M462" s="2818" t="s">
        <v>227</v>
      </c>
      <c r="N462" s="2437"/>
      <c r="O462" s="633">
        <v>5.1010175624799738E-2</v>
      </c>
      <c r="P462" s="476"/>
      <c r="Q462" s="476"/>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829" t="s">
        <v>453</v>
      </c>
      <c r="D463" s="2437"/>
      <c r="E463" s="631">
        <v>-9.963917368521067E-3</v>
      </c>
      <c r="F463" s="476"/>
      <c r="G463" s="476"/>
      <c r="H463" s="2823" t="s">
        <v>434</v>
      </c>
      <c r="I463" s="2437"/>
      <c r="J463" s="632">
        <v>1.8779127713604724E-2</v>
      </c>
      <c r="K463" s="476"/>
      <c r="L463" s="476"/>
      <c r="M463" s="2818" t="s">
        <v>454</v>
      </c>
      <c r="N463" s="2437"/>
      <c r="O463" s="633">
        <v>4.8095230003829322E-2</v>
      </c>
      <c r="P463" s="476"/>
      <c r="Q463" s="476"/>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829" t="s">
        <v>455</v>
      </c>
      <c r="D464" s="2437"/>
      <c r="E464" s="631">
        <v>-8.4145523422480065E-3</v>
      </c>
      <c r="F464" s="476"/>
      <c r="G464" s="476"/>
      <c r="H464" s="2823" t="s">
        <v>418</v>
      </c>
      <c r="I464" s="2437"/>
      <c r="J464" s="632">
        <v>-1.5850005094434742E-2</v>
      </c>
      <c r="K464" s="476"/>
      <c r="L464" s="476"/>
      <c r="M464" s="2818" t="s">
        <v>435</v>
      </c>
      <c r="N464" s="2437"/>
      <c r="O464" s="633">
        <v>-4.5678422485134818E-2</v>
      </c>
      <c r="P464" s="476"/>
      <c r="Q464" s="476"/>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829" t="s">
        <v>359</v>
      </c>
      <c r="D465" s="2437"/>
      <c r="E465" s="631">
        <v>7.2177494327524865E-3</v>
      </c>
      <c r="F465" s="476"/>
      <c r="G465" s="476"/>
      <c r="H465" s="2823" t="s">
        <v>456</v>
      </c>
      <c r="I465" s="2437"/>
      <c r="J465" s="632">
        <v>1.5336614245935467E-2</v>
      </c>
      <c r="K465" s="476"/>
      <c r="L465" s="476"/>
      <c r="M465" s="2818" t="s">
        <v>452</v>
      </c>
      <c r="N465" s="2437"/>
      <c r="O465" s="633">
        <v>4.5589578995674306E-2</v>
      </c>
      <c r="P465" s="476"/>
      <c r="Q465" s="476"/>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829" t="s">
        <v>444</v>
      </c>
      <c r="D466" s="2437"/>
      <c r="E466" s="631">
        <v>-6.0454361691740588E-3</v>
      </c>
      <c r="F466" s="476"/>
      <c r="G466" s="476"/>
      <c r="H466" s="2823" t="s">
        <v>432</v>
      </c>
      <c r="I466" s="2437"/>
      <c r="J466" s="632">
        <v>1.4947071636061321E-2</v>
      </c>
      <c r="K466" s="476"/>
      <c r="L466" s="476"/>
      <c r="M466" s="2818" t="s">
        <v>456</v>
      </c>
      <c r="N466" s="2437"/>
      <c r="O466" s="633">
        <v>4.1490912728542891E-2</v>
      </c>
      <c r="P466" s="476"/>
      <c r="Q466" s="476"/>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829" t="s">
        <v>457</v>
      </c>
      <c r="D467" s="2437"/>
      <c r="E467" s="631">
        <v>-4.6569335584217908E-3</v>
      </c>
      <c r="F467" s="476"/>
      <c r="G467" s="476"/>
      <c r="H467" s="2823" t="s">
        <v>413</v>
      </c>
      <c r="I467" s="2437"/>
      <c r="J467" s="632">
        <v>-1.4536104461553206E-2</v>
      </c>
      <c r="K467" s="476"/>
      <c r="L467" s="476"/>
      <c r="M467" s="2818" t="s">
        <v>375</v>
      </c>
      <c r="N467" s="2437"/>
      <c r="O467" s="633">
        <v>4.1000307605201937E-2</v>
      </c>
      <c r="P467" s="476"/>
      <c r="Q467" s="476"/>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829" t="s">
        <v>458</v>
      </c>
      <c r="D468" s="2437"/>
      <c r="E468" s="631">
        <v>3.8109641463946529E-3</v>
      </c>
      <c r="F468" s="476"/>
      <c r="G468" s="476"/>
      <c r="H468" s="2823" t="s">
        <v>455</v>
      </c>
      <c r="I468" s="2437"/>
      <c r="J468" s="632">
        <v>-1.4363270340274171E-2</v>
      </c>
      <c r="K468" s="476"/>
      <c r="L468" s="476"/>
      <c r="M468" s="2818" t="s">
        <v>459</v>
      </c>
      <c r="N468" s="2437"/>
      <c r="O468" s="633">
        <v>-3.8136520886034003E-2</v>
      </c>
      <c r="P468" s="476"/>
      <c r="Q468" s="476"/>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829" t="s">
        <v>460</v>
      </c>
      <c r="D469" s="2437"/>
      <c r="E469" s="631">
        <v>8.4025924685060028E-4</v>
      </c>
      <c r="F469" s="476"/>
      <c r="G469" s="476"/>
      <c r="H469" s="2823" t="s">
        <v>416</v>
      </c>
      <c r="I469" s="2437"/>
      <c r="J469" s="632">
        <v>1.4180233990504377E-2</v>
      </c>
      <c r="K469" s="476"/>
      <c r="L469" s="476"/>
      <c r="M469" s="2818" t="s">
        <v>461</v>
      </c>
      <c r="N469" s="2437"/>
      <c r="O469" s="633">
        <v>3.5172607108403246E-2</v>
      </c>
      <c r="P469" s="476"/>
      <c r="Q469" s="476"/>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828" t="s">
        <v>462</v>
      </c>
      <c r="D470" s="2437"/>
      <c r="E470" s="634">
        <v>5.2847421526420297E-4</v>
      </c>
      <c r="F470" s="476"/>
      <c r="G470" s="476"/>
      <c r="H470" s="2823" t="s">
        <v>458</v>
      </c>
      <c r="I470" s="2437"/>
      <c r="J470" s="632">
        <v>-1.3429839034310853E-2</v>
      </c>
      <c r="K470" s="476"/>
      <c r="L470" s="476"/>
      <c r="M470" s="2818" t="s">
        <v>444</v>
      </c>
      <c r="N470" s="2437"/>
      <c r="O470" s="633">
        <v>3.306498423908321E-2</v>
      </c>
      <c r="P470" s="476"/>
      <c r="Q470" s="476"/>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436"/>
      <c r="D471" s="2437"/>
      <c r="E471" s="492"/>
      <c r="F471" s="476"/>
      <c r="G471" s="476"/>
      <c r="H471" s="2823" t="s">
        <v>440</v>
      </c>
      <c r="I471" s="2437"/>
      <c r="J471" s="632">
        <v>1.3076733276615552E-2</v>
      </c>
      <c r="K471" s="476"/>
      <c r="L471" s="476"/>
      <c r="M471" s="2818" t="s">
        <v>441</v>
      </c>
      <c r="N471" s="2437"/>
      <c r="O471" s="633">
        <v>3.175655003071181E-2</v>
      </c>
      <c r="P471" s="476"/>
      <c r="Q471" s="476"/>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436"/>
      <c r="D472" s="2437"/>
      <c r="E472" s="492"/>
      <c r="F472" s="476"/>
      <c r="G472" s="476"/>
      <c r="H472" s="2823" t="s">
        <v>441</v>
      </c>
      <c r="I472" s="2437"/>
      <c r="J472" s="632">
        <v>-1.2603576355342897E-2</v>
      </c>
      <c r="K472" s="476"/>
      <c r="L472" s="476"/>
      <c r="M472" s="2818" t="s">
        <v>405</v>
      </c>
      <c r="N472" s="2437"/>
      <c r="O472" s="633">
        <v>-2.9288285017705626E-2</v>
      </c>
      <c r="P472" s="476"/>
      <c r="Q472" s="476"/>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436"/>
      <c r="D473" s="2437"/>
      <c r="E473" s="476"/>
      <c r="F473" s="476"/>
      <c r="G473" s="476"/>
      <c r="H473" s="2823" t="s">
        <v>375</v>
      </c>
      <c r="I473" s="2437"/>
      <c r="J473" s="632">
        <v>1.1830763619601578E-2</v>
      </c>
      <c r="K473" s="476"/>
      <c r="L473" s="476"/>
      <c r="M473" s="2818" t="s">
        <v>451</v>
      </c>
      <c r="N473" s="2437"/>
      <c r="O473" s="633">
        <v>2.9160038943245866E-2</v>
      </c>
      <c r="P473" s="476"/>
      <c r="Q473" s="476"/>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827" t="s">
        <v>230</v>
      </c>
      <c r="D474" s="2437"/>
      <c r="E474" s="2437"/>
      <c r="F474" s="476"/>
      <c r="G474" s="476"/>
      <c r="H474" s="2823" t="s">
        <v>443</v>
      </c>
      <c r="I474" s="2437"/>
      <c r="J474" s="632">
        <v>-1.1591751946732872E-2</v>
      </c>
      <c r="K474" s="476"/>
      <c r="L474" s="476"/>
      <c r="M474" s="2818" t="s">
        <v>463</v>
      </c>
      <c r="N474" s="2437"/>
      <c r="O474" s="633">
        <v>-2.6042612456656507E-2</v>
      </c>
      <c r="P474" s="476"/>
      <c r="Q474" s="476"/>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436"/>
      <c r="D475" s="2437"/>
      <c r="E475" s="613" t="s">
        <v>231</v>
      </c>
      <c r="F475" s="476"/>
      <c r="G475" s="476"/>
      <c r="H475" s="2823" t="s">
        <v>438</v>
      </c>
      <c r="I475" s="2437"/>
      <c r="J475" s="632">
        <v>-1.1154850023278873E-2</v>
      </c>
      <c r="K475" s="476"/>
      <c r="L475" s="476"/>
      <c r="M475" s="2818" t="s">
        <v>438</v>
      </c>
      <c r="N475" s="2437"/>
      <c r="O475" s="633">
        <v>-2.5073648519202511E-2</v>
      </c>
      <c r="P475" s="476"/>
      <c r="Q475" s="476"/>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840" t="s">
        <v>421</v>
      </c>
      <c r="D476" s="2437"/>
      <c r="E476" s="628">
        <v>5.9594179169033049E-3</v>
      </c>
      <c r="F476" s="476"/>
      <c r="G476" s="476"/>
      <c r="H476" s="2823" t="s">
        <v>425</v>
      </c>
      <c r="I476" s="2437"/>
      <c r="J476" s="632">
        <v>1.0603984380103605E-2</v>
      </c>
      <c r="K476" s="476"/>
      <c r="L476" s="476"/>
      <c r="M476" s="2818" t="s">
        <v>409</v>
      </c>
      <c r="N476" s="2437"/>
      <c r="O476" s="633">
        <v>2.4822438187552913E-2</v>
      </c>
      <c r="P476" s="476"/>
      <c r="Q476" s="476"/>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829" t="s">
        <v>418</v>
      </c>
      <c r="D477" s="2437"/>
      <c r="E477" s="631">
        <v>2.0425816554002982E-3</v>
      </c>
      <c r="F477" s="476"/>
      <c r="G477" s="476"/>
      <c r="H477" s="2823" t="s">
        <v>437</v>
      </c>
      <c r="I477" s="2437"/>
      <c r="J477" s="632">
        <v>-1.0414389262690072E-2</v>
      </c>
      <c r="K477" s="476"/>
      <c r="L477" s="476"/>
      <c r="M477" s="2818" t="s">
        <v>458</v>
      </c>
      <c r="N477" s="2437"/>
      <c r="O477" s="633">
        <v>2.3372076320835829E-2</v>
      </c>
      <c r="P477" s="476"/>
      <c r="Q477" s="476"/>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829" t="s">
        <v>399</v>
      </c>
      <c r="D478" s="2437"/>
      <c r="E478" s="631">
        <v>7.8270867897598281E-2</v>
      </c>
      <c r="F478" s="476"/>
      <c r="G478" s="476"/>
      <c r="H478" s="2823" t="s">
        <v>464</v>
      </c>
      <c r="I478" s="2437"/>
      <c r="J478" s="632">
        <v>8.4513554332248612E-3</v>
      </c>
      <c r="K478" s="476"/>
      <c r="L478" s="476"/>
      <c r="M478" s="2818" t="s">
        <v>447</v>
      </c>
      <c r="N478" s="2437"/>
      <c r="O478" s="633">
        <v>-2.1026524072529727E-2</v>
      </c>
      <c r="P478" s="476"/>
      <c r="Q478" s="476"/>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829" t="s">
        <v>410</v>
      </c>
      <c r="D479" s="2437"/>
      <c r="E479" s="631">
        <v>1.2722196280365755E-2</v>
      </c>
      <c r="F479" s="476"/>
      <c r="G479" s="476"/>
      <c r="H479" s="2823" t="s">
        <v>451</v>
      </c>
      <c r="I479" s="2437"/>
      <c r="J479" s="632">
        <v>6.7300203064979665E-3</v>
      </c>
      <c r="K479" s="476"/>
      <c r="L479" s="476"/>
      <c r="M479" s="2818" t="s">
        <v>359</v>
      </c>
      <c r="N479" s="2437"/>
      <c r="O479" s="633">
        <v>1.979324739089278E-2</v>
      </c>
      <c r="P479" s="476"/>
      <c r="Q479" s="476"/>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829" t="s">
        <v>407</v>
      </c>
      <c r="D480" s="2437"/>
      <c r="E480" s="631">
        <v>2.0677166182651866E-2</v>
      </c>
      <c r="F480" s="476"/>
      <c r="G480" s="476"/>
      <c r="H480" s="2823" t="s">
        <v>454</v>
      </c>
      <c r="I480" s="2437"/>
      <c r="J480" s="632">
        <v>5.6624262125924228E-3</v>
      </c>
      <c r="K480" s="476"/>
      <c r="L480" s="476"/>
      <c r="M480" s="2818" t="s">
        <v>436</v>
      </c>
      <c r="N480" s="2437"/>
      <c r="O480" s="633">
        <v>-1.9293172177260856E-2</v>
      </c>
      <c r="P480" s="476"/>
      <c r="Q480" s="476"/>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829" t="s">
        <v>408</v>
      </c>
      <c r="D481" s="2437"/>
      <c r="E481" s="631">
        <v>3.5175288028127485E-2</v>
      </c>
      <c r="F481" s="476"/>
      <c r="G481" s="476"/>
      <c r="H481" s="2823" t="s">
        <v>412</v>
      </c>
      <c r="I481" s="2437"/>
      <c r="J481" s="632">
        <v>-5.4611022187921925E-3</v>
      </c>
      <c r="K481" s="476"/>
      <c r="L481" s="476"/>
      <c r="M481" s="2818" t="s">
        <v>446</v>
      </c>
      <c r="N481" s="2437"/>
      <c r="O481" s="633">
        <v>1.9102331044400921E-2</v>
      </c>
      <c r="P481" s="476"/>
      <c r="Q481" s="476"/>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829" t="s">
        <v>455</v>
      </c>
      <c r="D482" s="2437"/>
      <c r="E482" s="635">
        <v>7.0804691120431414E-5</v>
      </c>
      <c r="F482" s="476"/>
      <c r="G482" s="476"/>
      <c r="H482" s="2823" t="s">
        <v>465</v>
      </c>
      <c r="I482" s="2437"/>
      <c r="J482" s="632">
        <v>-4.798049103378106E-3</v>
      </c>
      <c r="K482" s="476"/>
      <c r="L482" s="476"/>
      <c r="M482" s="2818" t="s">
        <v>466</v>
      </c>
      <c r="N482" s="2437"/>
      <c r="O482" s="633">
        <v>1.5093206336699192E-2</v>
      </c>
      <c r="P482" s="476"/>
      <c r="Q482" s="476"/>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829" t="s">
        <v>453</v>
      </c>
      <c r="D483" s="2437"/>
      <c r="E483" s="635">
        <v>9.9279649326715791E-5</v>
      </c>
      <c r="F483" s="476"/>
      <c r="G483" s="476"/>
      <c r="H483" s="2823" t="s">
        <v>422</v>
      </c>
      <c r="I483" s="2437"/>
      <c r="J483" s="632">
        <v>4.3428648106917638E-3</v>
      </c>
      <c r="K483" s="476"/>
      <c r="L483" s="476"/>
      <c r="M483" s="2818" t="s">
        <v>427</v>
      </c>
      <c r="N483" s="2437"/>
      <c r="O483" s="633">
        <v>1.4213637971171743E-2</v>
      </c>
      <c r="P483" s="476"/>
      <c r="Q483" s="476"/>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829" t="s">
        <v>435</v>
      </c>
      <c r="D484" s="2437"/>
      <c r="E484" s="631">
        <v>1.1168345201602128E-3</v>
      </c>
      <c r="F484" s="476"/>
      <c r="G484" s="476"/>
      <c r="H484" s="2823" t="s">
        <v>359</v>
      </c>
      <c r="I484" s="2437"/>
      <c r="J484" s="632">
        <v>-3.40244940727545E-3</v>
      </c>
      <c r="K484" s="476"/>
      <c r="L484" s="476"/>
      <c r="M484" s="2818" t="s">
        <v>406</v>
      </c>
      <c r="N484" s="2437"/>
      <c r="O484" s="633">
        <v>1.3094158510725566E-2</v>
      </c>
      <c r="P484" s="476"/>
      <c r="Q484" s="476"/>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829" t="s">
        <v>427</v>
      </c>
      <c r="D485" s="2437"/>
      <c r="E485" s="631">
        <v>1.6964843469642201E-4</v>
      </c>
      <c r="F485" s="476"/>
      <c r="G485" s="476"/>
      <c r="H485" s="2823" t="s">
        <v>367</v>
      </c>
      <c r="I485" s="2437"/>
      <c r="J485" s="632">
        <v>2.3782109281523973E-3</v>
      </c>
      <c r="K485" s="476"/>
      <c r="L485" s="476"/>
      <c r="M485" s="2818" t="s">
        <v>455</v>
      </c>
      <c r="N485" s="2437"/>
      <c r="O485" s="633">
        <v>-1.1876417332973364E-2</v>
      </c>
      <c r="P485" s="476"/>
      <c r="Q485" s="476"/>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829" t="s">
        <v>433</v>
      </c>
      <c r="D486" s="2437"/>
      <c r="E486" s="631">
        <v>2.2636511243176078E-4</v>
      </c>
      <c r="F486" s="476"/>
      <c r="G486" s="476"/>
      <c r="H486" s="2823" t="s">
        <v>448</v>
      </c>
      <c r="I486" s="2437"/>
      <c r="J486" s="632">
        <v>6.6093006401360507E-4</v>
      </c>
      <c r="K486" s="476"/>
      <c r="L486" s="476"/>
      <c r="M486" s="2818" t="s">
        <v>460</v>
      </c>
      <c r="N486" s="2437"/>
      <c r="O486" s="633">
        <v>1.086648419018765E-2</v>
      </c>
      <c r="P486" s="476"/>
      <c r="Q486" s="476"/>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829" t="s">
        <v>447</v>
      </c>
      <c r="D487" s="2437"/>
      <c r="E487" s="631">
        <v>2.6307151899716195E-4</v>
      </c>
      <c r="F487" s="476"/>
      <c r="G487" s="476"/>
      <c r="H487" s="2824" t="s">
        <v>461</v>
      </c>
      <c r="I487" s="2437"/>
      <c r="J487" s="636">
        <v>-2.8954196073914464E-4</v>
      </c>
      <c r="K487" s="476"/>
      <c r="L487" s="476"/>
      <c r="M487" s="2818" t="s">
        <v>453</v>
      </c>
      <c r="N487" s="2437"/>
      <c r="O487" s="633">
        <v>-1.0446519473315952E-2</v>
      </c>
      <c r="P487" s="476"/>
      <c r="Q487" s="476"/>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829" t="s">
        <v>431</v>
      </c>
      <c r="D488" s="2437"/>
      <c r="E488" s="631">
        <v>4.0602847178549843E-4</v>
      </c>
      <c r="F488" s="476"/>
      <c r="G488" s="476"/>
      <c r="H488" s="2436"/>
      <c r="I488" s="2437"/>
      <c r="J488" s="492"/>
      <c r="K488" s="476"/>
      <c r="L488" s="476"/>
      <c r="M488" s="2818" t="s">
        <v>467</v>
      </c>
      <c r="N488" s="2437"/>
      <c r="O488" s="633">
        <v>1.0012322234450859E-2</v>
      </c>
      <c r="P488" s="476"/>
      <c r="Q488" s="476"/>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829" t="s">
        <v>441</v>
      </c>
      <c r="D489" s="2437"/>
      <c r="E489" s="631">
        <v>5.96636462133835E-4</v>
      </c>
      <c r="F489" s="476"/>
      <c r="G489" s="476"/>
      <c r="H489" s="2436"/>
      <c r="I489" s="2437"/>
      <c r="J489" s="492"/>
      <c r="K489" s="476"/>
      <c r="L489" s="476"/>
      <c r="M489" s="2818" t="s">
        <v>465</v>
      </c>
      <c r="N489" s="2437"/>
      <c r="O489" s="633">
        <v>8.3713083130006471E-3</v>
      </c>
      <c r="P489" s="476"/>
      <c r="Q489" s="476"/>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829" t="s">
        <v>409</v>
      </c>
      <c r="D490" s="2437"/>
      <c r="E490" s="631">
        <v>3.3574061389898026E-2</v>
      </c>
      <c r="F490" s="476"/>
      <c r="G490" s="476"/>
      <c r="H490" s="2436"/>
      <c r="I490" s="2437"/>
      <c r="J490" s="476"/>
      <c r="K490" s="476"/>
      <c r="L490" s="476"/>
      <c r="M490" s="2818" t="s">
        <v>462</v>
      </c>
      <c r="N490" s="2437"/>
      <c r="O490" s="633">
        <v>7.8937428805435604E-3</v>
      </c>
      <c r="P490" s="476"/>
      <c r="Q490" s="476"/>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829" t="s">
        <v>438</v>
      </c>
      <c r="D491" s="2437"/>
      <c r="E491" s="631">
        <v>1.0034805554652803E-3</v>
      </c>
      <c r="F491" s="476"/>
      <c r="G491" s="476"/>
      <c r="H491" s="2821" t="s">
        <v>230</v>
      </c>
      <c r="I491" s="2437"/>
      <c r="J491" s="2437"/>
      <c r="K491" s="476"/>
      <c r="L491" s="476"/>
      <c r="M491" s="2818" t="s">
        <v>220</v>
      </c>
      <c r="N491" s="2437"/>
      <c r="O491" s="633">
        <v>-7.7971729534769135E-3</v>
      </c>
      <c r="P491" s="476"/>
      <c r="Q491" s="476"/>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829" t="s">
        <v>405</v>
      </c>
      <c r="D492" s="2437"/>
      <c r="E492" s="631">
        <v>5.8882573917441804E-2</v>
      </c>
      <c r="F492" s="476"/>
      <c r="G492" s="476"/>
      <c r="H492" s="2436"/>
      <c r="I492" s="2437"/>
      <c r="J492" s="614" t="s">
        <v>231</v>
      </c>
      <c r="K492" s="476"/>
      <c r="L492" s="476"/>
      <c r="M492" s="2818" t="s">
        <v>464</v>
      </c>
      <c r="N492" s="2437"/>
      <c r="O492" s="633">
        <v>-4.07218628554661E-3</v>
      </c>
      <c r="P492" s="476"/>
      <c r="Q492" s="476"/>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829" t="s">
        <v>460</v>
      </c>
      <c r="D493" s="2437"/>
      <c r="E493" s="635">
        <v>7.0603560191793804E-7</v>
      </c>
      <c r="F493" s="476"/>
      <c r="G493" s="476"/>
      <c r="H493" s="2835" t="s">
        <v>421</v>
      </c>
      <c r="I493" s="2437"/>
      <c r="J493" s="629">
        <v>5.9412202165995322E-3</v>
      </c>
      <c r="K493" s="476"/>
      <c r="L493" s="476"/>
      <c r="M493" s="2818" t="s">
        <v>367</v>
      </c>
      <c r="N493" s="2437"/>
      <c r="O493" s="633">
        <v>-3.9073731397117296E-3</v>
      </c>
      <c r="P493" s="476"/>
      <c r="Q493" s="476"/>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829" t="s">
        <v>414</v>
      </c>
      <c r="D494" s="2437"/>
      <c r="E494" s="631">
        <v>6.7342283936959735E-3</v>
      </c>
      <c r="F494" s="476"/>
      <c r="G494" s="476"/>
      <c r="H494" s="2823" t="s">
        <v>418</v>
      </c>
      <c r="I494" s="2437"/>
      <c r="J494" s="632">
        <v>2.5122266149360729E-4</v>
      </c>
      <c r="K494" s="476"/>
      <c r="L494" s="476"/>
      <c r="M494" s="2818" t="s">
        <v>457</v>
      </c>
      <c r="N494" s="2437"/>
      <c r="O494" s="633">
        <v>2.9802830515727064E-4</v>
      </c>
      <c r="P494" s="476"/>
      <c r="Q494" s="476"/>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829" t="s">
        <v>429</v>
      </c>
      <c r="D495" s="2437"/>
      <c r="E495" s="631">
        <v>2.475526638637831E-3</v>
      </c>
      <c r="F495" s="476"/>
      <c r="G495" s="476"/>
      <c r="H495" s="2823" t="s">
        <v>399</v>
      </c>
      <c r="I495" s="2437"/>
      <c r="J495" s="632">
        <v>5.7654376334780218E-2</v>
      </c>
      <c r="K495" s="476"/>
      <c r="L495" s="476"/>
      <c r="M495" s="2819" t="s">
        <v>442</v>
      </c>
      <c r="N495" s="2437"/>
      <c r="O495" s="637">
        <v>2.5117040591898191E-4</v>
      </c>
      <c r="P495" s="476"/>
      <c r="Q495" s="476"/>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829" t="s">
        <v>423</v>
      </c>
      <c r="D496" s="2437"/>
      <c r="E496" s="631">
        <v>1.7926361092217074E-3</v>
      </c>
      <c r="F496" s="476"/>
      <c r="G496" s="476"/>
      <c r="H496" s="2823" t="s">
        <v>410</v>
      </c>
      <c r="I496" s="2437"/>
      <c r="J496" s="632">
        <v>2.6929646897022257E-2</v>
      </c>
      <c r="K496" s="476"/>
      <c r="L496" s="476"/>
      <c r="M496" s="2436"/>
      <c r="N496" s="2437"/>
      <c r="O496" s="492"/>
      <c r="P496" s="476"/>
      <c r="Q496" s="476"/>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829" t="s">
        <v>424</v>
      </c>
      <c r="D497" s="2437"/>
      <c r="E497" s="631">
        <v>3.3042583191518447E-3</v>
      </c>
      <c r="F497" s="476"/>
      <c r="G497" s="476"/>
      <c r="H497" s="2823" t="s">
        <v>407</v>
      </c>
      <c r="I497" s="2437"/>
      <c r="J497" s="632">
        <v>1.4728640363777211E-2</v>
      </c>
      <c r="K497" s="476"/>
      <c r="L497" s="476"/>
      <c r="M497" s="2436"/>
      <c r="N497" s="2437"/>
      <c r="O497" s="492"/>
      <c r="P497" s="476"/>
      <c r="Q497" s="476"/>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829" t="s">
        <v>401</v>
      </c>
      <c r="D498" s="2437"/>
      <c r="E498" s="631">
        <v>2.0638833822020333E-2</v>
      </c>
      <c r="F498" s="476"/>
      <c r="G498" s="476"/>
      <c r="H498" s="2823" t="s">
        <v>408</v>
      </c>
      <c r="I498" s="2437"/>
      <c r="J498" s="632">
        <v>2.9907282988789776E-2</v>
      </c>
      <c r="K498" s="476"/>
      <c r="L498" s="476"/>
      <c r="M498" s="2436"/>
      <c r="N498" s="2437"/>
      <c r="O498" s="476"/>
      <c r="P498" s="476"/>
      <c r="Q498" s="476"/>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829" t="s">
        <v>444</v>
      </c>
      <c r="D499" s="2437"/>
      <c r="E499" s="635">
        <v>3.6547298475557916E-5</v>
      </c>
      <c r="F499" s="476"/>
      <c r="G499" s="476"/>
      <c r="H499" s="2823" t="s">
        <v>455</v>
      </c>
      <c r="I499" s="2437"/>
      <c r="J499" s="632">
        <v>2.063035348677997E-4</v>
      </c>
      <c r="K499" s="476"/>
      <c r="L499" s="476"/>
      <c r="M499" s="2816" t="s">
        <v>230</v>
      </c>
      <c r="N499" s="2437"/>
      <c r="O499" s="2437"/>
      <c r="P499" s="476"/>
      <c r="Q499" s="476"/>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829" t="s">
        <v>411</v>
      </c>
      <c r="D500" s="2437"/>
      <c r="E500" s="631">
        <v>1.2090998849565004E-2</v>
      </c>
      <c r="F500" s="476"/>
      <c r="G500" s="476"/>
      <c r="H500" s="2823" t="s">
        <v>427</v>
      </c>
      <c r="I500" s="2437"/>
      <c r="J500" s="632">
        <v>2.2458111534619076E-3</v>
      </c>
      <c r="K500" s="476"/>
      <c r="L500" s="476"/>
      <c r="M500" s="2436"/>
      <c r="N500" s="2437"/>
      <c r="O500" s="615" t="s">
        <v>231</v>
      </c>
      <c r="P500" s="476"/>
      <c r="Q500" s="476"/>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829" t="s">
        <v>451</v>
      </c>
      <c r="D501" s="2437"/>
      <c r="E501" s="635">
        <v>9.9541087054533884E-5</v>
      </c>
      <c r="F501" s="476"/>
      <c r="G501" s="476"/>
      <c r="H501" s="2823" t="s">
        <v>433</v>
      </c>
      <c r="I501" s="2437"/>
      <c r="J501" s="632">
        <v>9.1627030874355758E-4</v>
      </c>
      <c r="K501" s="476"/>
      <c r="L501" s="476"/>
      <c r="M501" s="2830" t="s">
        <v>421</v>
      </c>
      <c r="N501" s="2437"/>
      <c r="O501" s="630">
        <v>3.6863293835860756E-3</v>
      </c>
      <c r="P501" s="476"/>
      <c r="Q501" s="476"/>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829" t="s">
        <v>436</v>
      </c>
      <c r="D502" s="2437"/>
      <c r="E502" s="631">
        <v>1.0395758806134327E-3</v>
      </c>
      <c r="F502" s="476"/>
      <c r="G502" s="476"/>
      <c r="H502" s="2823" t="s">
        <v>431</v>
      </c>
      <c r="I502" s="2437"/>
      <c r="J502" s="632">
        <v>1.0791934308665456E-3</v>
      </c>
      <c r="K502" s="476"/>
      <c r="L502" s="476"/>
      <c r="M502" s="2818" t="s">
        <v>418</v>
      </c>
      <c r="N502" s="2437"/>
      <c r="O502" s="633">
        <v>1.1602131315329951E-2</v>
      </c>
      <c r="P502" s="476"/>
      <c r="Q502" s="476"/>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829" t="s">
        <v>397</v>
      </c>
      <c r="D503" s="2437"/>
      <c r="E503" s="631">
        <v>9.2279100171945419E-2</v>
      </c>
      <c r="F503" s="476"/>
      <c r="G503" s="476"/>
      <c r="H503" s="2823" t="s">
        <v>441</v>
      </c>
      <c r="I503" s="2437"/>
      <c r="J503" s="632">
        <v>1.5885013694495856E-4</v>
      </c>
      <c r="K503" s="476"/>
      <c r="L503" s="476"/>
      <c r="M503" s="2818" t="s">
        <v>399</v>
      </c>
      <c r="N503" s="2437"/>
      <c r="O503" s="633">
        <v>3.6291917103704691E-2</v>
      </c>
      <c r="P503" s="476"/>
      <c r="Q503" s="476"/>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829" t="s">
        <v>406</v>
      </c>
      <c r="D504" s="2437"/>
      <c r="E504" s="631">
        <v>5.2779948227462951E-2</v>
      </c>
      <c r="F504" s="476"/>
      <c r="G504" s="476"/>
      <c r="H504" s="2823" t="s">
        <v>409</v>
      </c>
      <c r="I504" s="2437"/>
      <c r="J504" s="632">
        <v>8.1455830812217477E-3</v>
      </c>
      <c r="K504" s="476"/>
      <c r="L504" s="476"/>
      <c r="M504" s="2818" t="s">
        <v>410</v>
      </c>
      <c r="N504" s="2437"/>
      <c r="O504" s="633">
        <v>4.0583724437899902E-3</v>
      </c>
      <c r="P504" s="476"/>
      <c r="Q504" s="476"/>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829" t="s">
        <v>398</v>
      </c>
      <c r="D505" s="2437"/>
      <c r="E505" s="631">
        <v>5.2527503716779909E-2</v>
      </c>
      <c r="F505" s="476"/>
      <c r="G505" s="476"/>
      <c r="H505" s="2823" t="s">
        <v>438</v>
      </c>
      <c r="I505" s="2437"/>
      <c r="J505" s="632">
        <v>1.2443067904184467E-4</v>
      </c>
      <c r="K505" s="476"/>
      <c r="L505" s="476"/>
      <c r="M505" s="2818" t="s">
        <v>407</v>
      </c>
      <c r="N505" s="2437"/>
      <c r="O505" s="633">
        <v>3.5868654814797715E-2</v>
      </c>
      <c r="P505" s="476"/>
      <c r="Q505" s="476"/>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829" t="s">
        <v>402</v>
      </c>
      <c r="D506" s="2437"/>
      <c r="E506" s="631">
        <v>6.6625847476127376E-2</v>
      </c>
      <c r="F506" s="476"/>
      <c r="G506" s="476"/>
      <c r="H506" s="2823" t="s">
        <v>405</v>
      </c>
      <c r="I506" s="2437"/>
      <c r="J506" s="632">
        <v>2.2290827670027782E-2</v>
      </c>
      <c r="K506" s="476"/>
      <c r="L506" s="476"/>
      <c r="M506" s="2818" t="s">
        <v>408</v>
      </c>
      <c r="N506" s="2437"/>
      <c r="O506" s="633">
        <v>2.3733189192577882E-2</v>
      </c>
      <c r="P506" s="476"/>
      <c r="Q506" s="476"/>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829" t="s">
        <v>390</v>
      </c>
      <c r="D507" s="2437"/>
      <c r="E507" s="631">
        <v>0.19554463002431788</v>
      </c>
      <c r="F507" s="476"/>
      <c r="G507" s="476"/>
      <c r="H507" s="2823" t="s">
        <v>414</v>
      </c>
      <c r="I507" s="2437"/>
      <c r="J507" s="632">
        <v>1.1041271124943679E-2</v>
      </c>
      <c r="K507" s="476"/>
      <c r="L507" s="476"/>
      <c r="M507" s="2818" t="s">
        <v>455</v>
      </c>
      <c r="N507" s="2437"/>
      <c r="O507" s="633">
        <v>1.4104928866695015E-4</v>
      </c>
      <c r="P507" s="476"/>
      <c r="Q507" s="476"/>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829" t="s">
        <v>458</v>
      </c>
      <c r="D508" s="2437"/>
      <c r="E508" s="635">
        <v>1.4523447725105525E-5</v>
      </c>
      <c r="F508" s="476"/>
      <c r="G508" s="476"/>
      <c r="H508" s="2823" t="s">
        <v>429</v>
      </c>
      <c r="I508" s="2437"/>
      <c r="J508" s="632">
        <v>8.919970417184727E-4</v>
      </c>
      <c r="K508" s="476"/>
      <c r="L508" s="476"/>
      <c r="M508" s="2818" t="s">
        <v>453</v>
      </c>
      <c r="N508" s="2437"/>
      <c r="O508" s="633">
        <v>1.0912976910636939E-4</v>
      </c>
      <c r="P508" s="476"/>
      <c r="Q508" s="476"/>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829" t="s">
        <v>457</v>
      </c>
      <c r="D509" s="2437"/>
      <c r="E509" s="635">
        <v>2.1687030167555043E-5</v>
      </c>
      <c r="F509" s="476"/>
      <c r="G509" s="476"/>
      <c r="H509" s="2823" t="s">
        <v>423</v>
      </c>
      <c r="I509" s="2437"/>
      <c r="J509" s="632">
        <v>5.6820698735945445E-3</v>
      </c>
      <c r="K509" s="476"/>
      <c r="L509" s="476"/>
      <c r="M509" s="2818" t="s">
        <v>435</v>
      </c>
      <c r="N509" s="2437"/>
      <c r="O509" s="633">
        <v>2.08651828073047E-3</v>
      </c>
      <c r="P509" s="476"/>
      <c r="Q509" s="476"/>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829" t="s">
        <v>404</v>
      </c>
      <c r="D510" s="2437"/>
      <c r="E510" s="631">
        <v>6.180769112837018E-2</v>
      </c>
      <c r="F510" s="476"/>
      <c r="G510" s="476"/>
      <c r="H510" s="2823" t="s">
        <v>424</v>
      </c>
      <c r="I510" s="2437"/>
      <c r="J510" s="632">
        <v>5.4499358223739731E-4</v>
      </c>
      <c r="K510" s="476"/>
      <c r="L510" s="476"/>
      <c r="M510" s="2818" t="s">
        <v>427</v>
      </c>
      <c r="N510" s="2437"/>
      <c r="O510" s="633">
        <v>2.0202750437553518E-4</v>
      </c>
      <c r="P510" s="476"/>
      <c r="Q510" s="476"/>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829" t="s">
        <v>462</v>
      </c>
      <c r="D511" s="2437"/>
      <c r="E511" s="635">
        <v>2.7928499619911512E-7</v>
      </c>
      <c r="F511" s="476"/>
      <c r="G511" s="476"/>
      <c r="H511" s="2823" t="s">
        <v>401</v>
      </c>
      <c r="I511" s="2437"/>
      <c r="J511" s="632">
        <v>3.359313604544193E-3</v>
      </c>
      <c r="K511" s="476"/>
      <c r="L511" s="476"/>
      <c r="M511" s="2818" t="s">
        <v>447</v>
      </c>
      <c r="N511" s="2437"/>
      <c r="O511" s="633">
        <v>4.421147145726721E-4</v>
      </c>
      <c r="P511" s="476"/>
      <c r="Q511" s="476"/>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829" t="s">
        <v>439</v>
      </c>
      <c r="D512" s="2437"/>
      <c r="E512" s="631">
        <v>3.3175227697565968E-4</v>
      </c>
      <c r="F512" s="476"/>
      <c r="G512" s="476"/>
      <c r="H512" s="2823" t="s">
        <v>444</v>
      </c>
      <c r="I512" s="2437"/>
      <c r="J512" s="632">
        <v>7.2467131155307465E-4</v>
      </c>
      <c r="K512" s="476"/>
      <c r="L512" s="476"/>
      <c r="M512" s="2818" t="s">
        <v>441</v>
      </c>
      <c r="N512" s="2437"/>
      <c r="O512" s="633">
        <v>1.0084784698531023E-3</v>
      </c>
      <c r="P512" s="476"/>
      <c r="Q512" s="476"/>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829" t="s">
        <v>420</v>
      </c>
      <c r="D513" s="2437"/>
      <c r="E513" s="631">
        <v>7.8738964307182597E-3</v>
      </c>
      <c r="F513" s="476"/>
      <c r="G513" s="476"/>
      <c r="H513" s="2823" t="s">
        <v>411</v>
      </c>
      <c r="I513" s="2437"/>
      <c r="J513" s="632">
        <v>7.6875443511272576E-3</v>
      </c>
      <c r="K513" s="476"/>
      <c r="L513" s="476"/>
      <c r="M513" s="2818" t="s">
        <v>409</v>
      </c>
      <c r="N513" s="2437"/>
      <c r="O513" s="633">
        <v>6.1615343757488511E-4</v>
      </c>
      <c r="P513" s="476"/>
      <c r="Q513" s="476"/>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829" t="s">
        <v>339</v>
      </c>
      <c r="D514" s="2437"/>
      <c r="E514" s="631">
        <v>1.0486016188591473E-2</v>
      </c>
      <c r="F514" s="476"/>
      <c r="G514" s="476"/>
      <c r="H514" s="2823" t="s">
        <v>451</v>
      </c>
      <c r="I514" s="2437"/>
      <c r="J514" s="638">
        <v>4.5293173325874982E-5</v>
      </c>
      <c r="K514" s="476"/>
      <c r="L514" s="476"/>
      <c r="M514" s="2818" t="s">
        <v>438</v>
      </c>
      <c r="N514" s="2437"/>
      <c r="O514" s="633">
        <v>6.2868785006450626E-4</v>
      </c>
      <c r="P514" s="476"/>
      <c r="Q514" s="476"/>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829" t="s">
        <v>359</v>
      </c>
      <c r="D515" s="2437"/>
      <c r="E515" s="635">
        <v>5.2095906873998838E-5</v>
      </c>
      <c r="F515" s="476"/>
      <c r="G515" s="476"/>
      <c r="H515" s="2823" t="s">
        <v>436</v>
      </c>
      <c r="I515" s="2437"/>
      <c r="J515" s="632">
        <v>8.9238218108464971E-4</v>
      </c>
      <c r="K515" s="476"/>
      <c r="L515" s="476"/>
      <c r="M515" s="2818" t="s">
        <v>405</v>
      </c>
      <c r="N515" s="2437"/>
      <c r="O515" s="633">
        <v>8.5780363927835982E-4</v>
      </c>
      <c r="P515" s="476"/>
      <c r="Q515" s="476"/>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829" t="s">
        <v>332</v>
      </c>
      <c r="D516" s="2437"/>
      <c r="E516" s="631">
        <v>0.11973765535846224</v>
      </c>
      <c r="F516" s="476"/>
      <c r="G516" s="476"/>
      <c r="H516" s="2823" t="s">
        <v>397</v>
      </c>
      <c r="I516" s="2437"/>
      <c r="J516" s="632">
        <v>3.6979686273549174E-2</v>
      </c>
      <c r="K516" s="476"/>
      <c r="L516" s="476"/>
      <c r="M516" s="2818" t="s">
        <v>460</v>
      </c>
      <c r="N516" s="2437"/>
      <c r="O516" s="633">
        <v>1.1808047865559814E-4</v>
      </c>
      <c r="P516" s="476"/>
      <c r="Q516" s="476"/>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829" t="s">
        <v>331</v>
      </c>
      <c r="D517" s="2437"/>
      <c r="E517" s="631">
        <v>0.24622466710249843</v>
      </c>
      <c r="F517" s="476"/>
      <c r="G517" s="476"/>
      <c r="H517" s="2823" t="s">
        <v>406</v>
      </c>
      <c r="I517" s="2437"/>
      <c r="J517" s="632">
        <v>2.3641118372752748E-2</v>
      </c>
      <c r="K517" s="476"/>
      <c r="L517" s="476"/>
      <c r="M517" s="2818" t="s">
        <v>414</v>
      </c>
      <c r="N517" s="2437"/>
      <c r="O517" s="633">
        <v>7.0891690580413991E-3</v>
      </c>
      <c r="P517" s="476"/>
      <c r="Q517" s="476"/>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829" t="s">
        <v>367</v>
      </c>
      <c r="D518" s="2437"/>
      <c r="E518" s="631">
        <v>3.9886890572447424E-4</v>
      </c>
      <c r="F518" s="476"/>
      <c r="G518" s="476"/>
      <c r="H518" s="2823" t="s">
        <v>398</v>
      </c>
      <c r="I518" s="2437"/>
      <c r="J518" s="632">
        <v>7.254148783839659E-2</v>
      </c>
      <c r="K518" s="476"/>
      <c r="L518" s="476"/>
      <c r="M518" s="2818" t="s">
        <v>429</v>
      </c>
      <c r="N518" s="2437"/>
      <c r="O518" s="633">
        <v>5.3884450636572847E-3</v>
      </c>
      <c r="P518" s="476"/>
      <c r="Q518" s="476"/>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829" t="s">
        <v>375</v>
      </c>
      <c r="D519" s="2437"/>
      <c r="E519" s="631">
        <v>3.9297917235225866E-4</v>
      </c>
      <c r="F519" s="476"/>
      <c r="G519" s="476"/>
      <c r="H519" s="2823" t="s">
        <v>402</v>
      </c>
      <c r="I519" s="2437"/>
      <c r="J519" s="632">
        <v>5.8980580666756488E-2</v>
      </c>
      <c r="K519" s="476"/>
      <c r="L519" s="476"/>
      <c r="M519" s="2818" t="s">
        <v>424</v>
      </c>
      <c r="N519" s="2437"/>
      <c r="O519" s="633">
        <v>8.8763325404024977E-3</v>
      </c>
      <c r="P519" s="476"/>
      <c r="Q519" s="476"/>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829" t="s">
        <v>386</v>
      </c>
      <c r="D520" s="2437"/>
      <c r="E520" s="631">
        <v>0.5136447064349603</v>
      </c>
      <c r="F520" s="476"/>
      <c r="G520" s="476"/>
      <c r="H520" s="2823" t="s">
        <v>390</v>
      </c>
      <c r="I520" s="2437"/>
      <c r="J520" s="632">
        <v>0.15939324664951798</v>
      </c>
      <c r="K520" s="476"/>
      <c r="L520" s="476"/>
      <c r="M520" s="2818" t="s">
        <v>401</v>
      </c>
      <c r="N520" s="2437"/>
      <c r="O520" s="633">
        <v>7.1796279364366153E-2</v>
      </c>
      <c r="P520" s="476"/>
      <c r="Q520" s="476"/>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829" t="s">
        <v>334</v>
      </c>
      <c r="D521" s="2437"/>
      <c r="E521" s="631">
        <v>0.16830965365886175</v>
      </c>
      <c r="F521" s="476"/>
      <c r="G521" s="476"/>
      <c r="H521" s="2823" t="s">
        <v>458</v>
      </c>
      <c r="I521" s="2437"/>
      <c r="J521" s="632">
        <v>1.8036057648749949E-4</v>
      </c>
      <c r="K521" s="476"/>
      <c r="L521" s="476"/>
      <c r="M521" s="2818" t="s">
        <v>444</v>
      </c>
      <c r="N521" s="2437"/>
      <c r="O521" s="633">
        <v>1.0932931827308211E-3</v>
      </c>
      <c r="P521" s="476"/>
      <c r="Q521" s="476"/>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829" t="s">
        <v>388</v>
      </c>
      <c r="D522" s="2437"/>
      <c r="E522" s="631">
        <v>0.27940921633503746</v>
      </c>
      <c r="F522" s="476"/>
      <c r="G522" s="476"/>
      <c r="H522" s="2823" t="s">
        <v>404</v>
      </c>
      <c r="I522" s="2437"/>
      <c r="J522" s="632">
        <v>3.6164817841013747E-2</v>
      </c>
      <c r="K522" s="476"/>
      <c r="L522" s="476"/>
      <c r="M522" s="2818" t="s">
        <v>411</v>
      </c>
      <c r="N522" s="2437"/>
      <c r="O522" s="633">
        <v>1.6944097023749244E-2</v>
      </c>
      <c r="P522" s="476"/>
      <c r="Q522" s="476"/>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829" t="s">
        <v>387</v>
      </c>
      <c r="D523" s="2437"/>
      <c r="E523" s="631">
        <v>0.42111011300208862</v>
      </c>
      <c r="F523" s="476"/>
      <c r="G523" s="476"/>
      <c r="H523" s="2823" t="s">
        <v>439</v>
      </c>
      <c r="I523" s="2437"/>
      <c r="J523" s="632">
        <v>8.5743429634807424E-4</v>
      </c>
      <c r="K523" s="476"/>
      <c r="L523" s="476"/>
      <c r="M523" s="2818" t="s">
        <v>451</v>
      </c>
      <c r="N523" s="2437"/>
      <c r="O523" s="633">
        <v>8.5030787117161544E-4</v>
      </c>
      <c r="P523" s="476"/>
      <c r="Q523" s="476"/>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829" t="s">
        <v>393</v>
      </c>
      <c r="D524" s="2437"/>
      <c r="E524" s="631">
        <v>0.15872603937626367</v>
      </c>
      <c r="F524" s="476"/>
      <c r="G524" s="476"/>
      <c r="H524" s="2823" t="s">
        <v>339</v>
      </c>
      <c r="I524" s="2437"/>
      <c r="J524" s="632">
        <v>8.7673841152434446E-3</v>
      </c>
      <c r="K524" s="476"/>
      <c r="L524" s="476"/>
      <c r="M524" s="2818" t="s">
        <v>436</v>
      </c>
      <c r="N524" s="2437"/>
      <c r="O524" s="633">
        <v>3.722264926614324E-4</v>
      </c>
      <c r="P524" s="476"/>
      <c r="Q524" s="476"/>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829" t="s">
        <v>432</v>
      </c>
      <c r="D525" s="2437"/>
      <c r="E525" s="631">
        <v>1.3375098365281987E-3</v>
      </c>
      <c r="F525" s="476"/>
      <c r="G525" s="476"/>
      <c r="H525" s="2823" t="s">
        <v>359</v>
      </c>
      <c r="I525" s="2437"/>
      <c r="J525" s="638">
        <v>1.157666196906906E-5</v>
      </c>
      <c r="K525" s="476"/>
      <c r="L525" s="476"/>
      <c r="M525" s="2818" t="s">
        <v>397</v>
      </c>
      <c r="N525" s="2437"/>
      <c r="O525" s="633">
        <v>8.5861497473959034E-2</v>
      </c>
      <c r="P525" s="476"/>
      <c r="Q525" s="476"/>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829" t="s">
        <v>417</v>
      </c>
      <c r="D526" s="2437"/>
      <c r="E526" s="631">
        <v>8.7383223023360605E-3</v>
      </c>
      <c r="F526" s="476"/>
      <c r="G526" s="476"/>
      <c r="H526" s="2823" t="s">
        <v>332</v>
      </c>
      <c r="I526" s="2437"/>
      <c r="J526" s="632">
        <v>0.11056781971543496</v>
      </c>
      <c r="K526" s="476"/>
      <c r="L526" s="476"/>
      <c r="M526" s="2818" t="s">
        <v>406</v>
      </c>
      <c r="N526" s="2437"/>
      <c r="O526" s="633">
        <v>1.7145698710400678E-4</v>
      </c>
      <c r="P526" s="476"/>
      <c r="Q526" s="476"/>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829" t="s">
        <v>394</v>
      </c>
      <c r="D527" s="2437"/>
      <c r="E527" s="631">
        <v>0.10414481671552446</v>
      </c>
      <c r="F527" s="476"/>
      <c r="G527" s="476"/>
      <c r="H527" s="2823" t="s">
        <v>331</v>
      </c>
      <c r="I527" s="2437"/>
      <c r="J527" s="632">
        <v>0.23273707732787924</v>
      </c>
      <c r="K527" s="476"/>
      <c r="L527" s="476"/>
      <c r="M527" s="2818" t="s">
        <v>398</v>
      </c>
      <c r="N527" s="2437"/>
      <c r="O527" s="633">
        <v>4.4023852456936935E-2</v>
      </c>
      <c r="P527" s="476"/>
      <c r="Q527" s="476"/>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829" t="s">
        <v>419</v>
      </c>
      <c r="D528" s="2437"/>
      <c r="E528" s="631">
        <v>3.361890150113993E-3</v>
      </c>
      <c r="F528" s="476"/>
      <c r="G528" s="476"/>
      <c r="H528" s="2823" t="s">
        <v>367</v>
      </c>
      <c r="I528" s="2437"/>
      <c r="J528" s="638">
        <v>5.6558872187834872E-6</v>
      </c>
      <c r="K528" s="476"/>
      <c r="L528" s="476"/>
      <c r="M528" s="2818" t="s">
        <v>402</v>
      </c>
      <c r="N528" s="2437"/>
      <c r="O528" s="633">
        <v>1.943022854752155E-2</v>
      </c>
      <c r="P528" s="476"/>
      <c r="Q528" s="476"/>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829" t="s">
        <v>400</v>
      </c>
      <c r="D529" s="2437"/>
      <c r="E529" s="631">
        <v>5.8365838230454777E-2</v>
      </c>
      <c r="F529" s="476"/>
      <c r="G529" s="476"/>
      <c r="H529" s="2823" t="s">
        <v>375</v>
      </c>
      <c r="I529" s="2437"/>
      <c r="J529" s="632">
        <v>1.3996696782288823E-4</v>
      </c>
      <c r="K529" s="476"/>
      <c r="L529" s="476"/>
      <c r="M529" s="2818" t="s">
        <v>390</v>
      </c>
      <c r="N529" s="2437"/>
      <c r="O529" s="633">
        <v>0.11999672802522819</v>
      </c>
      <c r="P529" s="476"/>
      <c r="Q529" s="476"/>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829" t="s">
        <v>395</v>
      </c>
      <c r="D530" s="2437"/>
      <c r="E530" s="631">
        <v>0.13405920212067354</v>
      </c>
      <c r="F530" s="476"/>
      <c r="G530" s="476"/>
      <c r="H530" s="2823" t="s">
        <v>386</v>
      </c>
      <c r="I530" s="2437"/>
      <c r="J530" s="632">
        <v>0.52263271019087065</v>
      </c>
      <c r="K530" s="476"/>
      <c r="L530" s="476"/>
      <c r="M530" s="2818" t="s">
        <v>458</v>
      </c>
      <c r="N530" s="2437"/>
      <c r="O530" s="633">
        <v>5.462539515469748E-4</v>
      </c>
      <c r="P530" s="476"/>
      <c r="Q530" s="476"/>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829" t="s">
        <v>389</v>
      </c>
      <c r="D531" s="2437"/>
      <c r="E531" s="631">
        <v>0.21965565739327561</v>
      </c>
      <c r="F531" s="476"/>
      <c r="G531" s="476"/>
      <c r="H531" s="2823" t="s">
        <v>334</v>
      </c>
      <c r="I531" s="2437"/>
      <c r="J531" s="632">
        <v>0.1888310072027497</v>
      </c>
      <c r="K531" s="476"/>
      <c r="L531" s="476"/>
      <c r="M531" s="2818" t="s">
        <v>457</v>
      </c>
      <c r="N531" s="2437"/>
      <c r="O531" s="639">
        <v>8.8820870674915234E-8</v>
      </c>
      <c r="P531" s="476"/>
      <c r="Q531" s="476"/>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829" t="s">
        <v>392</v>
      </c>
      <c r="D532" s="2437"/>
      <c r="E532" s="631">
        <v>0.11674803752384588</v>
      </c>
      <c r="F532" s="476"/>
      <c r="G532" s="476"/>
      <c r="H532" s="2823" t="s">
        <v>388</v>
      </c>
      <c r="I532" s="2437"/>
      <c r="J532" s="632">
        <v>0.29327140623414072</v>
      </c>
      <c r="K532" s="476"/>
      <c r="L532" s="476"/>
      <c r="M532" s="2818" t="s">
        <v>404</v>
      </c>
      <c r="N532" s="2437"/>
      <c r="O532" s="633">
        <v>5.363614838055409E-2</v>
      </c>
      <c r="P532" s="476"/>
      <c r="Q532" s="476"/>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829" t="s">
        <v>396</v>
      </c>
      <c r="D533" s="2437"/>
      <c r="E533" s="631">
        <v>9.5167783737134221E-2</v>
      </c>
      <c r="F533" s="476"/>
      <c r="G533" s="476"/>
      <c r="H533" s="2823" t="s">
        <v>387</v>
      </c>
      <c r="I533" s="2437"/>
      <c r="J533" s="632">
        <v>0.40020847679630467</v>
      </c>
      <c r="K533" s="476"/>
      <c r="L533" s="476"/>
      <c r="M533" s="2818" t="s">
        <v>462</v>
      </c>
      <c r="N533" s="2437"/>
      <c r="O533" s="639">
        <v>6.2311176664132142E-5</v>
      </c>
      <c r="P533" s="476"/>
      <c r="Q533" s="476"/>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829" t="s">
        <v>403</v>
      </c>
      <c r="D534" s="2437"/>
      <c r="E534" s="631">
        <v>3.7830949079557377E-2</v>
      </c>
      <c r="F534" s="476"/>
      <c r="G534" s="476"/>
      <c r="H534" s="2823" t="s">
        <v>393</v>
      </c>
      <c r="I534" s="2437"/>
      <c r="J534" s="632">
        <v>0.18428847472976001</v>
      </c>
      <c r="K534" s="476"/>
      <c r="L534" s="476"/>
      <c r="M534" s="2818" t="s">
        <v>420</v>
      </c>
      <c r="N534" s="2437"/>
      <c r="O534" s="633">
        <v>7.1887498761256195E-3</v>
      </c>
      <c r="P534" s="476"/>
      <c r="Q534" s="476"/>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829" t="s">
        <v>391</v>
      </c>
      <c r="D535" s="2437"/>
      <c r="E535" s="631">
        <v>0.17604501855836791</v>
      </c>
      <c r="F535" s="476"/>
      <c r="G535" s="476"/>
      <c r="H535" s="2823" t="s">
        <v>432</v>
      </c>
      <c r="I535" s="2437"/>
      <c r="J535" s="632">
        <v>2.2341495049354884E-4</v>
      </c>
      <c r="K535" s="476"/>
      <c r="L535" s="476"/>
      <c r="M535" s="2818" t="s">
        <v>339</v>
      </c>
      <c r="N535" s="2437"/>
      <c r="O535" s="633">
        <v>7.0673408728092572E-3</v>
      </c>
      <c r="P535" s="476"/>
      <c r="Q535" s="476"/>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829" t="s">
        <v>385</v>
      </c>
      <c r="D536" s="2437"/>
      <c r="E536" s="631">
        <v>0.51892405376312067</v>
      </c>
      <c r="F536" s="476"/>
      <c r="G536" s="476"/>
      <c r="H536" s="2823" t="s">
        <v>417</v>
      </c>
      <c r="I536" s="2437"/>
      <c r="J536" s="632">
        <v>7.2570007769288481E-3</v>
      </c>
      <c r="K536" s="476"/>
      <c r="L536" s="476"/>
      <c r="M536" s="2818" t="s">
        <v>359</v>
      </c>
      <c r="N536" s="2437"/>
      <c r="O536" s="633">
        <v>3.9177264227708382E-4</v>
      </c>
      <c r="P536" s="476"/>
      <c r="Q536" s="476"/>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829" t="s">
        <v>220</v>
      </c>
      <c r="D537" s="2437"/>
      <c r="E537" s="631">
        <v>1.9135970357035995E-4</v>
      </c>
      <c r="F537" s="476"/>
      <c r="G537" s="476"/>
      <c r="H537" s="2823" t="s">
        <v>394</v>
      </c>
      <c r="I537" s="2437"/>
      <c r="J537" s="632">
        <v>7.9191477483015096E-2</v>
      </c>
      <c r="K537" s="476"/>
      <c r="L537" s="476"/>
      <c r="M537" s="2818" t="s">
        <v>332</v>
      </c>
      <c r="N537" s="2437"/>
      <c r="O537" s="633">
        <v>0.15304720844760447</v>
      </c>
      <c r="P537" s="476"/>
      <c r="Q537" s="476"/>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829" t="s">
        <v>216</v>
      </c>
      <c r="D538" s="2437"/>
      <c r="E538" s="631">
        <v>1.0342846970876427E-2</v>
      </c>
      <c r="F538" s="476"/>
      <c r="G538" s="476"/>
      <c r="H538" s="2823" t="s">
        <v>419</v>
      </c>
      <c r="I538" s="2437"/>
      <c r="J538" s="632">
        <v>4.2432280592072673E-4</v>
      </c>
      <c r="K538" s="476"/>
      <c r="L538" s="476"/>
      <c r="M538" s="2818" t="s">
        <v>331</v>
      </c>
      <c r="N538" s="2437"/>
      <c r="O538" s="633">
        <v>0.23629733417648871</v>
      </c>
      <c r="P538" s="476"/>
      <c r="Q538" s="476"/>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829" t="s">
        <v>208</v>
      </c>
      <c r="D539" s="2437"/>
      <c r="E539" s="631">
        <v>2.9985704529461681E-2</v>
      </c>
      <c r="F539" s="476"/>
      <c r="G539" s="476"/>
      <c r="H539" s="2823" t="s">
        <v>400</v>
      </c>
      <c r="I539" s="2437"/>
      <c r="J539" s="632">
        <v>6.5787445491900354E-2</v>
      </c>
      <c r="K539" s="476"/>
      <c r="L539" s="476"/>
      <c r="M539" s="2818" t="s">
        <v>367</v>
      </c>
      <c r="N539" s="2437"/>
      <c r="O539" s="639">
        <v>1.5267564852940698E-5</v>
      </c>
      <c r="P539" s="476"/>
      <c r="Q539" s="476"/>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829" t="s">
        <v>206</v>
      </c>
      <c r="D540" s="2437"/>
      <c r="E540" s="631">
        <v>0.17619579513504458</v>
      </c>
      <c r="F540" s="476"/>
      <c r="G540" s="476"/>
      <c r="H540" s="2823" t="s">
        <v>395</v>
      </c>
      <c r="I540" s="2437"/>
      <c r="J540" s="632">
        <v>0.14831642170542308</v>
      </c>
      <c r="K540" s="476"/>
      <c r="L540" s="476"/>
      <c r="M540" s="2818" t="s">
        <v>375</v>
      </c>
      <c r="N540" s="2437"/>
      <c r="O540" s="633">
        <v>1.6810252237211799E-3</v>
      </c>
      <c r="P540" s="476"/>
      <c r="Q540" s="476"/>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829" t="s">
        <v>218</v>
      </c>
      <c r="D541" s="2437"/>
      <c r="E541" s="631">
        <v>1.8937318127126623E-2</v>
      </c>
      <c r="F541" s="476"/>
      <c r="G541" s="476"/>
      <c r="H541" s="2823" t="s">
        <v>389</v>
      </c>
      <c r="I541" s="2437"/>
      <c r="J541" s="632">
        <v>0.24262205973590137</v>
      </c>
      <c r="K541" s="476"/>
      <c r="L541" s="476"/>
      <c r="M541" s="2818" t="s">
        <v>386</v>
      </c>
      <c r="N541" s="2437"/>
      <c r="O541" s="633">
        <v>0.52089283707322154</v>
      </c>
      <c r="P541" s="476"/>
      <c r="Q541" s="476"/>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829" t="s">
        <v>227</v>
      </c>
      <c r="D542" s="2437"/>
      <c r="E542" s="631">
        <v>1.774434500229548E-3</v>
      </c>
      <c r="F542" s="476"/>
      <c r="G542" s="476"/>
      <c r="H542" s="2823" t="s">
        <v>392</v>
      </c>
      <c r="I542" s="2437"/>
      <c r="J542" s="632">
        <v>0.15329552057076226</v>
      </c>
      <c r="K542" s="476"/>
      <c r="L542" s="476"/>
      <c r="M542" s="2818" t="s">
        <v>334</v>
      </c>
      <c r="N542" s="2437"/>
      <c r="O542" s="633">
        <v>0.12631268779273033</v>
      </c>
      <c r="P542" s="476"/>
      <c r="Q542" s="476"/>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828" t="s">
        <v>211</v>
      </c>
      <c r="D543" s="2437"/>
      <c r="E543" s="634">
        <v>0.19267458997114767</v>
      </c>
      <c r="F543" s="476"/>
      <c r="G543" s="476"/>
      <c r="H543" s="2823" t="s">
        <v>396</v>
      </c>
      <c r="I543" s="2437"/>
      <c r="J543" s="632">
        <v>0.10416317684944137</v>
      </c>
      <c r="K543" s="476"/>
      <c r="L543" s="476"/>
      <c r="M543" s="2818" t="s">
        <v>388</v>
      </c>
      <c r="N543" s="2437"/>
      <c r="O543" s="633">
        <v>0.28097791161195296</v>
      </c>
      <c r="P543" s="476"/>
      <c r="Q543" s="476"/>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436"/>
      <c r="D544" s="2437"/>
      <c r="E544" s="492"/>
      <c r="F544" s="476"/>
      <c r="G544" s="476"/>
      <c r="H544" s="2823" t="s">
        <v>403</v>
      </c>
      <c r="I544" s="2437"/>
      <c r="J544" s="632">
        <v>4.2276089607804414E-2</v>
      </c>
      <c r="K544" s="476"/>
      <c r="L544" s="476"/>
      <c r="M544" s="2818" t="s">
        <v>387</v>
      </c>
      <c r="N544" s="2437"/>
      <c r="O544" s="633">
        <v>0.39324952625247084</v>
      </c>
      <c r="P544" s="476"/>
      <c r="Q544" s="476"/>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436"/>
      <c r="D545" s="2437"/>
      <c r="E545" s="476"/>
      <c r="F545" s="476"/>
      <c r="G545" s="476"/>
      <c r="H545" s="2823" t="s">
        <v>391</v>
      </c>
      <c r="I545" s="2437"/>
      <c r="J545" s="632">
        <v>0.20611697664670525</v>
      </c>
      <c r="K545" s="476"/>
      <c r="L545" s="476"/>
      <c r="M545" s="2818" t="s">
        <v>393</v>
      </c>
      <c r="N545" s="2437"/>
      <c r="O545" s="633">
        <v>9.3059337163243772E-2</v>
      </c>
      <c r="P545" s="476"/>
      <c r="Q545" s="476"/>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827" t="s">
        <v>232</v>
      </c>
      <c r="D546" s="2437"/>
      <c r="E546" s="2437"/>
      <c r="F546" s="2437"/>
      <c r="G546" s="2437"/>
      <c r="H546" s="2823" t="s">
        <v>385</v>
      </c>
      <c r="I546" s="2437"/>
      <c r="J546" s="632">
        <v>0.5171562526400586</v>
      </c>
      <c r="K546" s="476"/>
      <c r="L546" s="476"/>
      <c r="M546" s="2818" t="s">
        <v>432</v>
      </c>
      <c r="N546" s="2437"/>
      <c r="O546" s="633">
        <v>3.7271120749234792E-3</v>
      </c>
      <c r="P546" s="476"/>
      <c r="Q546" s="476"/>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841" t="s">
        <v>203</v>
      </c>
      <c r="D547" s="2437"/>
      <c r="E547" s="2842" t="s">
        <v>233</v>
      </c>
      <c r="F547" s="2843"/>
      <c r="G547" s="2844"/>
      <c r="H547" s="2823" t="s">
        <v>220</v>
      </c>
      <c r="I547" s="2437"/>
      <c r="J547" s="632">
        <v>7.5258503168583403E-4</v>
      </c>
      <c r="K547" s="476"/>
      <c r="L547" s="476"/>
      <c r="M547" s="2818" t="s">
        <v>417</v>
      </c>
      <c r="N547" s="2437"/>
      <c r="O547" s="633">
        <v>1.272153735410036E-2</v>
      </c>
      <c r="P547" s="476"/>
      <c r="Q547" s="476"/>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437"/>
      <c r="D548" s="2437"/>
      <c r="E548" s="616" t="s">
        <v>186</v>
      </c>
      <c r="F548" s="617" t="s">
        <v>234</v>
      </c>
      <c r="G548" s="618" t="s">
        <v>235</v>
      </c>
      <c r="H548" s="2823" t="s">
        <v>216</v>
      </c>
      <c r="I548" s="2437"/>
      <c r="J548" s="632">
        <v>7.7226044038376873E-3</v>
      </c>
      <c r="K548" s="476"/>
      <c r="L548" s="476"/>
      <c r="M548" s="2818" t="s">
        <v>394</v>
      </c>
      <c r="N548" s="2437"/>
      <c r="O548" s="633">
        <v>0.13542088881912268</v>
      </c>
      <c r="P548" s="476"/>
      <c r="Q548" s="476"/>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826" t="s">
        <v>204</v>
      </c>
      <c r="D549" s="2437"/>
      <c r="E549" s="640">
        <v>4.6522491541242337</v>
      </c>
      <c r="F549" s="641">
        <v>6.8415428737121085</v>
      </c>
      <c r="G549" s="642">
        <v>6.8415428737121085</v>
      </c>
      <c r="H549" s="2823" t="s">
        <v>208</v>
      </c>
      <c r="I549" s="2437"/>
      <c r="J549" s="632">
        <v>3.8302475204102342E-2</v>
      </c>
      <c r="K549" s="476"/>
      <c r="L549" s="476"/>
      <c r="M549" s="2818" t="s">
        <v>419</v>
      </c>
      <c r="N549" s="2437"/>
      <c r="O549" s="633">
        <v>1.0972199459296086E-2</v>
      </c>
      <c r="P549" s="476"/>
      <c r="Q549" s="476"/>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436"/>
      <c r="D550" s="2437"/>
      <c r="E550" s="492"/>
      <c r="F550" s="492"/>
      <c r="G550" s="492"/>
      <c r="H550" s="2823" t="s">
        <v>206</v>
      </c>
      <c r="I550" s="2437"/>
      <c r="J550" s="632">
        <v>0.17271931995921203</v>
      </c>
      <c r="K550" s="476"/>
      <c r="L550" s="476"/>
      <c r="M550" s="2818" t="s">
        <v>400</v>
      </c>
      <c r="N550" s="2437"/>
      <c r="O550" s="633">
        <v>5.5146635592005583E-2</v>
      </c>
      <c r="P550" s="476"/>
      <c r="Q550" s="476"/>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436"/>
      <c r="D551" s="2437"/>
      <c r="E551" s="476"/>
      <c r="F551" s="476"/>
      <c r="G551" s="476"/>
      <c r="H551" s="2823" t="s">
        <v>218</v>
      </c>
      <c r="I551" s="2437"/>
      <c r="J551" s="632">
        <v>4.1213529584197189E-2</v>
      </c>
      <c r="K551" s="476"/>
      <c r="L551" s="476"/>
      <c r="M551" s="2818" t="s">
        <v>395</v>
      </c>
      <c r="N551" s="2437"/>
      <c r="O551" s="633">
        <v>8.476257706348575E-2</v>
      </c>
      <c r="P551" s="476"/>
      <c r="Q551" s="476"/>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827" t="s">
        <v>236</v>
      </c>
      <c r="D552" s="2437"/>
      <c r="E552" s="2437"/>
      <c r="F552" s="476"/>
      <c r="G552" s="476"/>
      <c r="H552" s="2823" t="s">
        <v>227</v>
      </c>
      <c r="I552" s="2437"/>
      <c r="J552" s="632">
        <v>3.2283382835586369E-3</v>
      </c>
      <c r="K552" s="476"/>
      <c r="L552" s="476"/>
      <c r="M552" s="2818" t="s">
        <v>389</v>
      </c>
      <c r="N552" s="2437"/>
      <c r="O552" s="633">
        <v>0.25203888161000954</v>
      </c>
      <c r="P552" s="476"/>
      <c r="Q552" s="476"/>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436"/>
      <c r="D553" s="2437"/>
      <c r="E553" s="619" t="s">
        <v>203</v>
      </c>
      <c r="F553" s="476"/>
      <c r="G553" s="476"/>
      <c r="H553" s="2823" t="s">
        <v>211</v>
      </c>
      <c r="I553" s="2437"/>
      <c r="J553" s="632">
        <v>0.25155472517927652</v>
      </c>
      <c r="K553" s="476"/>
      <c r="L553" s="476"/>
      <c r="M553" s="2818" t="s">
        <v>392</v>
      </c>
      <c r="N553" s="2437"/>
      <c r="O553" s="633">
        <v>0.17809471373637129</v>
      </c>
      <c r="P553" s="476"/>
      <c r="Q553" s="476"/>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437"/>
      <c r="D554" s="2437"/>
      <c r="E554" s="643" t="s">
        <v>204</v>
      </c>
      <c r="F554" s="476"/>
      <c r="G554" s="476"/>
      <c r="H554" s="2823" t="s">
        <v>446</v>
      </c>
      <c r="I554" s="2437"/>
      <c r="J554" s="632">
        <v>5.6326912506744699E-4</v>
      </c>
      <c r="K554" s="476"/>
      <c r="L554" s="476"/>
      <c r="M554" s="2818" t="s">
        <v>396</v>
      </c>
      <c r="N554" s="2437"/>
      <c r="O554" s="633">
        <v>8.3212205467025055E-2</v>
      </c>
      <c r="P554" s="476"/>
      <c r="Q554" s="476"/>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840" t="s">
        <v>421</v>
      </c>
      <c r="D555" s="2437"/>
      <c r="E555" s="628">
        <v>1.6593536522941574E-2</v>
      </c>
      <c r="F555" s="476"/>
      <c r="G555" s="476"/>
      <c r="H555" s="2823" t="s">
        <v>415</v>
      </c>
      <c r="I555" s="2437"/>
      <c r="J555" s="632">
        <v>1.4699568198863889E-3</v>
      </c>
      <c r="K555" s="476"/>
      <c r="L555" s="476"/>
      <c r="M555" s="2818" t="s">
        <v>403</v>
      </c>
      <c r="N555" s="2437"/>
      <c r="O555" s="633">
        <v>5.5278265814125663E-2</v>
      </c>
      <c r="P555" s="476"/>
      <c r="Q555" s="476"/>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829" t="s">
        <v>418</v>
      </c>
      <c r="D556" s="2437"/>
      <c r="E556" s="631">
        <v>-9.7146408188200292E-3</v>
      </c>
      <c r="F556" s="476"/>
      <c r="G556" s="476"/>
      <c r="H556" s="2823" t="s">
        <v>440</v>
      </c>
      <c r="I556" s="2437"/>
      <c r="J556" s="632">
        <v>1.7100095318774451E-4</v>
      </c>
      <c r="K556" s="476"/>
      <c r="L556" s="476"/>
      <c r="M556" s="2818" t="s">
        <v>391</v>
      </c>
      <c r="N556" s="2437"/>
      <c r="O556" s="633">
        <v>0.17291157396400461</v>
      </c>
      <c r="P556" s="476"/>
      <c r="Q556" s="476"/>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829" t="s">
        <v>399</v>
      </c>
      <c r="D557" s="2437"/>
      <c r="E557" s="631">
        <v>6.0136356128228582E-2</v>
      </c>
      <c r="F557" s="476"/>
      <c r="G557" s="476"/>
      <c r="H557" s="2823" t="s">
        <v>448</v>
      </c>
      <c r="I557" s="2437"/>
      <c r="J557" s="638">
        <v>4.3682854951702812E-7</v>
      </c>
      <c r="K557" s="476"/>
      <c r="L557" s="476"/>
      <c r="M557" s="2818" t="s">
        <v>385</v>
      </c>
      <c r="N557" s="2437"/>
      <c r="O557" s="633">
        <v>0.53313012176250296</v>
      </c>
      <c r="P557" s="476"/>
      <c r="Q557" s="476"/>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829" t="s">
        <v>410</v>
      </c>
      <c r="D558" s="2437"/>
      <c r="E558" s="631">
        <v>-2.4244770655371783E-2</v>
      </c>
      <c r="F558" s="476"/>
      <c r="G558" s="476"/>
      <c r="H558" s="2823" t="s">
        <v>437</v>
      </c>
      <c r="I558" s="2437"/>
      <c r="J558" s="632">
        <v>1.0845950371483427E-4</v>
      </c>
      <c r="K558" s="476"/>
      <c r="L558" s="476"/>
      <c r="M558" s="2818" t="s">
        <v>220</v>
      </c>
      <c r="N558" s="2437"/>
      <c r="O558" s="639">
        <v>6.0795906066431894E-5</v>
      </c>
      <c r="P558" s="476"/>
      <c r="Q558" s="476"/>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829" t="s">
        <v>407</v>
      </c>
      <c r="D559" s="2437"/>
      <c r="E559" s="631">
        <v>3.0908828405254725E-2</v>
      </c>
      <c r="F559" s="476"/>
      <c r="G559" s="476"/>
      <c r="H559" s="2823" t="s">
        <v>445</v>
      </c>
      <c r="I559" s="2437"/>
      <c r="J559" s="632">
        <v>3.9236742224942696E-4</v>
      </c>
      <c r="K559" s="476"/>
      <c r="L559" s="476"/>
      <c r="M559" s="2818" t="s">
        <v>216</v>
      </c>
      <c r="N559" s="2437"/>
      <c r="O559" s="633">
        <v>2.6502175837270648E-3</v>
      </c>
      <c r="P559" s="476"/>
      <c r="Q559" s="476"/>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829" t="s">
        <v>408</v>
      </c>
      <c r="D560" s="2437"/>
      <c r="E560" s="631">
        <v>-4.0313997593517267E-2</v>
      </c>
      <c r="F560" s="476"/>
      <c r="G560" s="476"/>
      <c r="H560" s="2823" t="s">
        <v>443</v>
      </c>
      <c r="I560" s="2437"/>
      <c r="J560" s="632">
        <v>1.3436871319458531E-4</v>
      </c>
      <c r="K560" s="476"/>
      <c r="L560" s="476"/>
      <c r="M560" s="2818" t="s">
        <v>208</v>
      </c>
      <c r="N560" s="2437"/>
      <c r="O560" s="633">
        <v>2.7823158127115704E-2</v>
      </c>
      <c r="P560" s="476"/>
      <c r="Q560" s="476"/>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829" t="s">
        <v>455</v>
      </c>
      <c r="D561" s="2437"/>
      <c r="E561" s="631">
        <v>-1.8087062974235758E-3</v>
      </c>
      <c r="F561" s="476"/>
      <c r="G561" s="476"/>
      <c r="H561" s="2823" t="s">
        <v>426</v>
      </c>
      <c r="I561" s="2437"/>
      <c r="J561" s="632">
        <v>4.6383136468322096E-4</v>
      </c>
      <c r="K561" s="476"/>
      <c r="L561" s="476"/>
      <c r="M561" s="2818" t="s">
        <v>206</v>
      </c>
      <c r="N561" s="2437"/>
      <c r="O561" s="633">
        <v>0.18077365567299816</v>
      </c>
      <c r="P561" s="476"/>
      <c r="Q561" s="476"/>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829" t="s">
        <v>453</v>
      </c>
      <c r="D562" s="2437"/>
      <c r="E562" s="631">
        <v>-2.1417419915457495E-3</v>
      </c>
      <c r="F562" s="476"/>
      <c r="G562" s="476"/>
      <c r="H562" s="2823" t="s">
        <v>413</v>
      </c>
      <c r="I562" s="2437"/>
      <c r="J562" s="632">
        <v>2.1129833291718705E-4</v>
      </c>
      <c r="K562" s="476"/>
      <c r="L562" s="476"/>
      <c r="M562" s="2818" t="s">
        <v>218</v>
      </c>
      <c r="N562" s="2437"/>
      <c r="O562" s="633">
        <v>1.1341683416696609E-2</v>
      </c>
      <c r="P562" s="476"/>
      <c r="Q562" s="476"/>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829" t="s">
        <v>435</v>
      </c>
      <c r="D563" s="2437"/>
      <c r="E563" s="631">
        <v>-7.1834231335200834E-3</v>
      </c>
      <c r="F563" s="476"/>
      <c r="G563" s="476"/>
      <c r="H563" s="2823" t="s">
        <v>465</v>
      </c>
      <c r="I563" s="2437"/>
      <c r="J563" s="638">
        <v>2.3021275198427447E-5</v>
      </c>
      <c r="K563" s="476"/>
      <c r="L563" s="476"/>
      <c r="M563" s="2818" t="s">
        <v>227</v>
      </c>
      <c r="N563" s="2437"/>
      <c r="O563" s="633">
        <v>2.6020380172729132E-3</v>
      </c>
      <c r="P563" s="476"/>
      <c r="Q563" s="476"/>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829" t="s">
        <v>427</v>
      </c>
      <c r="D564" s="2437"/>
      <c r="E564" s="631">
        <v>-2.7997030011667427E-3</v>
      </c>
      <c r="F564" s="476"/>
      <c r="G564" s="476"/>
      <c r="H564" s="2823" t="s">
        <v>456</v>
      </c>
      <c r="I564" s="2437"/>
      <c r="J564" s="632">
        <v>2.3521173652863071E-4</v>
      </c>
      <c r="K564" s="476"/>
      <c r="L564" s="476"/>
      <c r="M564" s="2818" t="s">
        <v>211</v>
      </c>
      <c r="N564" s="2437"/>
      <c r="O564" s="633">
        <v>0.24933476549967151</v>
      </c>
      <c r="P564" s="476"/>
      <c r="Q564" s="476"/>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829" t="s">
        <v>433</v>
      </c>
      <c r="D565" s="2437"/>
      <c r="E565" s="631">
        <v>-3.2340131489458253E-3</v>
      </c>
      <c r="F565" s="476"/>
      <c r="G565" s="476"/>
      <c r="H565" s="2823" t="s">
        <v>434</v>
      </c>
      <c r="I565" s="2437"/>
      <c r="J565" s="632">
        <v>3.5265563768387695E-4</v>
      </c>
      <c r="K565" s="476"/>
      <c r="L565" s="476"/>
      <c r="M565" s="2818" t="s">
        <v>446</v>
      </c>
      <c r="N565" s="2437"/>
      <c r="O565" s="633">
        <v>3.6489905132988318E-4</v>
      </c>
      <c r="P565" s="476"/>
      <c r="Q565" s="476"/>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829" t="s">
        <v>447</v>
      </c>
      <c r="D566" s="2437"/>
      <c r="E566" s="631">
        <v>-3.4863738114944373E-3</v>
      </c>
      <c r="F566" s="476"/>
      <c r="G566" s="476"/>
      <c r="H566" s="2823" t="s">
        <v>454</v>
      </c>
      <c r="I566" s="2437"/>
      <c r="J566" s="638">
        <v>3.2063070613053769E-5</v>
      </c>
      <c r="K566" s="476"/>
      <c r="L566" s="476"/>
      <c r="M566" s="2818" t="s">
        <v>415</v>
      </c>
      <c r="N566" s="2437"/>
      <c r="O566" s="633">
        <v>1.2856768179502454E-2</v>
      </c>
      <c r="P566" s="476"/>
      <c r="Q566" s="476"/>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829" t="s">
        <v>431</v>
      </c>
      <c r="D567" s="2437"/>
      <c r="E567" s="631">
        <v>-4.3312702125712565E-3</v>
      </c>
      <c r="F567" s="476"/>
      <c r="G567" s="476"/>
      <c r="H567" s="2823" t="s">
        <v>442</v>
      </c>
      <c r="I567" s="2437"/>
      <c r="J567" s="632">
        <v>7.7728737514216461E-4</v>
      </c>
      <c r="K567" s="476"/>
      <c r="L567" s="476"/>
      <c r="M567" s="2818" t="s">
        <v>440</v>
      </c>
      <c r="N567" s="2437"/>
      <c r="O567" s="633">
        <v>4.3607518119361316E-3</v>
      </c>
      <c r="P567" s="476"/>
      <c r="Q567" s="476"/>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829" t="s">
        <v>441</v>
      </c>
      <c r="D568" s="2437"/>
      <c r="E568" s="631">
        <v>5.2503944213787863E-3</v>
      </c>
      <c r="F568" s="476"/>
      <c r="G568" s="476"/>
      <c r="H568" s="2823" t="s">
        <v>412</v>
      </c>
      <c r="I568" s="2437"/>
      <c r="J568" s="638">
        <v>2.9823637444097007E-5</v>
      </c>
      <c r="K568" s="476"/>
      <c r="L568" s="476"/>
      <c r="M568" s="2818" t="s">
        <v>448</v>
      </c>
      <c r="N568" s="2437"/>
      <c r="O568" s="633">
        <v>3.4675149548797279E-3</v>
      </c>
      <c r="P568" s="476"/>
      <c r="Q568" s="476"/>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829" t="s">
        <v>409</v>
      </c>
      <c r="D569" s="2437"/>
      <c r="E569" s="631">
        <v>-3.9385736814156892E-2</v>
      </c>
      <c r="F569" s="476"/>
      <c r="G569" s="476"/>
      <c r="H569" s="2823" t="s">
        <v>428</v>
      </c>
      <c r="I569" s="2437"/>
      <c r="J569" s="632">
        <v>1.6683416981712685E-3</v>
      </c>
      <c r="K569" s="476"/>
      <c r="L569" s="476"/>
      <c r="M569" s="2818" t="s">
        <v>437</v>
      </c>
      <c r="N569" s="2437"/>
      <c r="O569" s="633">
        <v>4.4460047001831215E-3</v>
      </c>
      <c r="P569" s="476"/>
      <c r="Q569" s="476"/>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829" t="s">
        <v>438</v>
      </c>
      <c r="D570" s="2437"/>
      <c r="E570" s="631">
        <v>-6.8091282653847205E-3</v>
      </c>
      <c r="F570" s="476"/>
      <c r="G570" s="476"/>
      <c r="H570" s="2823" t="s">
        <v>422</v>
      </c>
      <c r="I570" s="2437"/>
      <c r="J570" s="638">
        <v>1.8860474763944811E-5</v>
      </c>
      <c r="K570" s="476"/>
      <c r="L570" s="476"/>
      <c r="M570" s="2818" t="s">
        <v>445</v>
      </c>
      <c r="N570" s="2437"/>
      <c r="O570" s="633">
        <v>3.961099099441534E-3</v>
      </c>
      <c r="P570" s="476"/>
      <c r="Q570" s="476"/>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829" t="s">
        <v>405</v>
      </c>
      <c r="D571" s="2437"/>
      <c r="E571" s="631">
        <v>5.2159140629460532E-2</v>
      </c>
      <c r="F571" s="476"/>
      <c r="G571" s="476"/>
      <c r="H571" s="2823" t="s">
        <v>425</v>
      </c>
      <c r="I571" s="2437"/>
      <c r="J571" s="632">
        <v>1.1244448473348124E-4</v>
      </c>
      <c r="K571" s="476"/>
      <c r="L571" s="476"/>
      <c r="M571" s="2818" t="s">
        <v>443</v>
      </c>
      <c r="N571" s="2437"/>
      <c r="O571" s="633">
        <v>4.1172844348199939E-3</v>
      </c>
      <c r="P571" s="476"/>
      <c r="Q571" s="476"/>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829" t="s">
        <v>460</v>
      </c>
      <c r="D572" s="2437"/>
      <c r="E572" s="631">
        <v>1.8061355250195653E-4</v>
      </c>
      <c r="F572" s="476"/>
      <c r="G572" s="476"/>
      <c r="H572" s="2823" t="s">
        <v>416</v>
      </c>
      <c r="I572" s="2437"/>
      <c r="J572" s="632">
        <v>2.0107903602545568E-4</v>
      </c>
      <c r="K572" s="476"/>
      <c r="L572" s="476"/>
      <c r="M572" s="2818" t="s">
        <v>426</v>
      </c>
      <c r="N572" s="2437"/>
      <c r="O572" s="633">
        <v>7.9062392254801005E-3</v>
      </c>
      <c r="P572" s="476"/>
      <c r="Q572" s="476"/>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829" t="s">
        <v>414</v>
      </c>
      <c r="D573" s="2437"/>
      <c r="E573" s="631">
        <v>-1.7639284104384326E-2</v>
      </c>
      <c r="F573" s="476"/>
      <c r="G573" s="476"/>
      <c r="H573" s="2823" t="s">
        <v>449</v>
      </c>
      <c r="I573" s="2437"/>
      <c r="J573" s="632">
        <v>4.0799098449575776E-4</v>
      </c>
      <c r="K573" s="476"/>
      <c r="L573" s="476"/>
      <c r="M573" s="2818" t="s">
        <v>413</v>
      </c>
      <c r="N573" s="2437"/>
      <c r="O573" s="633">
        <v>1.4178871590373216E-2</v>
      </c>
      <c r="P573" s="476"/>
      <c r="Q573" s="476"/>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829" t="s">
        <v>429</v>
      </c>
      <c r="D574" s="2437"/>
      <c r="E574" s="631">
        <v>-1.0694754911643574E-2</v>
      </c>
      <c r="F574" s="476"/>
      <c r="G574" s="476"/>
      <c r="H574" s="2823" t="s">
        <v>461</v>
      </c>
      <c r="I574" s="2437"/>
      <c r="J574" s="638">
        <v>8.383454702866838E-8</v>
      </c>
      <c r="K574" s="476"/>
      <c r="L574" s="476"/>
      <c r="M574" s="2818" t="s">
        <v>465</v>
      </c>
      <c r="N574" s="2437"/>
      <c r="O574" s="639">
        <v>7.0078802871313746E-5</v>
      </c>
      <c r="P574" s="476"/>
      <c r="Q574" s="476"/>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829" t="s">
        <v>423</v>
      </c>
      <c r="D575" s="2437"/>
      <c r="E575" s="631">
        <v>-9.1008740593404545E-3</v>
      </c>
      <c r="F575" s="476"/>
      <c r="G575" s="476"/>
      <c r="H575" s="2823" t="s">
        <v>452</v>
      </c>
      <c r="I575" s="2437"/>
      <c r="J575" s="632">
        <v>3.9068788587734161E-4</v>
      </c>
      <c r="K575" s="476"/>
      <c r="L575" s="476"/>
      <c r="M575" s="2818" t="s">
        <v>467</v>
      </c>
      <c r="N575" s="2437"/>
      <c r="O575" s="633">
        <v>1.0024659652647904E-4</v>
      </c>
      <c r="P575" s="476"/>
      <c r="Q575" s="476"/>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829" t="s">
        <v>424</v>
      </c>
      <c r="D576" s="2437"/>
      <c r="E576" s="631">
        <v>-1.2355889919637686E-2</v>
      </c>
      <c r="F576" s="476"/>
      <c r="G576" s="476"/>
      <c r="H576" s="2823" t="s">
        <v>464</v>
      </c>
      <c r="I576" s="2437"/>
      <c r="J576" s="638">
        <v>7.1425408658699384E-5</v>
      </c>
      <c r="K576" s="476"/>
      <c r="L576" s="476"/>
      <c r="M576" s="2818" t="s">
        <v>463</v>
      </c>
      <c r="N576" s="2437"/>
      <c r="O576" s="633">
        <v>6.7821766356760066E-4</v>
      </c>
      <c r="P576" s="476"/>
      <c r="Q576" s="476"/>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829" t="s">
        <v>401</v>
      </c>
      <c r="D577" s="2437"/>
      <c r="E577" s="631">
        <v>3.0880164951800244E-2</v>
      </c>
      <c r="F577" s="476"/>
      <c r="G577" s="476"/>
      <c r="H577" s="2824" t="s">
        <v>430</v>
      </c>
      <c r="I577" s="2437"/>
      <c r="J577" s="636">
        <v>1.1674611092726452E-3</v>
      </c>
      <c r="K577" s="476"/>
      <c r="L577" s="476"/>
      <c r="M577" s="2818" t="s">
        <v>466</v>
      </c>
      <c r="N577" s="2437"/>
      <c r="O577" s="633">
        <v>2.2780487752217666E-4</v>
      </c>
      <c r="P577" s="476"/>
      <c r="Q577" s="476"/>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829" t="s">
        <v>444</v>
      </c>
      <c r="D578" s="2437"/>
      <c r="E578" s="631">
        <v>-1.2994652626922957E-3</v>
      </c>
      <c r="F578" s="476"/>
      <c r="G578" s="476"/>
      <c r="H578" s="2436"/>
      <c r="I578" s="2437"/>
      <c r="J578" s="492"/>
      <c r="K578" s="476"/>
      <c r="L578" s="476"/>
      <c r="M578" s="2818" t="s">
        <v>450</v>
      </c>
      <c r="N578" s="2437"/>
      <c r="O578" s="633">
        <v>2.7492936484552863E-3</v>
      </c>
      <c r="P578" s="476"/>
      <c r="Q578" s="476"/>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829" t="s">
        <v>411</v>
      </c>
      <c r="D579" s="2437"/>
      <c r="E579" s="631">
        <v>2.3635681242592761E-2</v>
      </c>
      <c r="F579" s="476"/>
      <c r="G579" s="476"/>
      <c r="H579" s="2436"/>
      <c r="I579" s="2437"/>
      <c r="J579" s="476"/>
      <c r="K579" s="476"/>
      <c r="L579" s="476"/>
      <c r="M579" s="2818" t="s">
        <v>459</v>
      </c>
      <c r="N579" s="2437"/>
      <c r="O579" s="633">
        <v>1.4543942252909078E-3</v>
      </c>
      <c r="P579" s="476"/>
      <c r="Q579" s="476"/>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829" t="s">
        <v>451</v>
      </c>
      <c r="D580" s="2437"/>
      <c r="E580" s="631">
        <v>2.1445601119980955E-3</v>
      </c>
      <c r="F580" s="476"/>
      <c r="G580" s="476"/>
      <c r="H580" s="2821" t="s">
        <v>232</v>
      </c>
      <c r="I580" s="2437"/>
      <c r="J580" s="2437"/>
      <c r="K580" s="2437"/>
      <c r="L580" s="2437"/>
      <c r="M580" s="2818" t="s">
        <v>456</v>
      </c>
      <c r="N580" s="2437"/>
      <c r="O580" s="633">
        <v>1.7214958390475625E-3</v>
      </c>
      <c r="P580" s="476"/>
      <c r="Q580" s="476"/>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829" t="s">
        <v>436</v>
      </c>
      <c r="D581" s="2437"/>
      <c r="E581" s="631">
        <v>-6.9305089995293084E-3</v>
      </c>
      <c r="F581" s="476"/>
      <c r="G581" s="476"/>
      <c r="H581" s="2836" t="s">
        <v>203</v>
      </c>
      <c r="I581" s="2437"/>
      <c r="J581" s="2837" t="s">
        <v>233</v>
      </c>
      <c r="K581" s="2838"/>
      <c r="L581" s="2839"/>
      <c r="M581" s="2818" t="s">
        <v>434</v>
      </c>
      <c r="N581" s="2437"/>
      <c r="O581" s="633">
        <v>5.4988893359273318E-3</v>
      </c>
      <c r="P581" s="476"/>
      <c r="Q581" s="476"/>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829" t="s">
        <v>397</v>
      </c>
      <c r="D582" s="2437"/>
      <c r="E582" s="631">
        <v>-6.5296320617659623E-2</v>
      </c>
      <c r="F582" s="476"/>
      <c r="G582" s="476"/>
      <c r="H582" s="2437"/>
      <c r="I582" s="2437"/>
      <c r="J582" s="620" t="s">
        <v>186</v>
      </c>
      <c r="K582" s="621" t="s">
        <v>234</v>
      </c>
      <c r="L582" s="622" t="s">
        <v>235</v>
      </c>
      <c r="M582" s="2818" t="s">
        <v>454</v>
      </c>
      <c r="N582" s="2437"/>
      <c r="O582" s="633">
        <v>2.3131511491212443E-3</v>
      </c>
      <c r="P582" s="476"/>
      <c r="Q582" s="476"/>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829" t="s">
        <v>406</v>
      </c>
      <c r="D583" s="2437"/>
      <c r="E583" s="631">
        <v>4.9382322837339225E-2</v>
      </c>
      <c r="F583" s="476"/>
      <c r="G583" s="476"/>
      <c r="H583" s="2820" t="s">
        <v>204</v>
      </c>
      <c r="I583" s="2437"/>
      <c r="J583" s="644">
        <v>4.622976647668815</v>
      </c>
      <c r="K583" s="645">
        <v>5.4387960560809585</v>
      </c>
      <c r="L583" s="646">
        <v>5.4387960560809585</v>
      </c>
      <c r="M583" s="2818" t="s">
        <v>442</v>
      </c>
      <c r="N583" s="2437"/>
      <c r="O583" s="639">
        <v>6.3086572809506142E-8</v>
      </c>
      <c r="P583" s="476"/>
      <c r="Q583" s="476"/>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829" t="s">
        <v>398</v>
      </c>
      <c r="D584" s="2437"/>
      <c r="E584" s="631">
        <v>-4.9264084387355099E-2</v>
      </c>
      <c r="F584" s="476"/>
      <c r="G584" s="476"/>
      <c r="H584" s="2436"/>
      <c r="I584" s="2437"/>
      <c r="J584" s="492"/>
      <c r="K584" s="492"/>
      <c r="L584" s="492"/>
      <c r="M584" s="2818" t="s">
        <v>412</v>
      </c>
      <c r="N584" s="2437"/>
      <c r="O584" s="633">
        <v>1.5908935289533518E-2</v>
      </c>
      <c r="P584" s="476"/>
      <c r="Q584" s="476"/>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829" t="s">
        <v>402</v>
      </c>
      <c r="D585" s="2437"/>
      <c r="E585" s="631">
        <v>-5.548280478321313E-2</v>
      </c>
      <c r="F585" s="476"/>
      <c r="G585" s="476"/>
      <c r="H585" s="2436"/>
      <c r="I585" s="2437"/>
      <c r="J585" s="476"/>
      <c r="K585" s="476"/>
      <c r="L585" s="476"/>
      <c r="M585" s="2818" t="s">
        <v>428</v>
      </c>
      <c r="N585" s="2437"/>
      <c r="O585" s="633">
        <v>7.6745714171008762E-3</v>
      </c>
      <c r="P585" s="476"/>
      <c r="Q585" s="476"/>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829" t="s">
        <v>390</v>
      </c>
      <c r="D586" s="2437"/>
      <c r="E586" s="631">
        <v>9.5051720307357465E-2</v>
      </c>
      <c r="F586" s="476"/>
      <c r="G586" s="476"/>
      <c r="H586" s="2821" t="s">
        <v>236</v>
      </c>
      <c r="I586" s="2437"/>
      <c r="J586" s="2437"/>
      <c r="K586" s="476"/>
      <c r="L586" s="476"/>
      <c r="M586" s="2818" t="s">
        <v>422</v>
      </c>
      <c r="N586" s="2437"/>
      <c r="O586" s="633">
        <v>1.0572160405187249E-2</v>
      </c>
      <c r="P586" s="476"/>
      <c r="Q586" s="476"/>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829" t="s">
        <v>458</v>
      </c>
      <c r="D587" s="2437"/>
      <c r="E587" s="631">
        <v>8.1916596040782137E-4</v>
      </c>
      <c r="F587" s="476"/>
      <c r="G587" s="476"/>
      <c r="H587" s="2436"/>
      <c r="I587" s="2437"/>
      <c r="J587" s="623" t="s">
        <v>203</v>
      </c>
      <c r="K587" s="476"/>
      <c r="L587" s="476"/>
      <c r="M587" s="2818" t="s">
        <v>425</v>
      </c>
      <c r="N587" s="2437"/>
      <c r="O587" s="633">
        <v>8.1846832737478784E-3</v>
      </c>
      <c r="P587" s="476"/>
      <c r="Q587" s="476"/>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829" t="s">
        <v>457</v>
      </c>
      <c r="D588" s="2437"/>
      <c r="E588" s="631">
        <v>-1.0010069117414753E-3</v>
      </c>
      <c r="F588" s="476"/>
      <c r="G588" s="476"/>
      <c r="H588" s="2437"/>
      <c r="I588" s="2437"/>
      <c r="J588" s="647" t="s">
        <v>204</v>
      </c>
      <c r="K588" s="476"/>
      <c r="L588" s="476"/>
      <c r="M588" s="2818" t="s">
        <v>416</v>
      </c>
      <c r="N588" s="2437"/>
      <c r="O588" s="633">
        <v>1.2730156898778357E-2</v>
      </c>
      <c r="P588" s="476"/>
      <c r="Q588" s="476"/>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829" t="s">
        <v>404</v>
      </c>
      <c r="D589" s="2437"/>
      <c r="E589" s="631">
        <v>-5.3438996559168624E-2</v>
      </c>
      <c r="F589" s="476"/>
      <c r="G589" s="476"/>
      <c r="H589" s="2835" t="s">
        <v>421</v>
      </c>
      <c r="I589" s="2437"/>
      <c r="J589" s="629">
        <v>1.6673091188728568E-2</v>
      </c>
      <c r="K589" s="476"/>
      <c r="L589" s="476"/>
      <c r="M589" s="2818" t="s">
        <v>449</v>
      </c>
      <c r="N589" s="2437"/>
      <c r="O589" s="633">
        <v>3.0096545172168853E-3</v>
      </c>
      <c r="P589" s="476"/>
      <c r="Q589" s="476"/>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829" t="s">
        <v>462</v>
      </c>
      <c r="D590" s="2437"/>
      <c r="E590" s="631">
        <v>1.1359542401027872E-4</v>
      </c>
      <c r="F590" s="476"/>
      <c r="G590" s="476"/>
      <c r="H590" s="2823" t="s">
        <v>418</v>
      </c>
      <c r="I590" s="2437"/>
      <c r="J590" s="632">
        <v>-3.4285280464108063E-3</v>
      </c>
      <c r="K590" s="476"/>
      <c r="L590" s="476"/>
      <c r="M590" s="2818" t="s">
        <v>461</v>
      </c>
      <c r="N590" s="2437"/>
      <c r="O590" s="633">
        <v>1.2371122908020986E-3</v>
      </c>
      <c r="P590" s="476"/>
      <c r="Q590" s="476"/>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829" t="s">
        <v>439</v>
      </c>
      <c r="D591" s="2437"/>
      <c r="E591" s="631">
        <v>-3.9151101978294424E-3</v>
      </c>
      <c r="F591" s="476"/>
      <c r="G591" s="476"/>
      <c r="H591" s="2823" t="s">
        <v>399</v>
      </c>
      <c r="I591" s="2437"/>
      <c r="J591" s="632">
        <v>5.1939102359191365E-2</v>
      </c>
      <c r="K591" s="476"/>
      <c r="L591" s="476"/>
      <c r="M591" s="2818" t="s">
        <v>452</v>
      </c>
      <c r="N591" s="2437"/>
      <c r="O591" s="633">
        <v>2.078409713002828E-3</v>
      </c>
      <c r="P591" s="476"/>
      <c r="Q591" s="476"/>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829" t="s">
        <v>420</v>
      </c>
      <c r="D592" s="2437"/>
      <c r="E592" s="631">
        <v>-1.9073565426194965E-2</v>
      </c>
      <c r="F592" s="476"/>
      <c r="G592" s="476"/>
      <c r="H592" s="2823" t="s">
        <v>410</v>
      </c>
      <c r="I592" s="2437"/>
      <c r="J592" s="632">
        <v>-3.549716177419944E-2</v>
      </c>
      <c r="K592" s="476"/>
      <c r="L592" s="476"/>
      <c r="M592" s="2818" t="s">
        <v>464</v>
      </c>
      <c r="N592" s="2437"/>
      <c r="O592" s="639">
        <v>1.6582701144193897E-5</v>
      </c>
      <c r="P592" s="476"/>
      <c r="Q592" s="476"/>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829" t="s">
        <v>339</v>
      </c>
      <c r="D593" s="2437"/>
      <c r="E593" s="631">
        <v>-2.2011127848223091E-2</v>
      </c>
      <c r="F593" s="476"/>
      <c r="G593" s="476"/>
      <c r="H593" s="2823" t="s">
        <v>407</v>
      </c>
      <c r="I593" s="2437"/>
      <c r="J593" s="632">
        <v>2.6251832785479889E-2</v>
      </c>
      <c r="K593" s="476"/>
      <c r="L593" s="476"/>
      <c r="M593" s="2819" t="s">
        <v>430</v>
      </c>
      <c r="N593" s="2437"/>
      <c r="O593" s="637">
        <v>6.9726433045362354E-3</v>
      </c>
      <c r="P593" s="476"/>
      <c r="Q593" s="476"/>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829" t="s">
        <v>359</v>
      </c>
      <c r="D594" s="2437"/>
      <c r="E594" s="631">
        <v>1.5514537578783646E-3</v>
      </c>
      <c r="F594" s="476"/>
      <c r="G594" s="476"/>
      <c r="H594" s="2823" t="s">
        <v>408</v>
      </c>
      <c r="I594" s="2437"/>
      <c r="J594" s="632">
        <v>-3.7408197328598382E-2</v>
      </c>
      <c r="K594" s="476"/>
      <c r="L594" s="476"/>
      <c r="M594" s="2436"/>
      <c r="N594" s="2437"/>
      <c r="O594" s="492"/>
      <c r="P594" s="476"/>
      <c r="Q594" s="476"/>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829" t="s">
        <v>332</v>
      </c>
      <c r="D595" s="2437"/>
      <c r="E595" s="631">
        <v>7.4379355230533531E-2</v>
      </c>
      <c r="F595" s="476"/>
      <c r="G595" s="476"/>
      <c r="H595" s="2823" t="s">
        <v>455</v>
      </c>
      <c r="I595" s="2437"/>
      <c r="J595" s="632">
        <v>-3.1069311906468319E-3</v>
      </c>
      <c r="K595" s="476"/>
      <c r="L595" s="476"/>
      <c r="M595" s="2436"/>
      <c r="N595" s="2437"/>
      <c r="O595" s="476"/>
      <c r="P595" s="476"/>
      <c r="Q595" s="476"/>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829" t="s">
        <v>331</v>
      </c>
      <c r="D596" s="2437"/>
      <c r="E596" s="631">
        <v>0.10666030319481358</v>
      </c>
      <c r="F596" s="476"/>
      <c r="G596" s="476"/>
      <c r="H596" s="2823" t="s">
        <v>427</v>
      </c>
      <c r="I596" s="2437"/>
      <c r="J596" s="632">
        <v>-1.025096893734255E-2</v>
      </c>
      <c r="K596" s="476"/>
      <c r="L596" s="476"/>
      <c r="M596" s="2816" t="s">
        <v>232</v>
      </c>
      <c r="N596" s="2437"/>
      <c r="O596" s="2437"/>
      <c r="P596" s="2437"/>
      <c r="Q596" s="2437"/>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829" t="s">
        <v>367</v>
      </c>
      <c r="D597" s="2437"/>
      <c r="E597" s="631">
        <v>-4.2929133765053137E-3</v>
      </c>
      <c r="F597" s="476"/>
      <c r="G597" s="476"/>
      <c r="H597" s="2823" t="s">
        <v>433</v>
      </c>
      <c r="I597" s="2437"/>
      <c r="J597" s="632">
        <v>-6.5477201172642269E-3</v>
      </c>
      <c r="K597" s="476"/>
      <c r="L597" s="476"/>
      <c r="M597" s="2831" t="s">
        <v>203</v>
      </c>
      <c r="N597" s="2437"/>
      <c r="O597" s="2832" t="s">
        <v>233</v>
      </c>
      <c r="P597" s="2833"/>
      <c r="Q597" s="2834"/>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829" t="s">
        <v>375</v>
      </c>
      <c r="D598" s="2437"/>
      <c r="E598" s="631">
        <v>4.2611007342846074E-3</v>
      </c>
      <c r="F598" s="476"/>
      <c r="G598" s="476"/>
      <c r="H598" s="2823" t="s">
        <v>431</v>
      </c>
      <c r="I598" s="2437"/>
      <c r="J598" s="632">
        <v>-7.1060448934511626E-3</v>
      </c>
      <c r="K598" s="476"/>
      <c r="L598" s="476"/>
      <c r="M598" s="2437"/>
      <c r="N598" s="2437"/>
      <c r="O598" s="624" t="s">
        <v>186</v>
      </c>
      <c r="P598" s="625" t="s">
        <v>234</v>
      </c>
      <c r="Q598" s="626" t="s">
        <v>235</v>
      </c>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829" t="s">
        <v>386</v>
      </c>
      <c r="D599" s="2437"/>
      <c r="E599" s="631">
        <v>0.15405239081962871</v>
      </c>
      <c r="F599" s="476"/>
      <c r="G599" s="476"/>
      <c r="H599" s="2823" t="s">
        <v>441</v>
      </c>
      <c r="I599" s="2437"/>
      <c r="J599" s="632">
        <v>-2.7262902921429172E-3</v>
      </c>
      <c r="K599" s="476"/>
      <c r="L599" s="476"/>
      <c r="M599" s="2815" t="s">
        <v>204</v>
      </c>
      <c r="N599" s="2437"/>
      <c r="O599" s="648">
        <v>4.5686313578257502</v>
      </c>
      <c r="P599" s="649">
        <v>4.9125068363717741</v>
      </c>
      <c r="Q599" s="650">
        <v>4.9125068363717741</v>
      </c>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829" t="s">
        <v>334</v>
      </c>
      <c r="D600" s="2437"/>
      <c r="E600" s="631">
        <v>8.8184355981975063E-2</v>
      </c>
      <c r="F600" s="476"/>
      <c r="G600" s="476"/>
      <c r="H600" s="2823" t="s">
        <v>409</v>
      </c>
      <c r="I600" s="2437"/>
      <c r="J600" s="632">
        <v>-1.9522677906218849E-2</v>
      </c>
      <c r="K600" s="476"/>
      <c r="L600" s="476"/>
      <c r="M600" s="2436"/>
      <c r="N600" s="2437"/>
      <c r="O600" s="492"/>
      <c r="P600" s="492"/>
      <c r="Q600" s="492"/>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829" t="s">
        <v>388</v>
      </c>
      <c r="D601" s="2437"/>
      <c r="E601" s="631">
        <v>0.11362068363843621</v>
      </c>
      <c r="F601" s="476"/>
      <c r="G601" s="476"/>
      <c r="H601" s="2823" t="s">
        <v>438</v>
      </c>
      <c r="I601" s="2437"/>
      <c r="J601" s="632">
        <v>-2.4129150704024914E-3</v>
      </c>
      <c r="K601" s="476"/>
      <c r="L601" s="476"/>
      <c r="M601" s="2436"/>
      <c r="N601" s="2437"/>
      <c r="O601" s="476"/>
      <c r="P601" s="476"/>
      <c r="Q601" s="476"/>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829" t="s">
        <v>387</v>
      </c>
      <c r="D602" s="2437"/>
      <c r="E602" s="631">
        <v>0.13948736491196048</v>
      </c>
      <c r="F602" s="476"/>
      <c r="G602" s="476"/>
      <c r="H602" s="2823" t="s">
        <v>405</v>
      </c>
      <c r="I602" s="2437"/>
      <c r="J602" s="632">
        <v>3.2295454253491729E-2</v>
      </c>
      <c r="K602" s="476"/>
      <c r="L602" s="476"/>
      <c r="M602" s="2816" t="s">
        <v>236</v>
      </c>
      <c r="N602" s="2437"/>
      <c r="O602" s="2437"/>
      <c r="P602" s="476"/>
      <c r="Q602" s="476"/>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829" t="s">
        <v>393</v>
      </c>
      <c r="D603" s="2437"/>
      <c r="E603" s="631">
        <v>8.5636936772821096E-2</v>
      </c>
      <c r="F603" s="476"/>
      <c r="G603" s="476"/>
      <c r="H603" s="2823" t="s">
        <v>414</v>
      </c>
      <c r="I603" s="2437"/>
      <c r="J603" s="632">
        <v>-2.2729392984029213E-2</v>
      </c>
      <c r="K603" s="476"/>
      <c r="L603" s="476"/>
      <c r="M603" s="2436"/>
      <c r="N603" s="2437"/>
      <c r="O603" s="627" t="s">
        <v>203</v>
      </c>
      <c r="P603" s="476"/>
      <c r="Q603" s="476"/>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829" t="s">
        <v>432</v>
      </c>
      <c r="D604" s="2437"/>
      <c r="E604" s="631">
        <v>7.8611399274254243E-3</v>
      </c>
      <c r="F604" s="476"/>
      <c r="G604" s="476"/>
      <c r="H604" s="2823" t="s">
        <v>429</v>
      </c>
      <c r="I604" s="2437"/>
      <c r="J604" s="632">
        <v>-6.4604089090217727E-3</v>
      </c>
      <c r="K604" s="476"/>
      <c r="L604" s="476"/>
      <c r="M604" s="2437"/>
      <c r="N604" s="2437"/>
      <c r="O604" s="651" t="s">
        <v>204</v>
      </c>
      <c r="P604" s="476"/>
      <c r="Q604" s="476"/>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829" t="s">
        <v>417</v>
      </c>
      <c r="D605" s="2437"/>
      <c r="E605" s="631">
        <v>2.0093290538115413E-2</v>
      </c>
      <c r="F605" s="476"/>
      <c r="G605" s="476"/>
      <c r="H605" s="2823" t="s">
        <v>423</v>
      </c>
      <c r="I605" s="2437"/>
      <c r="J605" s="632">
        <v>-1.6305404808465363E-2</v>
      </c>
      <c r="K605" s="476"/>
      <c r="L605" s="476"/>
      <c r="M605" s="2830" t="s">
        <v>421</v>
      </c>
      <c r="N605" s="2437"/>
      <c r="O605" s="630">
        <v>1.3289570723484353E-2</v>
      </c>
      <c r="P605" s="476"/>
      <c r="Q605" s="476"/>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829" t="s">
        <v>394</v>
      </c>
      <c r="D606" s="2437"/>
      <c r="E606" s="631">
        <v>6.9367471500068376E-2</v>
      </c>
      <c r="F606" s="476"/>
      <c r="G606" s="476"/>
      <c r="H606" s="2823" t="s">
        <v>424</v>
      </c>
      <c r="I606" s="2437"/>
      <c r="J606" s="632">
        <v>-5.0497978651594336E-3</v>
      </c>
      <c r="K606" s="476"/>
      <c r="L606" s="476"/>
      <c r="M606" s="2818" t="s">
        <v>418</v>
      </c>
      <c r="N606" s="2437"/>
      <c r="O606" s="633">
        <v>-2.3576686678115685E-2</v>
      </c>
      <c r="P606" s="476"/>
      <c r="Q606" s="476"/>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829" t="s">
        <v>419</v>
      </c>
      <c r="D607" s="2437"/>
      <c r="E607" s="631">
        <v>1.2463177887786125E-2</v>
      </c>
      <c r="F607" s="476"/>
      <c r="G607" s="476"/>
      <c r="H607" s="2823" t="s">
        <v>401</v>
      </c>
      <c r="I607" s="2437"/>
      <c r="J607" s="632">
        <v>1.2537287201801903E-2</v>
      </c>
      <c r="K607" s="476"/>
      <c r="L607" s="476"/>
      <c r="M607" s="2818" t="s">
        <v>399</v>
      </c>
      <c r="N607" s="2437"/>
      <c r="O607" s="633">
        <v>4.1698346972929533E-2</v>
      </c>
      <c r="P607" s="476"/>
      <c r="Q607" s="476"/>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829" t="s">
        <v>400</v>
      </c>
      <c r="D608" s="2437"/>
      <c r="E608" s="631">
        <v>5.1929769865000371E-2</v>
      </c>
      <c r="F608" s="476"/>
      <c r="G608" s="476"/>
      <c r="H608" s="2823" t="s">
        <v>444</v>
      </c>
      <c r="I608" s="2437"/>
      <c r="J608" s="632">
        <v>-5.8230274137493999E-3</v>
      </c>
      <c r="K608" s="476"/>
      <c r="L608" s="476"/>
      <c r="M608" s="2818" t="s">
        <v>410</v>
      </c>
      <c r="N608" s="2437"/>
      <c r="O608" s="633">
        <v>-1.3944078978338827E-2</v>
      </c>
      <c r="P608" s="476"/>
      <c r="Q608" s="476"/>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829" t="s">
        <v>395</v>
      </c>
      <c r="D609" s="2437"/>
      <c r="E609" s="631">
        <v>7.8701924000541865E-2</v>
      </c>
      <c r="F609" s="476"/>
      <c r="G609" s="476"/>
      <c r="H609" s="2823" t="s">
        <v>411</v>
      </c>
      <c r="I609" s="2437"/>
      <c r="J609" s="632">
        <v>1.896584153133794E-2</v>
      </c>
      <c r="K609" s="476"/>
      <c r="L609" s="476"/>
      <c r="M609" s="2818" t="s">
        <v>407</v>
      </c>
      <c r="N609" s="2437"/>
      <c r="O609" s="633">
        <v>4.1454475867716896E-2</v>
      </c>
      <c r="P609" s="476"/>
      <c r="Q609" s="476"/>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829" t="s">
        <v>389</v>
      </c>
      <c r="D610" s="2437"/>
      <c r="E610" s="631">
        <v>0.10074145778889124</v>
      </c>
      <c r="F610" s="476"/>
      <c r="G610" s="476"/>
      <c r="H610" s="2823" t="s">
        <v>451</v>
      </c>
      <c r="I610" s="2437"/>
      <c r="J610" s="632">
        <v>1.4557764010968237E-3</v>
      </c>
      <c r="K610" s="476"/>
      <c r="L610" s="476"/>
      <c r="M610" s="2818" t="s">
        <v>408</v>
      </c>
      <c r="N610" s="2437"/>
      <c r="O610" s="633">
        <v>-3.3720339176432162E-2</v>
      </c>
      <c r="P610" s="476"/>
      <c r="Q610" s="476"/>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829" t="s">
        <v>392</v>
      </c>
      <c r="D611" s="2437"/>
      <c r="E611" s="631">
        <v>7.3444931298430771E-2</v>
      </c>
      <c r="F611" s="476"/>
      <c r="G611" s="476"/>
      <c r="H611" s="2823" t="s">
        <v>436</v>
      </c>
      <c r="I611" s="2437"/>
      <c r="J611" s="632">
        <v>-6.4618034704131471E-3</v>
      </c>
      <c r="K611" s="476"/>
      <c r="L611" s="476"/>
      <c r="M611" s="2818" t="s">
        <v>455</v>
      </c>
      <c r="N611" s="2437"/>
      <c r="O611" s="633">
        <v>-2.5995569357177141E-3</v>
      </c>
      <c r="P611" s="476"/>
      <c r="Q611" s="476"/>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829" t="s">
        <v>396</v>
      </c>
      <c r="D612" s="2437"/>
      <c r="E612" s="631">
        <v>6.6310455656907422E-2</v>
      </c>
      <c r="F612" s="476"/>
      <c r="G612" s="476"/>
      <c r="H612" s="2823" t="s">
        <v>397</v>
      </c>
      <c r="I612" s="2437"/>
      <c r="J612" s="632">
        <v>-4.1596798990246132E-2</v>
      </c>
      <c r="K612" s="476"/>
      <c r="L612" s="476"/>
      <c r="M612" s="2818" t="s">
        <v>453</v>
      </c>
      <c r="N612" s="2437"/>
      <c r="O612" s="633">
        <v>-2.2865752684163906E-3</v>
      </c>
      <c r="P612" s="476"/>
      <c r="Q612" s="476"/>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829" t="s">
        <v>403</v>
      </c>
      <c r="D613" s="2437"/>
      <c r="E613" s="631">
        <v>4.1808121333947894E-2</v>
      </c>
      <c r="F613" s="476"/>
      <c r="G613" s="476"/>
      <c r="H613" s="2823" t="s">
        <v>406</v>
      </c>
      <c r="I613" s="2437"/>
      <c r="J613" s="632">
        <v>3.3259239087271894E-2</v>
      </c>
      <c r="K613" s="476"/>
      <c r="L613" s="476"/>
      <c r="M613" s="2818" t="s">
        <v>435</v>
      </c>
      <c r="N613" s="2437"/>
      <c r="O613" s="633">
        <v>-9.9982727665016875E-3</v>
      </c>
      <c r="P613" s="476"/>
      <c r="Q613" s="476"/>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829" t="s">
        <v>391</v>
      </c>
      <c r="D614" s="2437"/>
      <c r="E614" s="631">
        <v>9.0188030848379522E-2</v>
      </c>
      <c r="F614" s="476"/>
      <c r="G614" s="476"/>
      <c r="H614" s="2823" t="s">
        <v>398</v>
      </c>
      <c r="I614" s="2437"/>
      <c r="J614" s="632">
        <v>-5.8260140780920094E-2</v>
      </c>
      <c r="K614" s="476"/>
      <c r="L614" s="476"/>
      <c r="M614" s="2818" t="s">
        <v>427</v>
      </c>
      <c r="N614" s="2437"/>
      <c r="O614" s="633">
        <v>3.1111369812810057E-3</v>
      </c>
      <c r="P614" s="476"/>
      <c r="Q614" s="476"/>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829" t="s">
        <v>385</v>
      </c>
      <c r="D615" s="2437"/>
      <c r="E615" s="631">
        <v>0.15484205820284286</v>
      </c>
      <c r="F615" s="476"/>
      <c r="G615" s="476"/>
      <c r="H615" s="2823" t="s">
        <v>402</v>
      </c>
      <c r="I615" s="2437"/>
      <c r="J615" s="632">
        <v>-5.2533074939409376E-2</v>
      </c>
      <c r="K615" s="476"/>
      <c r="L615" s="476"/>
      <c r="M615" s="2818" t="s">
        <v>447</v>
      </c>
      <c r="N615" s="2437"/>
      <c r="O615" s="633">
        <v>-4.602368286185478E-3</v>
      </c>
      <c r="P615" s="476"/>
      <c r="Q615" s="476"/>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829" t="s">
        <v>220</v>
      </c>
      <c r="D616" s="2437"/>
      <c r="E616" s="631">
        <v>2.9734612227312936E-3</v>
      </c>
      <c r="F616" s="476"/>
      <c r="G616" s="476"/>
      <c r="H616" s="2823" t="s">
        <v>390</v>
      </c>
      <c r="I616" s="2437"/>
      <c r="J616" s="632">
        <v>8.636012429445368E-2</v>
      </c>
      <c r="K616" s="476"/>
      <c r="L616" s="476"/>
      <c r="M616" s="2818" t="s">
        <v>441</v>
      </c>
      <c r="N616" s="2437"/>
      <c r="O616" s="633">
        <v>6.950998569038633E-3</v>
      </c>
      <c r="P616" s="476"/>
      <c r="Q616" s="476"/>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829" t="s">
        <v>216</v>
      </c>
      <c r="D617" s="2437"/>
      <c r="E617" s="631">
        <v>2.1860348635958732E-2</v>
      </c>
      <c r="F617" s="476"/>
      <c r="G617" s="476"/>
      <c r="H617" s="2823" t="s">
        <v>458</v>
      </c>
      <c r="I617" s="2437"/>
      <c r="J617" s="632">
        <v>-2.9050198730904237E-3</v>
      </c>
      <c r="K617" s="476"/>
      <c r="L617" s="476"/>
      <c r="M617" s="2818" t="s">
        <v>409</v>
      </c>
      <c r="N617" s="2437"/>
      <c r="O617" s="633">
        <v>5.4332328969886774E-3</v>
      </c>
      <c r="P617" s="476"/>
      <c r="Q617" s="476"/>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829" t="s">
        <v>208</v>
      </c>
      <c r="D618" s="2437"/>
      <c r="E618" s="631">
        <v>3.7221525037462636E-2</v>
      </c>
      <c r="F618" s="476"/>
      <c r="G618" s="476"/>
      <c r="H618" s="2823" t="s">
        <v>404</v>
      </c>
      <c r="I618" s="2437"/>
      <c r="J618" s="632">
        <v>-4.1135941464026958E-2</v>
      </c>
      <c r="K618" s="476"/>
      <c r="L618" s="476"/>
      <c r="M618" s="2818" t="s">
        <v>438</v>
      </c>
      <c r="N618" s="2437"/>
      <c r="O618" s="633">
        <v>-5.4882188023888346E-3</v>
      </c>
      <c r="P618" s="476"/>
      <c r="Q618" s="476"/>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829" t="s">
        <v>206</v>
      </c>
      <c r="D619" s="2437"/>
      <c r="E619" s="631">
        <v>9.022664407441075E-2</v>
      </c>
      <c r="F619" s="476"/>
      <c r="G619" s="476"/>
      <c r="H619" s="2823" t="s">
        <v>439</v>
      </c>
      <c r="I619" s="2437"/>
      <c r="J619" s="632">
        <v>-6.3340097234081093E-3</v>
      </c>
      <c r="K619" s="476"/>
      <c r="L619" s="476"/>
      <c r="M619" s="2818" t="s">
        <v>405</v>
      </c>
      <c r="N619" s="2437"/>
      <c r="O619" s="633">
        <v>-6.4107350153206864E-3</v>
      </c>
      <c r="P619" s="476"/>
      <c r="Q619" s="476"/>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829" t="s">
        <v>218</v>
      </c>
      <c r="D620" s="2437"/>
      <c r="E620" s="631">
        <v>2.9579870740938978E-2</v>
      </c>
      <c r="F620" s="476"/>
      <c r="G620" s="476"/>
      <c r="H620" s="2823" t="s">
        <v>339</v>
      </c>
      <c r="I620" s="2437"/>
      <c r="J620" s="632">
        <v>-2.025411714195172E-2</v>
      </c>
      <c r="K620" s="476"/>
      <c r="L620" s="476"/>
      <c r="M620" s="2818" t="s">
        <v>460</v>
      </c>
      <c r="N620" s="2437"/>
      <c r="O620" s="633">
        <v>2.3784987973639224E-3</v>
      </c>
      <c r="P620" s="476"/>
      <c r="Q620" s="476"/>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829" t="s">
        <v>227</v>
      </c>
      <c r="D621" s="2437"/>
      <c r="E621" s="631">
        <v>9.0545531178965778E-3</v>
      </c>
      <c r="F621" s="476"/>
      <c r="G621" s="476"/>
      <c r="H621" s="2823" t="s">
        <v>359</v>
      </c>
      <c r="I621" s="2437"/>
      <c r="J621" s="632">
        <v>-7.3598671734393707E-4</v>
      </c>
      <c r="K621" s="476"/>
      <c r="L621" s="476"/>
      <c r="M621" s="2818" t="s">
        <v>414</v>
      </c>
      <c r="N621" s="2437"/>
      <c r="O621" s="633">
        <v>-1.8429415024235344E-2</v>
      </c>
      <c r="P621" s="476"/>
      <c r="Q621" s="476"/>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828" t="s">
        <v>211</v>
      </c>
      <c r="D622" s="2437"/>
      <c r="E622" s="634">
        <v>9.4351597146383026E-2</v>
      </c>
      <c r="F622" s="476"/>
      <c r="G622" s="476"/>
      <c r="H622" s="2823" t="s">
        <v>332</v>
      </c>
      <c r="I622" s="2437"/>
      <c r="J622" s="632">
        <v>7.1927120328597244E-2</v>
      </c>
      <c r="K622" s="476"/>
      <c r="L622" s="476"/>
      <c r="M622" s="2818" t="s">
        <v>429</v>
      </c>
      <c r="N622" s="2437"/>
      <c r="O622" s="633">
        <v>-1.6067400288415988E-2</v>
      </c>
      <c r="P622" s="476"/>
      <c r="Q622" s="476"/>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436"/>
      <c r="D623" s="2437"/>
      <c r="E623" s="492"/>
      <c r="F623" s="476"/>
      <c r="G623" s="476"/>
      <c r="H623" s="2823" t="s">
        <v>331</v>
      </c>
      <c r="I623" s="2437"/>
      <c r="J623" s="632">
        <v>0.10435447762695546</v>
      </c>
      <c r="K623" s="476"/>
      <c r="L623" s="476"/>
      <c r="M623" s="2818" t="s">
        <v>424</v>
      </c>
      <c r="N623" s="2437"/>
      <c r="O623" s="633">
        <v>-2.0621994455817801E-2</v>
      </c>
      <c r="P623" s="476"/>
      <c r="Q623" s="476"/>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436"/>
      <c r="D624" s="2437"/>
      <c r="E624" s="476"/>
      <c r="F624" s="476"/>
      <c r="G624" s="476"/>
      <c r="H624" s="2823" t="s">
        <v>367</v>
      </c>
      <c r="I624" s="2437"/>
      <c r="J624" s="632">
        <v>5.1443282313607091E-4</v>
      </c>
      <c r="K624" s="476"/>
      <c r="L624" s="476"/>
      <c r="M624" s="2818" t="s">
        <v>401</v>
      </c>
      <c r="N624" s="2437"/>
      <c r="O624" s="633">
        <v>5.8649572797361695E-2</v>
      </c>
      <c r="P624" s="476"/>
      <c r="Q624" s="476"/>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827" t="s">
        <v>237</v>
      </c>
      <c r="D625" s="2437"/>
      <c r="E625" s="2437"/>
      <c r="F625" s="476"/>
      <c r="G625" s="476"/>
      <c r="H625" s="2823" t="s">
        <v>375</v>
      </c>
      <c r="I625" s="2437"/>
      <c r="J625" s="632">
        <v>2.5591225137525549E-3</v>
      </c>
      <c r="K625" s="476"/>
      <c r="L625" s="476"/>
      <c r="M625" s="2818" t="s">
        <v>444</v>
      </c>
      <c r="N625" s="2437"/>
      <c r="O625" s="633">
        <v>7.2373937946306789E-3</v>
      </c>
      <c r="P625" s="476"/>
      <c r="Q625" s="476"/>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825" t="s">
        <v>203</v>
      </c>
      <c r="D626" s="2437"/>
      <c r="E626" s="652" t="s">
        <v>204</v>
      </c>
      <c r="F626" s="476"/>
      <c r="G626" s="476"/>
      <c r="H626" s="2823" t="s">
        <v>386</v>
      </c>
      <c r="I626" s="2437"/>
      <c r="J626" s="632">
        <v>0.15637833836667311</v>
      </c>
      <c r="K626" s="476"/>
      <c r="L626" s="476"/>
      <c r="M626" s="2818" t="s">
        <v>411</v>
      </c>
      <c r="N626" s="2437"/>
      <c r="O626" s="633">
        <v>2.8492010681078626E-2</v>
      </c>
      <c r="P626" s="476"/>
      <c r="Q626" s="476"/>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826" t="s">
        <v>204</v>
      </c>
      <c r="D627" s="2437"/>
      <c r="E627" s="653">
        <v>0.99999999999999978</v>
      </c>
      <c r="F627" s="476"/>
      <c r="G627" s="476"/>
      <c r="H627" s="2823" t="s">
        <v>334</v>
      </c>
      <c r="I627" s="2437"/>
      <c r="J627" s="632">
        <v>9.3997208261272822E-2</v>
      </c>
      <c r="K627" s="476"/>
      <c r="L627" s="476"/>
      <c r="M627" s="2818" t="s">
        <v>451</v>
      </c>
      <c r="N627" s="2437"/>
      <c r="O627" s="633">
        <v>6.3826640101519103E-3</v>
      </c>
      <c r="P627" s="476"/>
      <c r="Q627" s="476"/>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436"/>
      <c r="D628" s="2437"/>
      <c r="E628" s="492"/>
      <c r="F628" s="476"/>
      <c r="G628" s="476"/>
      <c r="H628" s="2823" t="s">
        <v>388</v>
      </c>
      <c r="I628" s="2437"/>
      <c r="J628" s="632">
        <v>0.11714214202707743</v>
      </c>
      <c r="K628" s="476"/>
      <c r="L628" s="476"/>
      <c r="M628" s="2818" t="s">
        <v>436</v>
      </c>
      <c r="N628" s="2437"/>
      <c r="O628" s="633">
        <v>-4.2229654060866578E-3</v>
      </c>
      <c r="P628" s="476"/>
      <c r="Q628" s="476"/>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436"/>
      <c r="D629" s="2437"/>
      <c r="E629" s="476"/>
      <c r="F629" s="476"/>
      <c r="G629" s="476"/>
      <c r="H629" s="2823" t="s">
        <v>387</v>
      </c>
      <c r="I629" s="2437"/>
      <c r="J629" s="632">
        <v>0.13684263931163623</v>
      </c>
      <c r="K629" s="476"/>
      <c r="L629" s="476"/>
      <c r="M629" s="2818" t="s">
        <v>397</v>
      </c>
      <c r="N629" s="2437"/>
      <c r="O629" s="633">
        <v>-6.4137660279667982E-2</v>
      </c>
      <c r="P629" s="476"/>
      <c r="Q629" s="476"/>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436"/>
      <c r="D630" s="2437"/>
      <c r="E630" s="476"/>
      <c r="F630" s="476"/>
      <c r="G630" s="476"/>
      <c r="H630" s="2823" t="s">
        <v>393</v>
      </c>
      <c r="I630" s="2437"/>
      <c r="J630" s="632">
        <v>9.2859723919643561E-2</v>
      </c>
      <c r="K630" s="476"/>
      <c r="L630" s="476"/>
      <c r="M630" s="2818" t="s">
        <v>406</v>
      </c>
      <c r="N630" s="2437"/>
      <c r="O630" s="633">
        <v>2.8661009140726968E-3</v>
      </c>
      <c r="P630" s="476"/>
      <c r="Q630" s="476"/>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436"/>
      <c r="D631" s="2437"/>
      <c r="E631" s="476"/>
      <c r="F631" s="476"/>
      <c r="G631" s="476"/>
      <c r="H631" s="2823" t="s">
        <v>432</v>
      </c>
      <c r="I631" s="2437"/>
      <c r="J631" s="632">
        <v>3.233213744135727E-3</v>
      </c>
      <c r="K631" s="476"/>
      <c r="L631" s="476"/>
      <c r="M631" s="2818" t="s">
        <v>398</v>
      </c>
      <c r="N631" s="2437"/>
      <c r="O631" s="633">
        <v>-4.5925924321876921E-2</v>
      </c>
      <c r="P631" s="476"/>
      <c r="Q631" s="476"/>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436"/>
      <c r="D632" s="2437"/>
      <c r="E632" s="476"/>
      <c r="F632" s="476"/>
      <c r="G632" s="476"/>
      <c r="H632" s="2823" t="s">
        <v>417</v>
      </c>
      <c r="I632" s="2437"/>
      <c r="J632" s="632">
        <v>1.8427095436622527E-2</v>
      </c>
      <c r="K632" s="476"/>
      <c r="L632" s="476"/>
      <c r="M632" s="2818" t="s">
        <v>402</v>
      </c>
      <c r="N632" s="2437"/>
      <c r="O632" s="633">
        <v>-3.051074682499972E-2</v>
      </c>
      <c r="P632" s="476"/>
      <c r="Q632" s="476"/>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436"/>
      <c r="D633" s="2437"/>
      <c r="E633" s="476"/>
      <c r="F633" s="476"/>
      <c r="G633" s="476"/>
      <c r="H633" s="2823" t="s">
        <v>394</v>
      </c>
      <c r="I633" s="2437"/>
      <c r="J633" s="632">
        <v>6.0871993286236346E-2</v>
      </c>
      <c r="K633" s="476"/>
      <c r="L633" s="476"/>
      <c r="M633" s="2818" t="s">
        <v>390</v>
      </c>
      <c r="N633" s="2437"/>
      <c r="O633" s="633">
        <v>7.5822584853432198E-2</v>
      </c>
      <c r="P633" s="476"/>
      <c r="Q633" s="476"/>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436"/>
      <c r="D634" s="2437"/>
      <c r="E634" s="476"/>
      <c r="F634" s="476"/>
      <c r="G634" s="476"/>
      <c r="H634" s="2823" t="s">
        <v>419</v>
      </c>
      <c r="I634" s="2437"/>
      <c r="J634" s="632">
        <v>4.4558081905282159E-3</v>
      </c>
      <c r="K634" s="476"/>
      <c r="L634" s="476"/>
      <c r="M634" s="2818" t="s">
        <v>458</v>
      </c>
      <c r="N634" s="2437"/>
      <c r="O634" s="633">
        <v>5.1157719873373194E-3</v>
      </c>
      <c r="P634" s="476"/>
      <c r="Q634" s="476"/>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436"/>
      <c r="D635" s="2437"/>
      <c r="E635" s="476"/>
      <c r="F635" s="476"/>
      <c r="G635" s="476"/>
      <c r="H635" s="2823" t="s">
        <v>400</v>
      </c>
      <c r="I635" s="2437"/>
      <c r="J635" s="632">
        <v>5.5481706671714835E-2</v>
      </c>
      <c r="K635" s="476"/>
      <c r="L635" s="476"/>
      <c r="M635" s="2818" t="s">
        <v>457</v>
      </c>
      <c r="N635" s="2437"/>
      <c r="O635" s="633">
        <v>6.5233607576319067E-5</v>
      </c>
      <c r="P635" s="476"/>
      <c r="Q635" s="476"/>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436"/>
      <c r="D636" s="2437"/>
      <c r="E636" s="476"/>
      <c r="F636" s="476"/>
      <c r="G636" s="476"/>
      <c r="H636" s="2823" t="s">
        <v>395</v>
      </c>
      <c r="I636" s="2437"/>
      <c r="J636" s="632">
        <v>8.330535508545453E-2</v>
      </c>
      <c r="K636" s="476"/>
      <c r="L636" s="476"/>
      <c r="M636" s="2818" t="s">
        <v>404</v>
      </c>
      <c r="N636" s="2437"/>
      <c r="O636" s="633">
        <v>-5.0692379264188604E-2</v>
      </c>
      <c r="P636" s="476"/>
      <c r="Q636" s="476"/>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436"/>
      <c r="D637" s="2437"/>
      <c r="E637" s="476"/>
      <c r="F637" s="476"/>
      <c r="G637" s="476"/>
      <c r="H637" s="2823" t="s">
        <v>389</v>
      </c>
      <c r="I637" s="2437"/>
      <c r="J637" s="632">
        <v>0.10654754391454871</v>
      </c>
      <c r="K637" s="476"/>
      <c r="L637" s="476"/>
      <c r="M637" s="2818" t="s">
        <v>462</v>
      </c>
      <c r="N637" s="2437"/>
      <c r="O637" s="633">
        <v>1.7278134877356925E-3</v>
      </c>
      <c r="P637" s="476"/>
      <c r="Q637" s="476"/>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436"/>
      <c r="D638" s="2437"/>
      <c r="E638" s="476"/>
      <c r="F638" s="476"/>
      <c r="G638" s="476"/>
      <c r="H638" s="2823" t="s">
        <v>392</v>
      </c>
      <c r="I638" s="2437"/>
      <c r="J638" s="632">
        <v>8.4692125543784566E-2</v>
      </c>
      <c r="K638" s="476"/>
      <c r="L638" s="476"/>
      <c r="M638" s="2818" t="s">
        <v>420</v>
      </c>
      <c r="N638" s="2437"/>
      <c r="O638" s="633">
        <v>-1.8558401673322657E-2</v>
      </c>
      <c r="P638" s="476"/>
      <c r="Q638" s="476"/>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436"/>
      <c r="D639" s="2437"/>
      <c r="E639" s="476"/>
      <c r="F639" s="476"/>
      <c r="G639" s="476"/>
      <c r="H639" s="2823" t="s">
        <v>396</v>
      </c>
      <c r="I639" s="2437"/>
      <c r="J639" s="632">
        <v>6.98128565931255E-2</v>
      </c>
      <c r="K639" s="476"/>
      <c r="L639" s="476"/>
      <c r="M639" s="2818" t="s">
        <v>339</v>
      </c>
      <c r="N639" s="2437"/>
      <c r="O639" s="633">
        <v>-1.8401020241731084E-2</v>
      </c>
      <c r="P639" s="476"/>
      <c r="Q639" s="476"/>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436"/>
      <c r="D640" s="2437"/>
      <c r="E640" s="476"/>
      <c r="F640" s="476"/>
      <c r="G640" s="476"/>
      <c r="H640" s="2823" t="s">
        <v>403</v>
      </c>
      <c r="I640" s="2437"/>
      <c r="J640" s="632">
        <v>4.4475998325986595E-2</v>
      </c>
      <c r="K640" s="476"/>
      <c r="L640" s="476"/>
      <c r="M640" s="2818" t="s">
        <v>359</v>
      </c>
      <c r="N640" s="2437"/>
      <c r="O640" s="633">
        <v>4.3324238356391605E-3</v>
      </c>
      <c r="P640" s="476"/>
      <c r="Q640" s="476"/>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436"/>
      <c r="D641" s="2437"/>
      <c r="E641" s="476"/>
      <c r="F641" s="476"/>
      <c r="G641" s="476"/>
      <c r="H641" s="2823" t="s">
        <v>391</v>
      </c>
      <c r="I641" s="2437"/>
      <c r="J641" s="632">
        <v>9.8205357760082782E-2</v>
      </c>
      <c r="K641" s="476"/>
      <c r="L641" s="476"/>
      <c r="M641" s="2818" t="s">
        <v>332</v>
      </c>
      <c r="N641" s="2437"/>
      <c r="O641" s="633">
        <v>8.5630127360860536E-2</v>
      </c>
      <c r="P641" s="476"/>
      <c r="Q641" s="476"/>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436"/>
      <c r="D642" s="2437"/>
      <c r="E642" s="476"/>
      <c r="F642" s="476"/>
      <c r="G642" s="476"/>
      <c r="H642" s="2823" t="s">
        <v>385</v>
      </c>
      <c r="I642" s="2437"/>
      <c r="J642" s="632">
        <v>0.15555686794127396</v>
      </c>
      <c r="K642" s="476"/>
      <c r="L642" s="476"/>
      <c r="M642" s="2818" t="s">
        <v>331</v>
      </c>
      <c r="N642" s="2437"/>
      <c r="O642" s="633">
        <v>0.10640040835334466</v>
      </c>
      <c r="P642" s="476"/>
      <c r="Q642" s="476"/>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436"/>
      <c r="D643" s="2437"/>
      <c r="E643" s="476"/>
      <c r="F643" s="476"/>
      <c r="G643" s="476"/>
      <c r="H643" s="2823" t="s">
        <v>220</v>
      </c>
      <c r="I643" s="2437"/>
      <c r="J643" s="632">
        <v>5.9341167766535788E-3</v>
      </c>
      <c r="K643" s="476"/>
      <c r="L643" s="476"/>
      <c r="M643" s="2818" t="s">
        <v>367</v>
      </c>
      <c r="N643" s="2437"/>
      <c r="O643" s="633">
        <v>-8.5526120049468862E-4</v>
      </c>
      <c r="P643" s="476"/>
      <c r="Q643" s="476"/>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436"/>
      <c r="D644" s="2437"/>
      <c r="E644" s="476"/>
      <c r="F644" s="476"/>
      <c r="G644" s="476"/>
      <c r="H644" s="2823" t="s">
        <v>216</v>
      </c>
      <c r="I644" s="2437"/>
      <c r="J644" s="632">
        <v>1.9009040435758504E-2</v>
      </c>
      <c r="K644" s="476"/>
      <c r="L644" s="476"/>
      <c r="M644" s="2818" t="s">
        <v>375</v>
      </c>
      <c r="N644" s="2437"/>
      <c r="O644" s="633">
        <v>8.9743085825848574E-3</v>
      </c>
      <c r="P644" s="476"/>
      <c r="Q644" s="476"/>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436"/>
      <c r="D645" s="2437"/>
      <c r="E645" s="476"/>
      <c r="F645" s="476"/>
      <c r="G645" s="476"/>
      <c r="H645" s="2823" t="s">
        <v>208</v>
      </c>
      <c r="I645" s="2437"/>
      <c r="J645" s="632">
        <v>4.2334235401210327E-2</v>
      </c>
      <c r="K645" s="476"/>
      <c r="L645" s="476"/>
      <c r="M645" s="2818" t="s">
        <v>386</v>
      </c>
      <c r="N645" s="2437"/>
      <c r="O645" s="633">
        <v>0.15797489536415468</v>
      </c>
      <c r="P645" s="476"/>
      <c r="Q645" s="476"/>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436"/>
      <c r="D646" s="2437"/>
      <c r="E646" s="476"/>
      <c r="F646" s="476"/>
      <c r="G646" s="476"/>
      <c r="H646" s="2823" t="s">
        <v>206</v>
      </c>
      <c r="I646" s="2437"/>
      <c r="J646" s="632">
        <v>8.9897737140710254E-2</v>
      </c>
      <c r="K646" s="476"/>
      <c r="L646" s="476"/>
      <c r="M646" s="2818" t="s">
        <v>334</v>
      </c>
      <c r="N646" s="2437"/>
      <c r="O646" s="633">
        <v>7.7792436127825867E-2</v>
      </c>
      <c r="P646" s="476"/>
      <c r="Q646" s="476"/>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436"/>
      <c r="D647" s="2437"/>
      <c r="E647" s="476"/>
      <c r="F647" s="476"/>
      <c r="G647" s="476"/>
      <c r="H647" s="2823" t="s">
        <v>218</v>
      </c>
      <c r="I647" s="2437"/>
      <c r="J647" s="632">
        <v>4.3913515420229129E-2</v>
      </c>
      <c r="K647" s="476"/>
      <c r="L647" s="476"/>
      <c r="M647" s="2818" t="s">
        <v>388</v>
      </c>
      <c r="N647" s="2437"/>
      <c r="O647" s="633">
        <v>0.11602457167325717</v>
      </c>
      <c r="P647" s="476"/>
      <c r="Q647" s="476"/>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436"/>
      <c r="D648" s="2437"/>
      <c r="E648" s="476"/>
      <c r="F648" s="476"/>
      <c r="G648" s="476"/>
      <c r="H648" s="2823" t="s">
        <v>227</v>
      </c>
      <c r="I648" s="2437"/>
      <c r="J648" s="632">
        <v>1.229045096568647E-2</v>
      </c>
      <c r="K648" s="476"/>
      <c r="L648" s="476"/>
      <c r="M648" s="2818" t="s">
        <v>387</v>
      </c>
      <c r="N648" s="2437"/>
      <c r="O648" s="633">
        <v>0.1372612620624922</v>
      </c>
      <c r="P648" s="476"/>
      <c r="Q648" s="476"/>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436"/>
      <c r="D649" s="2437"/>
      <c r="E649" s="476"/>
      <c r="F649" s="476"/>
      <c r="G649" s="476"/>
      <c r="H649" s="2823" t="s">
        <v>211</v>
      </c>
      <c r="I649" s="2437"/>
      <c r="J649" s="632">
        <v>0.10849120679612145</v>
      </c>
      <c r="K649" s="476"/>
      <c r="L649" s="476"/>
      <c r="M649" s="2818" t="s">
        <v>393</v>
      </c>
      <c r="N649" s="2437"/>
      <c r="O649" s="633">
        <v>6.6771919497404464E-2</v>
      </c>
      <c r="P649" s="476"/>
      <c r="Q649" s="476"/>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436"/>
      <c r="D650" s="2437"/>
      <c r="E650" s="476"/>
      <c r="F650" s="476"/>
      <c r="G650" s="476"/>
      <c r="H650" s="2823" t="s">
        <v>446</v>
      </c>
      <c r="I650" s="2437"/>
      <c r="J650" s="632">
        <v>5.1337684140058733E-3</v>
      </c>
      <c r="K650" s="476"/>
      <c r="L650" s="476"/>
      <c r="M650" s="2818" t="s">
        <v>432</v>
      </c>
      <c r="N650" s="2437"/>
      <c r="O650" s="633">
        <v>1.3362881273858263E-2</v>
      </c>
      <c r="P650" s="476"/>
      <c r="Q650" s="476"/>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436"/>
      <c r="D651" s="2437"/>
      <c r="E651" s="476"/>
      <c r="F651" s="476"/>
      <c r="G651" s="476"/>
      <c r="H651" s="2823" t="s">
        <v>415</v>
      </c>
      <c r="I651" s="2437"/>
      <c r="J651" s="632">
        <v>8.2933613623432222E-3</v>
      </c>
      <c r="K651" s="476"/>
      <c r="L651" s="476"/>
      <c r="M651" s="2818" t="s">
        <v>417</v>
      </c>
      <c r="N651" s="2437"/>
      <c r="O651" s="633">
        <v>2.4687873444031665E-2</v>
      </c>
      <c r="P651" s="476"/>
      <c r="Q651" s="476"/>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436"/>
      <c r="D652" s="2437"/>
      <c r="E652" s="476"/>
      <c r="F652" s="476"/>
      <c r="G652" s="476"/>
      <c r="H652" s="2823" t="s">
        <v>440</v>
      </c>
      <c r="I652" s="2437"/>
      <c r="J652" s="632">
        <v>2.8286392671288169E-3</v>
      </c>
      <c r="K652" s="476"/>
      <c r="L652" s="476"/>
      <c r="M652" s="2818" t="s">
        <v>394</v>
      </c>
      <c r="N652" s="2437"/>
      <c r="O652" s="633">
        <v>8.054836208166348E-2</v>
      </c>
      <c r="P652" s="476"/>
      <c r="Q652" s="476"/>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436"/>
      <c r="D653" s="2437"/>
      <c r="E653" s="476"/>
      <c r="F653" s="476"/>
      <c r="G653" s="476"/>
      <c r="H653" s="2823" t="s">
        <v>448</v>
      </c>
      <c r="I653" s="2437"/>
      <c r="J653" s="632">
        <v>1.4296634276681584E-4</v>
      </c>
      <c r="K653" s="476"/>
      <c r="L653" s="476"/>
      <c r="M653" s="2818" t="s">
        <v>419</v>
      </c>
      <c r="N653" s="2437"/>
      <c r="O653" s="633">
        <v>2.2927712675931137E-2</v>
      </c>
      <c r="P653" s="476"/>
      <c r="Q653" s="476"/>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436"/>
      <c r="D654" s="2437"/>
      <c r="E654" s="476"/>
      <c r="F654" s="476"/>
      <c r="G654" s="476"/>
      <c r="H654" s="2823" t="s">
        <v>437</v>
      </c>
      <c r="I654" s="2437"/>
      <c r="J654" s="632">
        <v>-2.2527453751992536E-3</v>
      </c>
      <c r="K654" s="476"/>
      <c r="L654" s="476"/>
      <c r="M654" s="2818" t="s">
        <v>400</v>
      </c>
      <c r="N654" s="2437"/>
      <c r="O654" s="633">
        <v>5.1401216170401172E-2</v>
      </c>
      <c r="P654" s="476"/>
      <c r="Q654" s="476"/>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436"/>
      <c r="D655" s="2437"/>
      <c r="E655" s="476"/>
      <c r="F655" s="476"/>
      <c r="G655" s="476"/>
      <c r="H655" s="2823" t="s">
        <v>445</v>
      </c>
      <c r="I655" s="2437"/>
      <c r="J655" s="632">
        <v>4.2847429313693647E-3</v>
      </c>
      <c r="K655" s="476"/>
      <c r="L655" s="476"/>
      <c r="M655" s="2818" t="s">
        <v>395</v>
      </c>
      <c r="N655" s="2437"/>
      <c r="O655" s="633">
        <v>6.372589737100072E-2</v>
      </c>
      <c r="P655" s="476"/>
      <c r="Q655" s="476"/>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436"/>
      <c r="D656" s="2437"/>
      <c r="E656" s="476"/>
      <c r="F656" s="476"/>
      <c r="G656" s="476"/>
      <c r="H656" s="2823" t="s">
        <v>443</v>
      </c>
      <c r="I656" s="2437"/>
      <c r="J656" s="632">
        <v>-2.5074216960576982E-3</v>
      </c>
      <c r="K656" s="476"/>
      <c r="L656" s="476"/>
      <c r="M656" s="2818" t="s">
        <v>389</v>
      </c>
      <c r="N656" s="2437"/>
      <c r="O656" s="633">
        <v>0.10988733870535256</v>
      </c>
      <c r="P656" s="476"/>
      <c r="Q656" s="476"/>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436"/>
      <c r="D657" s="2437"/>
      <c r="E657" s="476"/>
      <c r="F657" s="476"/>
      <c r="G657" s="476"/>
      <c r="H657" s="2823" t="s">
        <v>426</v>
      </c>
      <c r="I657" s="2437"/>
      <c r="J657" s="632">
        <v>4.6586314760329352E-3</v>
      </c>
      <c r="K657" s="476"/>
      <c r="L657" s="476"/>
      <c r="M657" s="2818" t="s">
        <v>392</v>
      </c>
      <c r="N657" s="2437"/>
      <c r="O657" s="633">
        <v>9.237179819436421E-2</v>
      </c>
      <c r="P657" s="476"/>
      <c r="Q657" s="476"/>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436"/>
      <c r="D658" s="2437"/>
      <c r="E658" s="476"/>
      <c r="F658" s="476"/>
      <c r="G658" s="476"/>
      <c r="H658" s="2823" t="s">
        <v>413</v>
      </c>
      <c r="I658" s="2437"/>
      <c r="J658" s="632">
        <v>-3.1443170860236099E-3</v>
      </c>
      <c r="K658" s="476"/>
      <c r="L658" s="476"/>
      <c r="M658" s="2818" t="s">
        <v>396</v>
      </c>
      <c r="N658" s="2437"/>
      <c r="O658" s="633">
        <v>6.3140410352618095E-2</v>
      </c>
      <c r="P658" s="476"/>
      <c r="Q658" s="476"/>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436"/>
      <c r="D659" s="2437"/>
      <c r="E659" s="476"/>
      <c r="F659" s="476"/>
      <c r="G659" s="476"/>
      <c r="H659" s="2823" t="s">
        <v>465</v>
      </c>
      <c r="I659" s="2437"/>
      <c r="J659" s="632">
        <v>-1.0378700713960069E-3</v>
      </c>
      <c r="K659" s="476"/>
      <c r="L659" s="476"/>
      <c r="M659" s="2818" t="s">
        <v>403</v>
      </c>
      <c r="N659" s="2437"/>
      <c r="O659" s="633">
        <v>5.1462524723542041E-2</v>
      </c>
      <c r="P659" s="476"/>
      <c r="Q659" s="476"/>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436"/>
      <c r="D660" s="2437"/>
      <c r="E660" s="476"/>
      <c r="F660" s="476"/>
      <c r="G660" s="476"/>
      <c r="H660" s="2823" t="s">
        <v>456</v>
      </c>
      <c r="I660" s="2437"/>
      <c r="J660" s="632">
        <v>3.3174760364989334E-3</v>
      </c>
      <c r="K660" s="476"/>
      <c r="L660" s="476"/>
      <c r="M660" s="2818" t="s">
        <v>391</v>
      </c>
      <c r="N660" s="2437"/>
      <c r="O660" s="633">
        <v>9.101771235477657E-2</v>
      </c>
      <c r="P660" s="476"/>
      <c r="Q660" s="476"/>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436"/>
      <c r="D661" s="2437"/>
      <c r="E661" s="476"/>
      <c r="F661" s="476"/>
      <c r="G661" s="476"/>
      <c r="H661" s="2823" t="s">
        <v>434</v>
      </c>
      <c r="I661" s="2437"/>
      <c r="J661" s="632">
        <v>4.0621290447301521E-3</v>
      </c>
      <c r="K661" s="476"/>
      <c r="L661" s="476"/>
      <c r="M661" s="2818" t="s">
        <v>385</v>
      </c>
      <c r="N661" s="2437"/>
      <c r="O661" s="633">
        <v>0.15981976733196901</v>
      </c>
      <c r="P661" s="476"/>
      <c r="Q661" s="476"/>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436"/>
      <c r="D662" s="2437"/>
      <c r="E662" s="476"/>
      <c r="F662" s="476"/>
      <c r="G662" s="476"/>
      <c r="H662" s="2823" t="s">
        <v>454</v>
      </c>
      <c r="I662" s="2437"/>
      <c r="J662" s="632">
        <v>1.2248442170798681E-3</v>
      </c>
      <c r="K662" s="476"/>
      <c r="L662" s="476"/>
      <c r="M662" s="2818" t="s">
        <v>220</v>
      </c>
      <c r="N662" s="2437"/>
      <c r="O662" s="633">
        <v>-1.7066758822904141E-3</v>
      </c>
      <c r="P662" s="476"/>
      <c r="Q662" s="476"/>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436"/>
      <c r="D663" s="2437"/>
      <c r="E663" s="476"/>
      <c r="F663" s="476"/>
      <c r="G663" s="476"/>
      <c r="H663" s="2823" t="s">
        <v>442</v>
      </c>
      <c r="I663" s="2437"/>
      <c r="J663" s="632">
        <v>-6.0307191968952505E-3</v>
      </c>
      <c r="K663" s="476"/>
      <c r="L663" s="476"/>
      <c r="M663" s="2818" t="s">
        <v>216</v>
      </c>
      <c r="N663" s="2437"/>
      <c r="O663" s="633">
        <v>1.1268202660596367E-2</v>
      </c>
      <c r="P663" s="476"/>
      <c r="Q663" s="476"/>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436"/>
      <c r="D664" s="2437"/>
      <c r="E664" s="476"/>
      <c r="F664" s="476"/>
      <c r="G664" s="476"/>
      <c r="H664" s="2823" t="s">
        <v>412</v>
      </c>
      <c r="I664" s="2437"/>
      <c r="J664" s="632">
        <v>-1.1812956532120946E-3</v>
      </c>
      <c r="K664" s="476"/>
      <c r="L664" s="476"/>
      <c r="M664" s="2818" t="s">
        <v>208</v>
      </c>
      <c r="N664" s="2437"/>
      <c r="O664" s="633">
        <v>3.6510442426302775E-2</v>
      </c>
      <c r="P664" s="476"/>
      <c r="Q664" s="476"/>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436"/>
      <c r="D665" s="2437"/>
      <c r="E665" s="476"/>
      <c r="F665" s="476"/>
      <c r="G665" s="476"/>
      <c r="H665" s="2823" t="s">
        <v>428</v>
      </c>
      <c r="I665" s="2437"/>
      <c r="J665" s="632">
        <v>8.8352898727191709E-3</v>
      </c>
      <c r="K665" s="476"/>
      <c r="L665" s="476"/>
      <c r="M665" s="2818" t="s">
        <v>206</v>
      </c>
      <c r="N665" s="2437"/>
      <c r="O665" s="633">
        <v>9.3063944047450858E-2</v>
      </c>
      <c r="P665" s="476"/>
      <c r="Q665" s="476"/>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436"/>
      <c r="D666" s="2437"/>
      <c r="E666" s="476"/>
      <c r="F666" s="476"/>
      <c r="G666" s="476"/>
      <c r="H666" s="2823" t="s">
        <v>422</v>
      </c>
      <c r="I666" s="2437"/>
      <c r="J666" s="632">
        <v>9.3940877094451675E-4</v>
      </c>
      <c r="K666" s="476"/>
      <c r="L666" s="476"/>
      <c r="M666" s="2818" t="s">
        <v>218</v>
      </c>
      <c r="N666" s="2437"/>
      <c r="O666" s="633">
        <v>2.3310556621918849E-2</v>
      </c>
      <c r="P666" s="476"/>
      <c r="Q666" s="476"/>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436"/>
      <c r="D667" s="2437"/>
      <c r="E667" s="476"/>
      <c r="F667" s="476"/>
      <c r="G667" s="476"/>
      <c r="H667" s="2823" t="s">
        <v>425</v>
      </c>
      <c r="I667" s="2437"/>
      <c r="J667" s="632">
        <v>2.2937568558670475E-3</v>
      </c>
      <c r="K667" s="476"/>
      <c r="L667" s="476"/>
      <c r="M667" s="2818" t="s">
        <v>227</v>
      </c>
      <c r="N667" s="2437"/>
      <c r="O667" s="633">
        <v>1.1165307863463932E-2</v>
      </c>
      <c r="P667" s="476"/>
      <c r="Q667" s="476"/>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436"/>
      <c r="D668" s="2437"/>
      <c r="E668" s="476"/>
      <c r="F668" s="476"/>
      <c r="G668" s="476"/>
      <c r="H668" s="2823" t="s">
        <v>416</v>
      </c>
      <c r="I668" s="2437"/>
      <c r="J668" s="632">
        <v>3.0673384425713916E-3</v>
      </c>
      <c r="K668" s="476"/>
      <c r="L668" s="476"/>
      <c r="M668" s="2818" t="s">
        <v>211</v>
      </c>
      <c r="N668" s="2437"/>
      <c r="O668" s="633">
        <v>0.1092962603598216</v>
      </c>
      <c r="P668" s="476"/>
      <c r="Q668" s="476"/>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436"/>
      <c r="D669" s="2437"/>
      <c r="E669" s="476"/>
      <c r="F669" s="476"/>
      <c r="G669" s="476"/>
      <c r="H669" s="2823" t="s">
        <v>449</v>
      </c>
      <c r="I669" s="2437"/>
      <c r="J669" s="632">
        <v>4.3692166861133549E-3</v>
      </c>
      <c r="K669" s="476"/>
      <c r="L669" s="476"/>
      <c r="M669" s="2818" t="s">
        <v>446</v>
      </c>
      <c r="N669" s="2437"/>
      <c r="O669" s="633">
        <v>4.181193348349271E-3</v>
      </c>
      <c r="P669" s="476"/>
      <c r="Q669" s="476"/>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436"/>
      <c r="D670" s="2437"/>
      <c r="E670" s="476"/>
      <c r="F670" s="476"/>
      <c r="G670" s="476"/>
      <c r="H670" s="2823" t="s">
        <v>461</v>
      </c>
      <c r="I670" s="2437"/>
      <c r="J670" s="632">
        <v>-6.2631067125365911E-5</v>
      </c>
      <c r="K670" s="476"/>
      <c r="L670" s="476"/>
      <c r="M670" s="2818" t="s">
        <v>415</v>
      </c>
      <c r="N670" s="2437"/>
      <c r="O670" s="633">
        <v>2.4818743478483722E-2</v>
      </c>
      <c r="P670" s="476"/>
      <c r="Q670" s="476"/>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436"/>
      <c r="D671" s="2437"/>
      <c r="E671" s="476"/>
      <c r="F671" s="476"/>
      <c r="G671" s="476"/>
      <c r="H671" s="2823" t="s">
        <v>452</v>
      </c>
      <c r="I671" s="2437"/>
      <c r="J671" s="632">
        <v>4.2755626340522804E-3</v>
      </c>
      <c r="K671" s="476"/>
      <c r="L671" s="476"/>
      <c r="M671" s="2818" t="s">
        <v>440</v>
      </c>
      <c r="N671" s="2437"/>
      <c r="O671" s="633">
        <v>1.4454216939632265E-2</v>
      </c>
      <c r="P671" s="476"/>
      <c r="Q671" s="476"/>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436"/>
      <c r="D672" s="2437"/>
      <c r="E672" s="476"/>
      <c r="F672" s="476"/>
      <c r="G672" s="476"/>
      <c r="H672" s="2823" t="s">
        <v>464</v>
      </c>
      <c r="I672" s="2437"/>
      <c r="J672" s="632">
        <v>1.8281198624454543E-3</v>
      </c>
      <c r="K672" s="476"/>
      <c r="L672" s="476"/>
      <c r="M672" s="2818" t="s">
        <v>448</v>
      </c>
      <c r="N672" s="2437"/>
      <c r="O672" s="633">
        <v>1.2889113708744591E-2</v>
      </c>
      <c r="P672" s="476"/>
      <c r="Q672" s="476"/>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436"/>
      <c r="D673" s="2437"/>
      <c r="E673" s="476"/>
      <c r="F673" s="476"/>
      <c r="G673" s="476"/>
      <c r="H673" s="2824" t="s">
        <v>430</v>
      </c>
      <c r="I673" s="2437"/>
      <c r="J673" s="636">
        <v>7.3909371876858471E-3</v>
      </c>
      <c r="K673" s="476"/>
      <c r="L673" s="476"/>
      <c r="M673" s="2818" t="s">
        <v>437</v>
      </c>
      <c r="N673" s="2437"/>
      <c r="O673" s="633">
        <v>1.459482333667826E-2</v>
      </c>
      <c r="P673" s="476"/>
      <c r="Q673" s="476"/>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436"/>
      <c r="D674" s="2437"/>
      <c r="E674" s="476"/>
      <c r="F674" s="476"/>
      <c r="G674" s="476"/>
      <c r="H674" s="2436"/>
      <c r="I674" s="2437"/>
      <c r="J674" s="492"/>
      <c r="K674" s="476"/>
      <c r="L674" s="476"/>
      <c r="M674" s="2818" t="s">
        <v>445</v>
      </c>
      <c r="N674" s="2437"/>
      <c r="O674" s="633">
        <v>1.3775955701669352E-2</v>
      </c>
      <c r="P674" s="476"/>
      <c r="Q674" s="476"/>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436"/>
      <c r="D675" s="2437"/>
      <c r="E675" s="476"/>
      <c r="F675" s="476"/>
      <c r="G675" s="476"/>
      <c r="H675" s="2436"/>
      <c r="I675" s="2437"/>
      <c r="J675" s="476"/>
      <c r="K675" s="476"/>
      <c r="L675" s="476"/>
      <c r="M675" s="2818" t="s">
        <v>443</v>
      </c>
      <c r="N675" s="2437"/>
      <c r="O675" s="633">
        <v>1.4044921588251989E-2</v>
      </c>
      <c r="P675" s="476"/>
      <c r="Q675" s="476"/>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436"/>
      <c r="D676" s="2437"/>
      <c r="E676" s="476"/>
      <c r="F676" s="476"/>
      <c r="G676" s="476"/>
      <c r="H676" s="2821" t="s">
        <v>237</v>
      </c>
      <c r="I676" s="2437"/>
      <c r="J676" s="2437"/>
      <c r="K676" s="476"/>
      <c r="L676" s="476"/>
      <c r="M676" s="2818" t="s">
        <v>426</v>
      </c>
      <c r="N676" s="2437"/>
      <c r="O676" s="633">
        <v>1.9462510469161899E-2</v>
      </c>
      <c r="P676" s="476"/>
      <c r="Q676" s="476"/>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436"/>
      <c r="D677" s="2437"/>
      <c r="E677" s="476"/>
      <c r="F677" s="476"/>
      <c r="G677" s="476"/>
      <c r="H677" s="2822" t="s">
        <v>203</v>
      </c>
      <c r="I677" s="2437"/>
      <c r="J677" s="654" t="s">
        <v>204</v>
      </c>
      <c r="K677" s="476"/>
      <c r="L677" s="476"/>
      <c r="M677" s="2818" t="s">
        <v>413</v>
      </c>
      <c r="N677" s="2437"/>
      <c r="O677" s="633">
        <v>2.6063618995032786E-2</v>
      </c>
      <c r="P677" s="476"/>
      <c r="Q677" s="476"/>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436"/>
      <c r="D678" s="2437"/>
      <c r="E678" s="476"/>
      <c r="F678" s="476"/>
      <c r="G678" s="476"/>
      <c r="H678" s="2820" t="s">
        <v>204</v>
      </c>
      <c r="I678" s="2437"/>
      <c r="J678" s="655">
        <v>1.0000000000000002</v>
      </c>
      <c r="K678" s="476"/>
      <c r="L678" s="476"/>
      <c r="M678" s="2818" t="s">
        <v>465</v>
      </c>
      <c r="N678" s="2437"/>
      <c r="O678" s="633">
        <v>1.8323448878538155E-3</v>
      </c>
      <c r="P678" s="476"/>
      <c r="Q678" s="476"/>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436"/>
      <c r="D679" s="2437"/>
      <c r="E679" s="476"/>
      <c r="F679" s="476"/>
      <c r="G679" s="476"/>
      <c r="H679" s="2436"/>
      <c r="I679" s="2437"/>
      <c r="J679" s="492"/>
      <c r="K679" s="476"/>
      <c r="L679" s="476"/>
      <c r="M679" s="2818" t="s">
        <v>467</v>
      </c>
      <c r="N679" s="2437"/>
      <c r="O679" s="633">
        <v>2.1915364690785226E-3</v>
      </c>
      <c r="P679" s="476"/>
      <c r="Q679" s="476"/>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436"/>
      <c r="D680" s="2437"/>
      <c r="E680" s="476"/>
      <c r="F680" s="476"/>
      <c r="G680" s="476"/>
      <c r="H680" s="2436"/>
      <c r="I680" s="2437"/>
      <c r="J680" s="476"/>
      <c r="K680" s="476"/>
      <c r="L680" s="476"/>
      <c r="M680" s="2818" t="s">
        <v>463</v>
      </c>
      <c r="N680" s="2437"/>
      <c r="O680" s="633">
        <v>-5.7003094399479867E-3</v>
      </c>
      <c r="P680" s="476"/>
      <c r="Q680" s="476"/>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436"/>
      <c r="D681" s="2437"/>
      <c r="E681" s="476"/>
      <c r="F681" s="476"/>
      <c r="G681" s="476"/>
      <c r="H681" s="2436"/>
      <c r="I681" s="2437"/>
      <c r="J681" s="476"/>
      <c r="K681" s="476"/>
      <c r="L681" s="476"/>
      <c r="M681" s="2818" t="s">
        <v>466</v>
      </c>
      <c r="N681" s="2437"/>
      <c r="O681" s="633">
        <v>3.3036603644646385E-3</v>
      </c>
      <c r="P681" s="476"/>
      <c r="Q681" s="476"/>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436"/>
      <c r="D682" s="2437"/>
      <c r="E682" s="476"/>
      <c r="F682" s="476"/>
      <c r="G682" s="476"/>
      <c r="H682" s="2436"/>
      <c r="I682" s="2437"/>
      <c r="J682" s="476"/>
      <c r="K682" s="476"/>
      <c r="L682" s="476"/>
      <c r="M682" s="2818" t="s">
        <v>450</v>
      </c>
      <c r="N682" s="2437"/>
      <c r="O682" s="633">
        <v>1.1476896048625704E-2</v>
      </c>
      <c r="P682" s="476"/>
      <c r="Q682" s="476"/>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436"/>
      <c r="D683" s="2437"/>
      <c r="E683" s="476"/>
      <c r="F683" s="476"/>
      <c r="G683" s="476"/>
      <c r="H683" s="2436"/>
      <c r="I683" s="2437"/>
      <c r="J683" s="476"/>
      <c r="K683" s="476"/>
      <c r="L683" s="476"/>
      <c r="M683" s="2818" t="s">
        <v>459</v>
      </c>
      <c r="N683" s="2437"/>
      <c r="O683" s="633">
        <v>-8.347471682237784E-3</v>
      </c>
      <c r="P683" s="476"/>
      <c r="Q683" s="476"/>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436"/>
      <c r="D684" s="2437"/>
      <c r="E684" s="476"/>
      <c r="F684" s="476"/>
      <c r="G684" s="476"/>
      <c r="H684" s="2436"/>
      <c r="I684" s="2437"/>
      <c r="J684" s="476"/>
      <c r="K684" s="476"/>
      <c r="L684" s="476"/>
      <c r="M684" s="2818" t="s">
        <v>456</v>
      </c>
      <c r="N684" s="2437"/>
      <c r="O684" s="633">
        <v>9.0816941615286667E-3</v>
      </c>
      <c r="P684" s="476"/>
      <c r="Q684" s="476"/>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436"/>
      <c r="D685" s="2437"/>
      <c r="E685" s="476"/>
      <c r="F685" s="476"/>
      <c r="G685" s="476"/>
      <c r="H685" s="2436"/>
      <c r="I685" s="2437"/>
      <c r="J685" s="476"/>
      <c r="K685" s="476"/>
      <c r="L685" s="476"/>
      <c r="M685" s="2818" t="s">
        <v>434</v>
      </c>
      <c r="N685" s="2437"/>
      <c r="O685" s="633">
        <v>1.6231227820605855E-2</v>
      </c>
      <c r="P685" s="476"/>
      <c r="Q685" s="476"/>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436"/>
      <c r="D686" s="2437"/>
      <c r="E686" s="476"/>
      <c r="F686" s="476"/>
      <c r="G686" s="476"/>
      <c r="H686" s="2436"/>
      <c r="I686" s="2437"/>
      <c r="J686" s="476"/>
      <c r="K686" s="476"/>
      <c r="L686" s="476"/>
      <c r="M686" s="2818" t="s">
        <v>454</v>
      </c>
      <c r="N686" s="2437"/>
      <c r="O686" s="633">
        <v>1.0527273101482684E-2</v>
      </c>
      <c r="P686" s="476"/>
      <c r="Q686" s="476"/>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436"/>
      <c r="D687" s="2437"/>
      <c r="E687" s="476"/>
      <c r="F687" s="476"/>
      <c r="G687" s="476"/>
      <c r="H687" s="2436"/>
      <c r="I687" s="2437"/>
      <c r="J687" s="476"/>
      <c r="K687" s="476"/>
      <c r="L687" s="476"/>
      <c r="M687" s="2818" t="s">
        <v>442</v>
      </c>
      <c r="N687" s="2437"/>
      <c r="O687" s="633">
        <v>5.4977166299212206E-5</v>
      </c>
      <c r="P687" s="476"/>
      <c r="Q687" s="476"/>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436"/>
      <c r="D688" s="2437"/>
      <c r="E688" s="476"/>
      <c r="F688" s="476"/>
      <c r="G688" s="476"/>
      <c r="H688" s="2436"/>
      <c r="I688" s="2437"/>
      <c r="J688" s="476"/>
      <c r="K688" s="476"/>
      <c r="L688" s="476"/>
      <c r="M688" s="2818" t="s">
        <v>412</v>
      </c>
      <c r="N688" s="2437"/>
      <c r="O688" s="633">
        <v>2.7607967901473213E-2</v>
      </c>
      <c r="P688" s="476"/>
      <c r="Q688" s="476"/>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436"/>
      <c r="D689" s="2437"/>
      <c r="E689" s="476"/>
      <c r="F689" s="476"/>
      <c r="G689" s="476"/>
      <c r="H689" s="2436"/>
      <c r="I689" s="2437"/>
      <c r="J689" s="476"/>
      <c r="K689" s="476"/>
      <c r="L689" s="476"/>
      <c r="M689" s="2818" t="s">
        <v>428</v>
      </c>
      <c r="N689" s="2437"/>
      <c r="O689" s="633">
        <v>1.9175246237292241E-2</v>
      </c>
      <c r="P689" s="476"/>
      <c r="Q689" s="476"/>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436"/>
      <c r="D690" s="2437"/>
      <c r="E690" s="476"/>
      <c r="F690" s="476"/>
      <c r="G690" s="476"/>
      <c r="H690" s="2436"/>
      <c r="I690" s="2437"/>
      <c r="J690" s="476"/>
      <c r="K690" s="476"/>
      <c r="L690" s="476"/>
      <c r="M690" s="2818" t="s">
        <v>422</v>
      </c>
      <c r="N690" s="2437"/>
      <c r="O690" s="633">
        <v>2.250586739078669E-2</v>
      </c>
      <c r="P690" s="476"/>
      <c r="Q690" s="476"/>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436"/>
      <c r="D691" s="2437"/>
      <c r="E691" s="476"/>
      <c r="F691" s="476"/>
      <c r="G691" s="476"/>
      <c r="H691" s="2436"/>
      <c r="I691" s="2437"/>
      <c r="J691" s="476"/>
      <c r="K691" s="476"/>
      <c r="L691" s="476"/>
      <c r="M691" s="2818" t="s">
        <v>425</v>
      </c>
      <c r="N691" s="2437"/>
      <c r="O691" s="633">
        <v>1.9802262930157973E-2</v>
      </c>
      <c r="P691" s="476"/>
      <c r="Q691" s="476"/>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436"/>
      <c r="D692" s="2437"/>
      <c r="E692" s="476"/>
      <c r="F692" s="476"/>
      <c r="G692" s="476"/>
      <c r="H692" s="2436"/>
      <c r="I692" s="2437"/>
      <c r="J692" s="476"/>
      <c r="K692" s="476"/>
      <c r="L692" s="476"/>
      <c r="M692" s="2818" t="s">
        <v>416</v>
      </c>
      <c r="N692" s="2437"/>
      <c r="O692" s="633">
        <v>2.4696235727174002E-2</v>
      </c>
      <c r="P692" s="476"/>
      <c r="Q692" s="476"/>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436"/>
      <c r="D693" s="2437"/>
      <c r="E693" s="476"/>
      <c r="F693" s="476"/>
      <c r="G693" s="476"/>
      <c r="H693" s="2436"/>
      <c r="I693" s="2437"/>
      <c r="J693" s="476"/>
      <c r="K693" s="476"/>
      <c r="L693" s="476"/>
      <c r="M693" s="2818" t="s">
        <v>449</v>
      </c>
      <c r="N693" s="2437"/>
      <c r="O693" s="633">
        <v>1.2008042221312765E-2</v>
      </c>
      <c r="P693" s="476"/>
      <c r="Q693" s="476"/>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436"/>
      <c r="D694" s="2437"/>
      <c r="E694" s="476"/>
      <c r="F694" s="476"/>
      <c r="G694" s="476"/>
      <c r="H694" s="2436"/>
      <c r="I694" s="2437"/>
      <c r="J694" s="476"/>
      <c r="K694" s="476"/>
      <c r="L694" s="476"/>
      <c r="M694" s="2818" t="s">
        <v>461</v>
      </c>
      <c r="N694" s="2437"/>
      <c r="O694" s="633">
        <v>7.698718577535262E-3</v>
      </c>
      <c r="P694" s="476"/>
      <c r="Q694" s="476"/>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436"/>
      <c r="D695" s="2437"/>
      <c r="E695" s="476"/>
      <c r="F695" s="476"/>
      <c r="G695" s="476"/>
      <c r="H695" s="2436"/>
      <c r="I695" s="2437"/>
      <c r="J695" s="476"/>
      <c r="K695" s="476"/>
      <c r="L695" s="476"/>
      <c r="M695" s="2818" t="s">
        <v>452</v>
      </c>
      <c r="N695" s="2437"/>
      <c r="O695" s="633">
        <v>9.9788263541076717E-3</v>
      </c>
      <c r="P695" s="476"/>
      <c r="Q695" s="476"/>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436"/>
      <c r="D696" s="2437"/>
      <c r="E696" s="476"/>
      <c r="F696" s="476"/>
      <c r="G696" s="476"/>
      <c r="H696" s="2436"/>
      <c r="I696" s="2437"/>
      <c r="J696" s="476"/>
      <c r="K696" s="476"/>
      <c r="L696" s="476"/>
      <c r="M696" s="2818" t="s">
        <v>464</v>
      </c>
      <c r="N696" s="2437"/>
      <c r="O696" s="633">
        <v>-8.9133615006411863E-4</v>
      </c>
      <c r="P696" s="476"/>
      <c r="Q696" s="476"/>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436"/>
      <c r="D697" s="2437"/>
      <c r="E697" s="476"/>
      <c r="F697" s="476"/>
      <c r="G697" s="476"/>
      <c r="H697" s="2436"/>
      <c r="I697" s="2437"/>
      <c r="J697" s="476"/>
      <c r="K697" s="476"/>
      <c r="L697" s="476"/>
      <c r="M697" s="2819" t="s">
        <v>430</v>
      </c>
      <c r="N697" s="2437"/>
      <c r="O697" s="637">
        <v>1.8277323894986097E-2</v>
      </c>
      <c r="P697" s="476"/>
      <c r="Q697" s="476"/>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436"/>
      <c r="D698" s="2437"/>
      <c r="E698" s="476"/>
      <c r="F698" s="476"/>
      <c r="G698" s="476"/>
      <c r="H698" s="2436"/>
      <c r="I698" s="2437"/>
      <c r="J698" s="476"/>
      <c r="K698" s="476"/>
      <c r="L698" s="476"/>
      <c r="M698" s="2436"/>
      <c r="N698" s="2437"/>
      <c r="O698" s="492"/>
      <c r="P698" s="476"/>
      <c r="Q698" s="476"/>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436"/>
      <c r="D699" s="2437"/>
      <c r="E699" s="476"/>
      <c r="F699" s="476"/>
      <c r="G699" s="476"/>
      <c r="H699" s="2436"/>
      <c r="I699" s="2437"/>
      <c r="J699" s="476"/>
      <c r="K699" s="476"/>
      <c r="L699" s="476"/>
      <c r="M699" s="2436"/>
      <c r="N699" s="2437"/>
      <c r="O699" s="476"/>
      <c r="P699" s="476"/>
      <c r="Q699" s="476"/>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2436"/>
      <c r="D700" s="2437"/>
      <c r="E700" s="476"/>
      <c r="F700" s="476"/>
      <c r="G700" s="476"/>
      <c r="H700" s="2436"/>
      <c r="I700" s="2437"/>
      <c r="J700" s="476"/>
      <c r="K700" s="476"/>
      <c r="L700" s="476"/>
      <c r="M700" s="2816" t="s">
        <v>237</v>
      </c>
      <c r="N700" s="2437"/>
      <c r="O700" s="2437"/>
      <c r="P700" s="476"/>
      <c r="Q700" s="476"/>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2437"/>
      <c r="D701" s="2437"/>
      <c r="E701" s="492"/>
      <c r="F701" s="492"/>
      <c r="G701" s="492"/>
      <c r="H701" s="2437"/>
      <c r="I701" s="2437"/>
      <c r="J701" s="492"/>
      <c r="K701" s="492"/>
      <c r="L701" s="492"/>
      <c r="M701" s="2817" t="s">
        <v>203</v>
      </c>
      <c r="N701" s="2437"/>
      <c r="O701" s="656" t="s">
        <v>204</v>
      </c>
      <c r="P701" s="492"/>
      <c r="Q701" s="492"/>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2437"/>
      <c r="D702" s="2437"/>
      <c r="E702" s="492"/>
      <c r="F702" s="492"/>
      <c r="G702" s="492"/>
      <c r="H702" s="2437"/>
      <c r="I702" s="2437"/>
      <c r="J702" s="492"/>
      <c r="K702" s="492"/>
      <c r="L702" s="492"/>
      <c r="M702" s="2815" t="s">
        <v>204</v>
      </c>
      <c r="N702" s="2437"/>
      <c r="O702" s="657">
        <v>1</v>
      </c>
      <c r="P702" s="492"/>
      <c r="Q702" s="492"/>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2437"/>
      <c r="D703" s="2437"/>
      <c r="E703" s="492"/>
      <c r="F703" s="492"/>
      <c r="G703" s="492"/>
      <c r="H703" s="2437"/>
      <c r="I703" s="2437"/>
      <c r="J703" s="492"/>
      <c r="K703" s="492"/>
      <c r="L703" s="492"/>
      <c r="M703" s="2437"/>
      <c r="N703" s="2437"/>
      <c r="O703" s="492"/>
      <c r="P703" s="492"/>
      <c r="Q703" s="492"/>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2437"/>
      <c r="D704" s="2437"/>
      <c r="E704" s="492"/>
      <c r="F704" s="492"/>
      <c r="G704" s="492"/>
      <c r="H704" s="2437"/>
      <c r="I704" s="2437"/>
      <c r="J704" s="492"/>
      <c r="K704" s="492"/>
      <c r="L704" s="492"/>
      <c r="M704" s="2437"/>
      <c r="N704" s="2437"/>
      <c r="O704" s="492"/>
      <c r="P704" s="492"/>
      <c r="Q704" s="492"/>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2437"/>
      <c r="D705" s="2437"/>
      <c r="E705" s="492"/>
      <c r="F705" s="492"/>
      <c r="G705" s="492"/>
      <c r="H705" s="2437"/>
      <c r="I705" s="2437"/>
      <c r="J705" s="492"/>
      <c r="K705" s="492"/>
      <c r="L705" s="492"/>
      <c r="M705" s="2437"/>
      <c r="N705" s="2437"/>
      <c r="O705" s="492"/>
      <c r="P705" s="492"/>
      <c r="Q705" s="492"/>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2437"/>
      <c r="D706" s="2437"/>
      <c r="E706" s="492"/>
      <c r="F706" s="492"/>
      <c r="G706" s="492"/>
      <c r="H706" s="2437"/>
      <c r="I706" s="2437"/>
      <c r="J706" s="492"/>
      <c r="K706" s="492"/>
      <c r="L706" s="492"/>
      <c r="M706" s="2437"/>
      <c r="N706" s="2437"/>
      <c r="O706" s="492"/>
      <c r="P706" s="492"/>
      <c r="Q706" s="492"/>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2437"/>
      <c r="D707" s="2437"/>
      <c r="E707" s="492"/>
      <c r="F707" s="492"/>
      <c r="G707" s="492"/>
      <c r="H707" s="2437"/>
      <c r="I707" s="2437"/>
      <c r="J707" s="492"/>
      <c r="K707" s="492"/>
      <c r="L707" s="492"/>
      <c r="M707" s="2437"/>
      <c r="N707" s="2437"/>
      <c r="O707" s="492"/>
      <c r="P707" s="492"/>
      <c r="Q707" s="492"/>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2437"/>
      <c r="D708" s="2437"/>
      <c r="E708" s="492"/>
      <c r="F708" s="492"/>
      <c r="G708" s="492"/>
      <c r="H708" s="2437"/>
      <c r="I708" s="2437"/>
      <c r="J708" s="492"/>
      <c r="K708" s="492"/>
      <c r="L708" s="492"/>
      <c r="M708" s="2437"/>
      <c r="N708" s="2437"/>
      <c r="O708" s="492"/>
      <c r="P708" s="492"/>
      <c r="Q708" s="492"/>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2437"/>
      <c r="D709" s="2437"/>
      <c r="E709" s="492"/>
      <c r="F709" s="492"/>
      <c r="G709" s="492"/>
      <c r="H709" s="2437"/>
      <c r="I709" s="2437"/>
      <c r="J709" s="492"/>
      <c r="K709" s="492"/>
      <c r="L709" s="492"/>
      <c r="M709" s="2437"/>
      <c r="N709" s="2437"/>
      <c r="O709" s="492"/>
      <c r="P709" s="492"/>
      <c r="Q709" s="492"/>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2437"/>
      <c r="D710" s="2437"/>
      <c r="E710" s="492"/>
      <c r="F710" s="492"/>
      <c r="G710" s="492"/>
      <c r="H710" s="2437"/>
      <c r="I710" s="2437"/>
      <c r="J710" s="492"/>
      <c r="K710" s="492"/>
      <c r="L710" s="492"/>
      <c r="M710" s="2437"/>
      <c r="N710" s="2437"/>
      <c r="O710" s="492"/>
      <c r="P710" s="492"/>
      <c r="Q710" s="492"/>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2437"/>
      <c r="D711" s="2437"/>
      <c r="E711" s="492"/>
      <c r="F711" s="492"/>
      <c r="G711" s="492"/>
      <c r="H711" s="2437"/>
      <c r="I711" s="2437"/>
      <c r="J711" s="492"/>
      <c r="K711" s="492"/>
      <c r="L711" s="492"/>
      <c r="M711" s="2437"/>
      <c r="N711" s="2437"/>
      <c r="O711" s="492"/>
      <c r="P711" s="492"/>
      <c r="Q711" s="492"/>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2437"/>
      <c r="D712" s="2437"/>
      <c r="E712" s="492"/>
      <c r="F712" s="492"/>
      <c r="G712" s="492"/>
      <c r="H712" s="2437"/>
      <c r="I712" s="2437"/>
      <c r="J712" s="492"/>
      <c r="K712" s="492"/>
      <c r="L712" s="492"/>
      <c r="M712" s="2437"/>
      <c r="N712" s="2437"/>
      <c r="O712" s="492"/>
      <c r="P712" s="492"/>
      <c r="Q712" s="492"/>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2437"/>
      <c r="D713" s="2437"/>
      <c r="E713" s="492"/>
      <c r="F713" s="492"/>
      <c r="G713" s="492"/>
      <c r="H713" s="2437"/>
      <c r="I713" s="2437"/>
      <c r="J713" s="492"/>
      <c r="K713" s="492"/>
      <c r="L713" s="492"/>
      <c r="M713" s="2437"/>
      <c r="N713" s="2437"/>
      <c r="O713" s="492"/>
      <c r="P713" s="492"/>
      <c r="Q713" s="492"/>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2437"/>
      <c r="D714" s="2437"/>
      <c r="E714" s="492"/>
      <c r="F714" s="492"/>
      <c r="G714" s="492"/>
      <c r="H714" s="2437"/>
      <c r="I714" s="2437"/>
      <c r="J714" s="492"/>
      <c r="K714" s="492"/>
      <c r="L714" s="492"/>
      <c r="M714" s="2437"/>
      <c r="N714" s="2437"/>
      <c r="O714" s="492"/>
      <c r="P714" s="492"/>
      <c r="Q714" s="492"/>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2437"/>
      <c r="D715" s="2437"/>
      <c r="E715" s="492"/>
      <c r="F715" s="492"/>
      <c r="G715" s="492"/>
      <c r="H715" s="2437"/>
      <c r="I715" s="2437"/>
      <c r="J715" s="492"/>
      <c r="K715" s="492"/>
      <c r="L715" s="492"/>
      <c r="M715" s="2437"/>
      <c r="N715" s="2437"/>
      <c r="O715" s="492"/>
      <c r="P715" s="492"/>
      <c r="Q715" s="492"/>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2437"/>
      <c r="D716" s="2437"/>
      <c r="E716" s="492"/>
      <c r="F716" s="492"/>
      <c r="G716" s="492"/>
      <c r="H716" s="2437"/>
      <c r="I716" s="2437"/>
      <c r="J716" s="492"/>
      <c r="K716" s="492"/>
      <c r="L716" s="492"/>
      <c r="M716" s="2437"/>
      <c r="N716" s="2437"/>
      <c r="O716" s="492"/>
      <c r="P716" s="492"/>
      <c r="Q716" s="492"/>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2437"/>
      <c r="D717" s="2437"/>
      <c r="E717" s="492"/>
      <c r="F717" s="492"/>
      <c r="G717" s="492"/>
      <c r="H717" s="2437"/>
      <c r="I717" s="2437"/>
      <c r="J717" s="492"/>
      <c r="K717" s="492"/>
      <c r="L717" s="492"/>
      <c r="M717" s="2437"/>
      <c r="N717" s="2437"/>
      <c r="O717" s="492"/>
      <c r="P717" s="492"/>
      <c r="Q717" s="492"/>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2437"/>
      <c r="D718" s="2437"/>
      <c r="E718" s="492"/>
      <c r="F718" s="492"/>
      <c r="G718" s="492"/>
      <c r="H718" s="2437"/>
      <c r="I718" s="2437"/>
      <c r="J718" s="492"/>
      <c r="K718" s="492"/>
      <c r="L718" s="492"/>
      <c r="M718" s="2437"/>
      <c r="N718" s="2437"/>
      <c r="O718" s="492"/>
      <c r="P718" s="492"/>
      <c r="Q718" s="492"/>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2437"/>
      <c r="D719" s="2437"/>
      <c r="E719" s="492"/>
      <c r="F719" s="492"/>
      <c r="G719" s="492"/>
      <c r="H719" s="2437"/>
      <c r="I719" s="2437"/>
      <c r="J719" s="492"/>
      <c r="K719" s="492"/>
      <c r="L719" s="492"/>
      <c r="M719" s="2437"/>
      <c r="N719" s="2437"/>
      <c r="O719" s="492"/>
      <c r="P719" s="492"/>
      <c r="Q719" s="492"/>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2437"/>
      <c r="D720" s="2437"/>
      <c r="E720" s="492"/>
      <c r="F720" s="492"/>
      <c r="G720" s="492"/>
      <c r="H720" s="2437"/>
      <c r="I720" s="2437"/>
      <c r="J720" s="492"/>
      <c r="K720" s="492"/>
      <c r="L720" s="492"/>
      <c r="M720" s="2437"/>
      <c r="N720" s="2437"/>
      <c r="O720" s="492"/>
      <c r="P720" s="492"/>
      <c r="Q720" s="492"/>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2437"/>
      <c r="D721" s="2437"/>
      <c r="E721" s="492"/>
      <c r="F721" s="492"/>
      <c r="G721" s="492"/>
      <c r="H721" s="2437"/>
      <c r="I721" s="2437"/>
      <c r="J721" s="492"/>
      <c r="K721" s="492"/>
      <c r="L721" s="492"/>
      <c r="M721" s="2437"/>
      <c r="N721" s="2437"/>
      <c r="O721" s="492"/>
      <c r="P721" s="492"/>
      <c r="Q721" s="492"/>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2437"/>
      <c r="D722" s="2437"/>
      <c r="E722" s="492"/>
      <c r="F722" s="492"/>
      <c r="G722" s="492"/>
      <c r="H722" s="2437"/>
      <c r="I722" s="2437"/>
      <c r="J722" s="492"/>
      <c r="K722" s="492"/>
      <c r="L722" s="492"/>
      <c r="M722" s="2437"/>
      <c r="N722" s="2437"/>
      <c r="O722" s="492"/>
      <c r="P722" s="492"/>
      <c r="Q722" s="492"/>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2437"/>
      <c r="D723" s="2437"/>
      <c r="E723" s="492"/>
      <c r="F723" s="492"/>
      <c r="G723" s="492"/>
      <c r="H723" s="2437"/>
      <c r="I723" s="2437"/>
      <c r="J723" s="492"/>
      <c r="K723" s="492"/>
      <c r="L723" s="492"/>
      <c r="M723" s="2437"/>
      <c r="N723" s="2437"/>
      <c r="O723" s="492"/>
      <c r="P723" s="492"/>
      <c r="Q723" s="492"/>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2437"/>
      <c r="D724" s="2437"/>
      <c r="E724" s="492"/>
      <c r="F724" s="492"/>
      <c r="G724" s="492"/>
      <c r="H724" s="2437"/>
      <c r="I724" s="2437"/>
      <c r="J724" s="492"/>
      <c r="K724" s="492"/>
      <c r="L724" s="492"/>
      <c r="M724" s="2437"/>
      <c r="N724" s="2437"/>
      <c r="O724" s="492"/>
      <c r="P724" s="492"/>
      <c r="Q724" s="492"/>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2437"/>
      <c r="D725" s="2437"/>
      <c r="E725" s="492"/>
      <c r="F725" s="492"/>
      <c r="G725" s="492"/>
      <c r="H725" s="2437"/>
      <c r="I725" s="2437"/>
      <c r="J725" s="492"/>
      <c r="K725" s="492"/>
      <c r="L725" s="492"/>
      <c r="M725" s="2437"/>
      <c r="N725" s="2437"/>
      <c r="O725" s="492"/>
      <c r="P725" s="492"/>
      <c r="Q725" s="492"/>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2437"/>
      <c r="D726" s="2437"/>
      <c r="E726" s="492"/>
      <c r="F726" s="492"/>
      <c r="G726" s="492"/>
      <c r="H726" s="2437"/>
      <c r="I726" s="2437"/>
      <c r="J726" s="492"/>
      <c r="K726" s="492"/>
      <c r="L726" s="492"/>
      <c r="M726" s="2437"/>
      <c r="N726" s="2437"/>
      <c r="O726" s="492"/>
      <c r="P726" s="492"/>
      <c r="Q726" s="492"/>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2437"/>
      <c r="D727" s="2437"/>
      <c r="E727" s="492"/>
      <c r="F727" s="492"/>
      <c r="G727" s="492"/>
      <c r="H727" s="2437"/>
      <c r="I727" s="2437"/>
      <c r="J727" s="492"/>
      <c r="K727" s="492"/>
      <c r="L727" s="492"/>
      <c r="M727" s="2437"/>
      <c r="N727" s="2437"/>
      <c r="O727" s="492"/>
      <c r="P727" s="492"/>
      <c r="Q727" s="492"/>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2437"/>
      <c r="D728" s="2437"/>
      <c r="E728" s="492"/>
      <c r="F728" s="492"/>
      <c r="G728" s="492"/>
      <c r="H728" s="2437"/>
      <c r="I728" s="2437"/>
      <c r="J728" s="492"/>
      <c r="K728" s="492"/>
      <c r="L728" s="492"/>
      <c r="M728" s="2437"/>
      <c r="N728" s="2437"/>
      <c r="O728" s="492"/>
      <c r="P728" s="492"/>
      <c r="Q728" s="492"/>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2437"/>
      <c r="D729" s="2437"/>
      <c r="E729" s="492"/>
      <c r="F729" s="492"/>
      <c r="G729" s="492"/>
      <c r="H729" s="2437"/>
      <c r="I729" s="2437"/>
      <c r="J729" s="492"/>
      <c r="K729" s="492"/>
      <c r="L729" s="492"/>
      <c r="M729" s="2437"/>
      <c r="N729" s="2437"/>
      <c r="O729" s="492"/>
      <c r="P729" s="492"/>
      <c r="Q729" s="492"/>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2437"/>
      <c r="D730" s="2437"/>
      <c r="E730" s="492"/>
      <c r="F730" s="492"/>
      <c r="G730" s="492"/>
      <c r="H730" s="2437"/>
      <c r="I730" s="2437"/>
      <c r="J730" s="492"/>
      <c r="K730" s="492"/>
      <c r="L730" s="492"/>
      <c r="M730" s="2437"/>
      <c r="N730" s="2437"/>
      <c r="O730" s="492"/>
      <c r="P730" s="492"/>
      <c r="Q730" s="492"/>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2437"/>
      <c r="D731" s="2437"/>
      <c r="E731" s="492"/>
      <c r="F731" s="492"/>
      <c r="G731" s="492"/>
      <c r="H731" s="2437"/>
      <c r="I731" s="2437"/>
      <c r="J731" s="492"/>
      <c r="K731" s="492"/>
      <c r="L731" s="492"/>
      <c r="M731" s="2437"/>
      <c r="N731" s="2437"/>
      <c r="O731" s="492"/>
      <c r="P731" s="492"/>
      <c r="Q731" s="492"/>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2437"/>
      <c r="D732" s="2437"/>
      <c r="E732" s="492"/>
      <c r="F732" s="492"/>
      <c r="G732" s="492"/>
      <c r="H732" s="2437"/>
      <c r="I732" s="2437"/>
      <c r="J732" s="492"/>
      <c r="K732" s="492"/>
      <c r="L732" s="492"/>
      <c r="M732" s="2437"/>
      <c r="N732" s="2437"/>
      <c r="O732" s="492"/>
      <c r="P732" s="492"/>
      <c r="Q732" s="492"/>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2437"/>
      <c r="D733" s="2437"/>
      <c r="E733" s="492"/>
      <c r="F733" s="492"/>
      <c r="G733" s="492"/>
      <c r="H733" s="2437"/>
      <c r="I733" s="2437"/>
      <c r="J733" s="492"/>
      <c r="K733" s="492"/>
      <c r="L733" s="492"/>
      <c r="M733" s="2437"/>
      <c r="N733" s="2437"/>
      <c r="O733" s="492"/>
      <c r="P733" s="492"/>
      <c r="Q733" s="492"/>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2437"/>
      <c r="D734" s="2437"/>
      <c r="E734" s="492"/>
      <c r="F734" s="492"/>
      <c r="G734" s="492"/>
      <c r="H734" s="2437"/>
      <c r="I734" s="2437"/>
      <c r="J734" s="492"/>
      <c r="K734" s="492"/>
      <c r="L734" s="492"/>
      <c r="M734" s="2437"/>
      <c r="N734" s="2437"/>
      <c r="O734" s="492"/>
      <c r="P734" s="492"/>
      <c r="Q734" s="492"/>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2437"/>
      <c r="D735" s="2437"/>
      <c r="E735" s="492"/>
      <c r="F735" s="492"/>
      <c r="G735" s="492"/>
      <c r="H735" s="2437"/>
      <c r="I735" s="2437"/>
      <c r="J735" s="492"/>
      <c r="K735" s="492"/>
      <c r="L735" s="492"/>
      <c r="M735" s="2437"/>
      <c r="N735" s="2437"/>
      <c r="O735" s="492"/>
      <c r="P735" s="492"/>
      <c r="Q735" s="492"/>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2437"/>
      <c r="D736" s="2437"/>
      <c r="E736" s="492"/>
      <c r="F736" s="492"/>
      <c r="G736" s="492"/>
      <c r="H736" s="2437"/>
      <c r="I736" s="2437"/>
      <c r="J736" s="492"/>
      <c r="K736" s="492"/>
      <c r="L736" s="492"/>
      <c r="M736" s="2437"/>
      <c r="N736" s="2437"/>
      <c r="O736" s="492"/>
      <c r="P736" s="492"/>
      <c r="Q736" s="492"/>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2437"/>
      <c r="D737" s="2437"/>
      <c r="E737" s="492"/>
      <c r="F737" s="492"/>
      <c r="G737" s="492"/>
      <c r="H737" s="2437"/>
      <c r="I737" s="2437"/>
      <c r="J737" s="492"/>
      <c r="K737" s="492"/>
      <c r="L737" s="492"/>
      <c r="M737" s="2437"/>
      <c r="N737" s="2437"/>
      <c r="O737" s="492"/>
      <c r="P737" s="492"/>
      <c r="Q737" s="492"/>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2437"/>
      <c r="D738" s="2437"/>
      <c r="E738" s="492"/>
      <c r="F738" s="492"/>
      <c r="G738" s="492"/>
      <c r="H738" s="2437"/>
      <c r="I738" s="2437"/>
      <c r="J738" s="492"/>
      <c r="K738" s="492"/>
      <c r="L738" s="492"/>
      <c r="M738" s="2437"/>
      <c r="N738" s="2437"/>
      <c r="O738" s="492"/>
      <c r="P738" s="492"/>
      <c r="Q738" s="492"/>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2437"/>
      <c r="D739" s="2437"/>
      <c r="E739" s="492"/>
      <c r="F739" s="492"/>
      <c r="G739" s="492"/>
      <c r="H739" s="2437"/>
      <c r="I739" s="2437"/>
      <c r="J739" s="492"/>
      <c r="K739" s="492"/>
      <c r="L739" s="492"/>
      <c r="M739" s="2437"/>
      <c r="N739" s="2437"/>
      <c r="O739" s="492"/>
      <c r="P739" s="492"/>
      <c r="Q739" s="492"/>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2437"/>
      <c r="D740" s="2437"/>
      <c r="E740" s="492"/>
      <c r="F740" s="492"/>
      <c r="G740" s="492"/>
      <c r="H740" s="2437"/>
      <c r="I740" s="2437"/>
      <c r="J740" s="492"/>
      <c r="K740" s="492"/>
      <c r="L740" s="492"/>
      <c r="M740" s="2437"/>
      <c r="N740" s="2437"/>
      <c r="O740" s="492"/>
      <c r="P740" s="492"/>
      <c r="Q740" s="492"/>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2437"/>
      <c r="D741" s="2437"/>
      <c r="E741" s="492"/>
      <c r="F741" s="492"/>
      <c r="G741" s="492"/>
      <c r="H741" s="2437"/>
      <c r="I741" s="2437"/>
      <c r="J741" s="492"/>
      <c r="K741" s="492"/>
      <c r="L741" s="492"/>
      <c r="M741" s="2437"/>
      <c r="N741" s="2437"/>
      <c r="O741" s="492"/>
      <c r="P741" s="492"/>
      <c r="Q741" s="492"/>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2437"/>
      <c r="D742" s="2437"/>
      <c r="E742" s="492"/>
      <c r="F742" s="492"/>
      <c r="G742" s="492"/>
      <c r="H742" s="2437"/>
      <c r="I742" s="2437"/>
      <c r="J742" s="492"/>
      <c r="K742" s="492"/>
      <c r="L742" s="492"/>
      <c r="M742" s="2437"/>
      <c r="N742" s="2437"/>
      <c r="O742" s="492"/>
      <c r="P742" s="492"/>
      <c r="Q742" s="492"/>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2437"/>
      <c r="D743" s="2437"/>
      <c r="E743" s="492"/>
      <c r="F743" s="492"/>
      <c r="G743" s="492"/>
      <c r="H743" s="2437"/>
      <c r="I743" s="2437"/>
      <c r="J743" s="492"/>
      <c r="K743" s="492"/>
      <c r="L743" s="492"/>
      <c r="M743" s="2437"/>
      <c r="N743" s="2437"/>
      <c r="O743" s="492"/>
      <c r="P743" s="492"/>
      <c r="Q743" s="492"/>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2437"/>
      <c r="D744" s="2437"/>
      <c r="E744" s="492"/>
      <c r="F744" s="492"/>
      <c r="G744" s="492"/>
      <c r="H744" s="2437"/>
      <c r="I744" s="2437"/>
      <c r="J744" s="492"/>
      <c r="K744" s="492"/>
      <c r="L744" s="492"/>
      <c r="M744" s="2437"/>
      <c r="N744" s="2437"/>
      <c r="O744" s="492"/>
      <c r="P744" s="492"/>
      <c r="Q744" s="492"/>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2437"/>
      <c r="D745" s="2437"/>
      <c r="E745" s="492"/>
      <c r="F745" s="492"/>
      <c r="G745" s="492"/>
      <c r="H745" s="2437"/>
      <c r="I745" s="2437"/>
      <c r="J745" s="492"/>
      <c r="K745" s="492"/>
      <c r="L745" s="492"/>
      <c r="M745" s="2437"/>
      <c r="N745" s="2437"/>
      <c r="O745" s="492"/>
      <c r="P745" s="492"/>
      <c r="Q745" s="492"/>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2437"/>
      <c r="D746" s="2437"/>
      <c r="E746" s="492"/>
      <c r="F746" s="492"/>
      <c r="G746" s="492"/>
      <c r="H746" s="2437"/>
      <c r="I746" s="2437"/>
      <c r="J746" s="492"/>
      <c r="K746" s="492"/>
      <c r="L746" s="492"/>
      <c r="M746" s="2437"/>
      <c r="N746" s="2437"/>
      <c r="O746" s="492"/>
      <c r="P746" s="492"/>
      <c r="Q746" s="492"/>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2437"/>
      <c r="D747" s="2437"/>
      <c r="E747" s="492"/>
      <c r="F747" s="492"/>
      <c r="G747" s="492"/>
      <c r="H747" s="2437"/>
      <c r="I747" s="2437"/>
      <c r="J747" s="492"/>
      <c r="K747" s="492"/>
      <c r="L747" s="492"/>
      <c r="M747" s="2437"/>
      <c r="N747" s="2437"/>
      <c r="O747" s="492"/>
      <c r="P747" s="492"/>
      <c r="Q747" s="492"/>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2437"/>
      <c r="D748" s="2437"/>
      <c r="E748" s="492"/>
      <c r="F748" s="492"/>
      <c r="G748" s="492"/>
      <c r="H748" s="2437"/>
      <c r="I748" s="2437"/>
      <c r="J748" s="492"/>
      <c r="K748" s="492"/>
      <c r="L748" s="492"/>
      <c r="M748" s="2437"/>
      <c r="N748" s="2437"/>
      <c r="O748" s="492"/>
      <c r="P748" s="492"/>
      <c r="Q748" s="492"/>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2437"/>
      <c r="D749" s="2437"/>
      <c r="E749" s="492"/>
      <c r="F749" s="492"/>
      <c r="G749" s="492"/>
      <c r="H749" s="2437"/>
      <c r="I749" s="2437"/>
      <c r="J749" s="492"/>
      <c r="K749" s="492"/>
      <c r="L749" s="492"/>
      <c r="M749" s="2437"/>
      <c r="N749" s="2437"/>
      <c r="O749" s="492"/>
      <c r="P749" s="492"/>
      <c r="Q749" s="492"/>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2437"/>
      <c r="D750" s="2437"/>
      <c r="E750" s="492"/>
      <c r="F750" s="492"/>
      <c r="G750" s="492"/>
      <c r="H750" s="2437"/>
      <c r="I750" s="2437"/>
      <c r="J750" s="492"/>
      <c r="K750" s="492"/>
      <c r="L750" s="492"/>
      <c r="M750" s="2437"/>
      <c r="N750" s="2437"/>
      <c r="O750" s="492"/>
      <c r="P750" s="492"/>
      <c r="Q750" s="492"/>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2437"/>
      <c r="D751" s="2437"/>
      <c r="E751" s="492"/>
      <c r="F751" s="492"/>
      <c r="G751" s="492"/>
      <c r="H751" s="2437"/>
      <c r="I751" s="2437"/>
      <c r="J751" s="492"/>
      <c r="K751" s="492"/>
      <c r="L751" s="492"/>
      <c r="M751" s="2437"/>
      <c r="N751" s="2437"/>
      <c r="O751" s="492"/>
      <c r="P751" s="492"/>
      <c r="Q751" s="492"/>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2437"/>
      <c r="D752" s="2437"/>
      <c r="E752" s="492"/>
      <c r="F752" s="492"/>
      <c r="G752" s="492"/>
      <c r="H752" s="2437"/>
      <c r="I752" s="2437"/>
      <c r="J752" s="492"/>
      <c r="K752" s="492"/>
      <c r="L752" s="492"/>
      <c r="M752" s="2437"/>
      <c r="N752" s="2437"/>
      <c r="O752" s="492"/>
      <c r="P752" s="492"/>
      <c r="Q752" s="492"/>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2437"/>
      <c r="D753" s="2437"/>
      <c r="E753" s="492"/>
      <c r="F753" s="492"/>
      <c r="G753" s="492"/>
      <c r="H753" s="2437"/>
      <c r="I753" s="2437"/>
      <c r="J753" s="492"/>
      <c r="K753" s="492"/>
      <c r="L753" s="492"/>
      <c r="M753" s="2437"/>
      <c r="N753" s="2437"/>
      <c r="O753" s="492"/>
      <c r="P753" s="492"/>
      <c r="Q753" s="492"/>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2437"/>
      <c r="D754" s="2437"/>
      <c r="E754" s="492"/>
      <c r="F754" s="492"/>
      <c r="G754" s="492"/>
      <c r="H754" s="2437"/>
      <c r="I754" s="2437"/>
      <c r="J754" s="492"/>
      <c r="K754" s="492"/>
      <c r="L754" s="492"/>
      <c r="M754" s="2437"/>
      <c r="N754" s="2437"/>
      <c r="O754" s="492"/>
      <c r="P754" s="492"/>
      <c r="Q754" s="492"/>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2437"/>
      <c r="D755" s="2437"/>
      <c r="E755" s="492"/>
      <c r="F755" s="492"/>
      <c r="G755" s="492"/>
      <c r="H755" s="2437"/>
      <c r="I755" s="2437"/>
      <c r="J755" s="492"/>
      <c r="K755" s="492"/>
      <c r="L755" s="492"/>
      <c r="M755" s="2437"/>
      <c r="N755" s="2437"/>
      <c r="O755" s="492"/>
      <c r="P755" s="492"/>
      <c r="Q755" s="492"/>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2437"/>
      <c r="D756" s="2437"/>
      <c r="E756" s="492"/>
      <c r="F756" s="492"/>
      <c r="G756" s="492"/>
      <c r="H756" s="2437"/>
      <c r="I756" s="2437"/>
      <c r="J756" s="492"/>
      <c r="K756" s="492"/>
      <c r="L756" s="492"/>
      <c r="M756" s="2437"/>
      <c r="N756" s="2437"/>
      <c r="O756" s="492"/>
      <c r="P756" s="492"/>
      <c r="Q756" s="492"/>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2437"/>
      <c r="D757" s="2437"/>
      <c r="E757" s="492"/>
      <c r="F757" s="492"/>
      <c r="G757" s="492"/>
      <c r="H757" s="2437"/>
      <c r="I757" s="2437"/>
      <c r="J757" s="492"/>
      <c r="K757" s="492"/>
      <c r="L757" s="492"/>
      <c r="M757" s="2437"/>
      <c r="N757" s="2437"/>
      <c r="O757" s="492"/>
      <c r="P757" s="492"/>
      <c r="Q757" s="492"/>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2437"/>
      <c r="D758" s="2437"/>
      <c r="E758" s="492"/>
      <c r="F758" s="492"/>
      <c r="G758" s="492"/>
      <c r="H758" s="2437"/>
      <c r="I758" s="2437"/>
      <c r="J758" s="492"/>
      <c r="K758" s="492"/>
      <c r="L758" s="492"/>
      <c r="M758" s="2437"/>
      <c r="N758" s="2437"/>
      <c r="O758" s="492"/>
      <c r="P758" s="492"/>
      <c r="Q758" s="492"/>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2437"/>
      <c r="D759" s="2437"/>
      <c r="E759" s="492"/>
      <c r="F759" s="492"/>
      <c r="G759" s="492"/>
      <c r="H759" s="2437"/>
      <c r="I759" s="2437"/>
      <c r="J759" s="492"/>
      <c r="K759" s="492"/>
      <c r="L759" s="492"/>
      <c r="M759" s="2437"/>
      <c r="N759" s="2437"/>
      <c r="O759" s="492"/>
      <c r="P759" s="492"/>
      <c r="Q759" s="492"/>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2437"/>
      <c r="D760" s="2437"/>
      <c r="E760" s="492"/>
      <c r="F760" s="492"/>
      <c r="G760" s="492"/>
      <c r="H760" s="2437"/>
      <c r="I760" s="2437"/>
      <c r="J760" s="492"/>
      <c r="K760" s="492"/>
      <c r="L760" s="492"/>
      <c r="M760" s="2437"/>
      <c r="N760" s="2437"/>
      <c r="O760" s="492"/>
      <c r="P760" s="492"/>
      <c r="Q760" s="492"/>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2437"/>
      <c r="D761" s="2437"/>
      <c r="E761" s="492"/>
      <c r="F761" s="492"/>
      <c r="G761" s="492"/>
      <c r="H761" s="2437"/>
      <c r="I761" s="2437"/>
      <c r="J761" s="492"/>
      <c r="K761" s="492"/>
      <c r="L761" s="492"/>
      <c r="M761" s="2437"/>
      <c r="N761" s="2437"/>
      <c r="O761" s="492"/>
      <c r="P761" s="492"/>
      <c r="Q761" s="492"/>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2437"/>
      <c r="D762" s="2437"/>
      <c r="E762" s="492"/>
      <c r="F762" s="492"/>
      <c r="G762" s="492"/>
      <c r="H762" s="2437"/>
      <c r="I762" s="2437"/>
      <c r="J762" s="492"/>
      <c r="K762" s="492"/>
      <c r="L762" s="492"/>
      <c r="M762" s="2437"/>
      <c r="N762" s="2437"/>
      <c r="O762" s="492"/>
      <c r="P762" s="492"/>
      <c r="Q762" s="492"/>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2437"/>
      <c r="D763" s="2437"/>
      <c r="E763" s="492"/>
      <c r="F763" s="492"/>
      <c r="G763" s="492"/>
      <c r="H763" s="2437"/>
      <c r="I763" s="2437"/>
      <c r="J763" s="492"/>
      <c r="K763" s="492"/>
      <c r="L763" s="492"/>
      <c r="M763" s="2437"/>
      <c r="N763" s="2437"/>
      <c r="O763" s="492"/>
      <c r="P763" s="492"/>
      <c r="Q763" s="492"/>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2437"/>
      <c r="D764" s="2437"/>
      <c r="E764" s="492"/>
      <c r="F764" s="492"/>
      <c r="G764" s="492"/>
      <c r="H764" s="2437"/>
      <c r="I764" s="2437"/>
      <c r="J764" s="492"/>
      <c r="K764" s="492"/>
      <c r="L764" s="492"/>
      <c r="M764" s="2437"/>
      <c r="N764" s="2437"/>
      <c r="O764" s="492"/>
      <c r="P764" s="492"/>
      <c r="Q764" s="492"/>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2437"/>
      <c r="D765" s="2437"/>
      <c r="E765" s="492"/>
      <c r="F765" s="492"/>
      <c r="G765" s="492"/>
      <c r="H765" s="2437"/>
      <c r="I765" s="2437"/>
      <c r="J765" s="492"/>
      <c r="K765" s="492"/>
      <c r="L765" s="492"/>
      <c r="M765" s="2437"/>
      <c r="N765" s="2437"/>
      <c r="O765" s="492"/>
      <c r="P765" s="492"/>
      <c r="Q765" s="492"/>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2437"/>
      <c r="D766" s="2437"/>
      <c r="E766" s="492"/>
      <c r="F766" s="492"/>
      <c r="G766" s="492"/>
      <c r="H766" s="2437"/>
      <c r="I766" s="2437"/>
      <c r="J766" s="492"/>
      <c r="K766" s="492"/>
      <c r="L766" s="492"/>
      <c r="M766" s="2437"/>
      <c r="N766" s="2437"/>
      <c r="O766" s="492"/>
      <c r="P766" s="492"/>
      <c r="Q766" s="492"/>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2437"/>
      <c r="D767" s="2437"/>
      <c r="E767" s="492"/>
      <c r="F767" s="492"/>
      <c r="G767" s="492"/>
      <c r="H767" s="2437"/>
      <c r="I767" s="2437"/>
      <c r="J767" s="492"/>
      <c r="K767" s="492"/>
      <c r="L767" s="492"/>
      <c r="M767" s="2437"/>
      <c r="N767" s="2437"/>
      <c r="O767" s="492"/>
      <c r="P767" s="492"/>
      <c r="Q767" s="492"/>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2437"/>
      <c r="D768" s="2437"/>
      <c r="E768" s="492"/>
      <c r="F768" s="492"/>
      <c r="G768" s="492"/>
      <c r="H768" s="2437"/>
      <c r="I768" s="2437"/>
      <c r="J768" s="492"/>
      <c r="K768" s="492"/>
      <c r="L768" s="492"/>
      <c r="M768" s="2437"/>
      <c r="N768" s="2437"/>
      <c r="O768" s="492"/>
      <c r="P768" s="492"/>
      <c r="Q768" s="492"/>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2437"/>
      <c r="D769" s="2437"/>
      <c r="E769" s="492"/>
      <c r="F769" s="492"/>
      <c r="G769" s="492"/>
      <c r="H769" s="2437"/>
      <c r="I769" s="2437"/>
      <c r="J769" s="492"/>
      <c r="K769" s="492"/>
      <c r="L769" s="492"/>
      <c r="M769" s="2437"/>
      <c r="N769" s="2437"/>
      <c r="O769" s="492"/>
      <c r="P769" s="492"/>
      <c r="Q769" s="492"/>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2437"/>
      <c r="D770" s="2437"/>
      <c r="E770" s="492"/>
      <c r="F770" s="492"/>
      <c r="G770" s="492"/>
      <c r="H770" s="2437"/>
      <c r="I770" s="2437"/>
      <c r="J770" s="492"/>
      <c r="K770" s="492"/>
      <c r="L770" s="492"/>
      <c r="M770" s="2437"/>
      <c r="N770" s="2437"/>
      <c r="O770" s="492"/>
      <c r="P770" s="492"/>
      <c r="Q770" s="492"/>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2437"/>
      <c r="D771" s="2437"/>
      <c r="E771" s="492"/>
      <c r="F771" s="492"/>
      <c r="G771" s="492"/>
      <c r="H771" s="2437"/>
      <c r="I771" s="2437"/>
      <c r="J771" s="492"/>
      <c r="K771" s="492"/>
      <c r="L771" s="492"/>
      <c r="M771" s="2437"/>
      <c r="N771" s="2437"/>
      <c r="O771" s="492"/>
      <c r="P771" s="492"/>
      <c r="Q771" s="492"/>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2437"/>
      <c r="D772" s="2437"/>
      <c r="E772" s="492"/>
      <c r="F772" s="492"/>
      <c r="G772" s="492"/>
      <c r="H772" s="2437"/>
      <c r="I772" s="2437"/>
      <c r="J772" s="492"/>
      <c r="K772" s="492"/>
      <c r="L772" s="492"/>
      <c r="M772" s="2437"/>
      <c r="N772" s="2437"/>
      <c r="O772" s="492"/>
      <c r="P772" s="492"/>
      <c r="Q772" s="492"/>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2437"/>
      <c r="D773" s="2437"/>
      <c r="E773" s="492"/>
      <c r="F773" s="492"/>
      <c r="G773" s="492"/>
      <c r="H773" s="2437"/>
      <c r="I773" s="2437"/>
      <c r="J773" s="492"/>
      <c r="K773" s="492"/>
      <c r="L773" s="492"/>
      <c r="M773" s="2437"/>
      <c r="N773" s="2437"/>
      <c r="O773" s="492"/>
      <c r="P773" s="492"/>
      <c r="Q773" s="492"/>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2437"/>
      <c r="D774" s="2437"/>
      <c r="E774" s="492"/>
      <c r="F774" s="492"/>
      <c r="G774" s="492"/>
      <c r="H774" s="2437"/>
      <c r="I774" s="2437"/>
      <c r="J774" s="492"/>
      <c r="K774" s="492"/>
      <c r="L774" s="492"/>
      <c r="M774" s="2437"/>
      <c r="N774" s="2437"/>
      <c r="O774" s="492"/>
      <c r="P774" s="492"/>
      <c r="Q774" s="492"/>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2437"/>
      <c r="D775" s="2437"/>
      <c r="E775" s="492"/>
      <c r="F775" s="492"/>
      <c r="G775" s="492"/>
      <c r="H775" s="2437"/>
      <c r="I775" s="2437"/>
      <c r="J775" s="492"/>
      <c r="K775" s="492"/>
      <c r="L775" s="492"/>
      <c r="M775" s="2437"/>
      <c r="N775" s="2437"/>
      <c r="O775" s="492"/>
      <c r="P775" s="492"/>
      <c r="Q775" s="492"/>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2437"/>
      <c r="D776" s="2437"/>
      <c r="E776" s="492"/>
      <c r="F776" s="492"/>
      <c r="G776" s="492"/>
      <c r="H776" s="2437"/>
      <c r="I776" s="2437"/>
      <c r="J776" s="492"/>
      <c r="K776" s="492"/>
      <c r="L776" s="492"/>
      <c r="M776" s="2437"/>
      <c r="N776" s="2437"/>
      <c r="O776" s="492"/>
      <c r="P776" s="492"/>
      <c r="Q776" s="492"/>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2437"/>
      <c r="D777" s="2437"/>
      <c r="E777" s="492"/>
      <c r="F777" s="492"/>
      <c r="G777" s="492"/>
      <c r="H777" s="2437"/>
      <c r="I777" s="2437"/>
      <c r="J777" s="492"/>
      <c r="K777" s="492"/>
      <c r="L777" s="492"/>
      <c r="M777" s="2437"/>
      <c r="N777" s="2437"/>
      <c r="O777" s="492"/>
      <c r="P777" s="492"/>
      <c r="Q777" s="492"/>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2437"/>
      <c r="D778" s="2437"/>
      <c r="E778" s="492"/>
      <c r="F778" s="492"/>
      <c r="G778" s="492"/>
      <c r="H778" s="2437"/>
      <c r="I778" s="2437"/>
      <c r="J778" s="492"/>
      <c r="K778" s="492"/>
      <c r="L778" s="492"/>
      <c r="M778" s="2437"/>
      <c r="N778" s="2437"/>
      <c r="O778" s="492"/>
      <c r="P778" s="492"/>
      <c r="Q778" s="492"/>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2437"/>
      <c r="D779" s="2437"/>
      <c r="E779" s="492"/>
      <c r="F779" s="492"/>
      <c r="G779" s="492"/>
      <c r="H779" s="2437"/>
      <c r="I779" s="2437"/>
      <c r="J779" s="492"/>
      <c r="K779" s="492"/>
      <c r="L779" s="492"/>
      <c r="M779" s="2437"/>
      <c r="N779" s="2437"/>
      <c r="O779" s="492"/>
      <c r="P779" s="492"/>
      <c r="Q779" s="492"/>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2437"/>
      <c r="D780" s="2437"/>
      <c r="E780" s="492"/>
      <c r="F780" s="492"/>
      <c r="G780" s="492"/>
      <c r="H780" s="2437"/>
      <c r="I780" s="2437"/>
      <c r="J780" s="492"/>
      <c r="K780" s="492"/>
      <c r="L780" s="492"/>
      <c r="M780" s="2437"/>
      <c r="N780" s="2437"/>
      <c r="O780" s="492"/>
      <c r="P780" s="492"/>
      <c r="Q780" s="492"/>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2437"/>
      <c r="D781" s="2437"/>
      <c r="E781" s="492"/>
      <c r="F781" s="492"/>
      <c r="G781" s="492"/>
      <c r="H781" s="2437"/>
      <c r="I781" s="2437"/>
      <c r="J781" s="492"/>
      <c r="K781" s="492"/>
      <c r="L781" s="492"/>
      <c r="M781" s="2437"/>
      <c r="N781" s="2437"/>
      <c r="O781" s="492"/>
      <c r="P781" s="492"/>
      <c r="Q781" s="492"/>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2437"/>
      <c r="D782" s="2437"/>
      <c r="E782" s="492"/>
      <c r="F782" s="492"/>
      <c r="G782" s="492"/>
      <c r="H782" s="2437"/>
      <c r="I782" s="2437"/>
      <c r="J782" s="492"/>
      <c r="K782" s="492"/>
      <c r="L782" s="492"/>
      <c r="M782" s="2437"/>
      <c r="N782" s="2437"/>
      <c r="O782" s="492"/>
      <c r="P782" s="492"/>
      <c r="Q782" s="492"/>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2437"/>
      <c r="D783" s="2437"/>
      <c r="E783" s="492"/>
      <c r="F783" s="492"/>
      <c r="G783" s="492"/>
      <c r="H783" s="2437"/>
      <c r="I783" s="2437"/>
      <c r="J783" s="492"/>
      <c r="K783" s="492"/>
      <c r="L783" s="492"/>
      <c r="M783" s="2437"/>
      <c r="N783" s="2437"/>
      <c r="O783" s="492"/>
      <c r="P783" s="492"/>
      <c r="Q783" s="492"/>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2437"/>
      <c r="D784" s="2437"/>
      <c r="E784" s="492"/>
      <c r="F784" s="492"/>
      <c r="G784" s="492"/>
      <c r="H784" s="2437"/>
      <c r="I784" s="2437"/>
      <c r="J784" s="492"/>
      <c r="K784" s="492"/>
      <c r="L784" s="492"/>
      <c r="M784" s="2437"/>
      <c r="N784" s="2437"/>
      <c r="O784" s="492"/>
      <c r="P784" s="492"/>
      <c r="Q784" s="492"/>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2437"/>
      <c r="D785" s="2437"/>
      <c r="E785" s="492"/>
      <c r="F785" s="492"/>
      <c r="G785" s="492"/>
      <c r="H785" s="2437"/>
      <c r="I785" s="2437"/>
      <c r="J785" s="492"/>
      <c r="K785" s="492"/>
      <c r="L785" s="492"/>
      <c r="M785" s="2437"/>
      <c r="N785" s="2437"/>
      <c r="O785" s="492"/>
      <c r="P785" s="492"/>
      <c r="Q785" s="492"/>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2437"/>
      <c r="D786" s="2437"/>
      <c r="E786" s="492"/>
      <c r="F786" s="492"/>
      <c r="G786" s="492"/>
      <c r="H786" s="2437"/>
      <c r="I786" s="2437"/>
      <c r="J786" s="492"/>
      <c r="K786" s="492"/>
      <c r="L786" s="492"/>
      <c r="M786" s="2437"/>
      <c r="N786" s="2437"/>
      <c r="O786" s="492"/>
      <c r="P786" s="492"/>
      <c r="Q786" s="492"/>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2437"/>
      <c r="D787" s="2437"/>
      <c r="E787" s="492"/>
      <c r="F787" s="492"/>
      <c r="G787" s="492"/>
      <c r="H787" s="2437"/>
      <c r="I787" s="2437"/>
      <c r="J787" s="492"/>
      <c r="K787" s="492"/>
      <c r="L787" s="492"/>
      <c r="M787" s="2437"/>
      <c r="N787" s="2437"/>
      <c r="O787" s="492"/>
      <c r="P787" s="492"/>
      <c r="Q787" s="492"/>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2437"/>
      <c r="D788" s="2437"/>
      <c r="E788" s="492"/>
      <c r="F788" s="492"/>
      <c r="G788" s="492"/>
      <c r="H788" s="2437"/>
      <c r="I788" s="2437"/>
      <c r="J788" s="492"/>
      <c r="K788" s="492"/>
      <c r="L788" s="492"/>
      <c r="M788" s="2437"/>
      <c r="N788" s="2437"/>
      <c r="O788" s="492"/>
      <c r="P788" s="492"/>
      <c r="Q788" s="492"/>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2437"/>
      <c r="D789" s="2437"/>
      <c r="E789" s="492"/>
      <c r="F789" s="492"/>
      <c r="G789" s="492"/>
      <c r="H789" s="2437"/>
      <c r="I789" s="2437"/>
      <c r="J789" s="492"/>
      <c r="K789" s="492"/>
      <c r="L789" s="492"/>
      <c r="M789" s="2437"/>
      <c r="N789" s="2437"/>
      <c r="O789" s="492"/>
      <c r="P789" s="492"/>
      <c r="Q789" s="492"/>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2437"/>
      <c r="D790" s="2437"/>
      <c r="E790" s="492"/>
      <c r="F790" s="492"/>
      <c r="G790" s="492"/>
      <c r="H790" s="2437"/>
      <c r="I790" s="2437"/>
      <c r="J790" s="492"/>
      <c r="K790" s="492"/>
      <c r="L790" s="492"/>
      <c r="M790" s="2437"/>
      <c r="N790" s="2437"/>
      <c r="O790" s="492"/>
      <c r="P790" s="492"/>
      <c r="Q790" s="492"/>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2437"/>
      <c r="D791" s="2437"/>
      <c r="E791" s="492"/>
      <c r="F791" s="492"/>
      <c r="G791" s="492"/>
      <c r="H791" s="2437"/>
      <c r="I791" s="2437"/>
      <c r="J791" s="492"/>
      <c r="K791" s="492"/>
      <c r="L791" s="492"/>
      <c r="M791" s="2437"/>
      <c r="N791" s="2437"/>
      <c r="O791" s="492"/>
      <c r="P791" s="492"/>
      <c r="Q791" s="492"/>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2437"/>
      <c r="D792" s="2437"/>
      <c r="E792" s="492"/>
      <c r="F792" s="492"/>
      <c r="G792" s="492"/>
      <c r="H792" s="2437"/>
      <c r="I792" s="2437"/>
      <c r="J792" s="492"/>
      <c r="K792" s="492"/>
      <c r="L792" s="492"/>
      <c r="M792" s="2437"/>
      <c r="N792" s="2437"/>
      <c r="O792" s="492"/>
      <c r="P792" s="492"/>
      <c r="Q792" s="492"/>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2437"/>
      <c r="D793" s="2437"/>
      <c r="E793" s="492"/>
      <c r="F793" s="492"/>
      <c r="G793" s="492"/>
      <c r="H793" s="2437"/>
      <c r="I793" s="2437"/>
      <c r="J793" s="492"/>
      <c r="K793" s="492"/>
      <c r="L793" s="492"/>
      <c r="M793" s="2437"/>
      <c r="N793" s="2437"/>
      <c r="O793" s="492"/>
      <c r="P793" s="492"/>
      <c r="Q793" s="492"/>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2437"/>
      <c r="D794" s="2437"/>
      <c r="E794" s="492"/>
      <c r="F794" s="492"/>
      <c r="G794" s="492"/>
      <c r="H794" s="2437"/>
      <c r="I794" s="2437"/>
      <c r="J794" s="492"/>
      <c r="K794" s="492"/>
      <c r="L794" s="492"/>
      <c r="M794" s="2437"/>
      <c r="N794" s="2437"/>
      <c r="O794" s="492"/>
      <c r="P794" s="492"/>
      <c r="Q794" s="492"/>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2437"/>
      <c r="D795" s="2437"/>
      <c r="E795" s="492"/>
      <c r="F795" s="492"/>
      <c r="G795" s="492"/>
      <c r="H795" s="2437"/>
      <c r="I795" s="2437"/>
      <c r="J795" s="492"/>
      <c r="K795" s="492"/>
      <c r="L795" s="492"/>
      <c r="M795" s="2437"/>
      <c r="N795" s="2437"/>
      <c r="O795" s="492"/>
      <c r="P795" s="492"/>
      <c r="Q795" s="492"/>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2437"/>
      <c r="D796" s="2437"/>
      <c r="E796" s="492"/>
      <c r="F796" s="492"/>
      <c r="G796" s="492"/>
      <c r="H796" s="2437"/>
      <c r="I796" s="2437"/>
      <c r="J796" s="492"/>
      <c r="K796" s="492"/>
      <c r="L796" s="492"/>
      <c r="M796" s="2437"/>
      <c r="N796" s="2437"/>
      <c r="O796" s="492"/>
      <c r="P796" s="492"/>
      <c r="Q796" s="492"/>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2437"/>
      <c r="D797" s="2437"/>
      <c r="E797" s="492"/>
      <c r="F797" s="492"/>
      <c r="G797" s="492"/>
      <c r="H797" s="2437"/>
      <c r="I797" s="2437"/>
      <c r="J797" s="492"/>
      <c r="K797" s="492"/>
      <c r="L797" s="492"/>
      <c r="M797" s="2437"/>
      <c r="N797" s="2437"/>
      <c r="O797" s="492"/>
      <c r="P797" s="492"/>
      <c r="Q797" s="492"/>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2437"/>
      <c r="D798" s="2437"/>
      <c r="E798" s="492"/>
      <c r="F798" s="492"/>
      <c r="G798" s="492"/>
      <c r="H798" s="2437"/>
      <c r="I798" s="2437"/>
      <c r="J798" s="492"/>
      <c r="K798" s="492"/>
      <c r="L798" s="492"/>
      <c r="M798" s="2437"/>
      <c r="N798" s="2437"/>
      <c r="O798" s="492"/>
      <c r="P798" s="492"/>
      <c r="Q798" s="492"/>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2437"/>
      <c r="D799" s="2437"/>
      <c r="E799" s="492"/>
      <c r="F799" s="492"/>
      <c r="G799" s="492"/>
      <c r="H799" s="2437"/>
      <c r="I799" s="2437"/>
      <c r="J799" s="492"/>
      <c r="K799" s="492"/>
      <c r="L799" s="492"/>
      <c r="M799" s="2437"/>
      <c r="N799" s="2437"/>
      <c r="O799" s="492"/>
      <c r="P799" s="492"/>
      <c r="Q799" s="492"/>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92"/>
      <c r="D800" s="492"/>
      <c r="E800" s="492"/>
      <c r="F800" s="492"/>
      <c r="G800" s="492"/>
      <c r="H800" s="492"/>
      <c r="I800" s="492"/>
      <c r="J800" s="492"/>
      <c r="K800" s="492"/>
      <c r="L800" s="492"/>
      <c r="M800" s="492"/>
      <c r="N800" s="492"/>
      <c r="O800" s="492"/>
      <c r="P800" s="492"/>
      <c r="Q800" s="492"/>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92"/>
      <c r="D801" s="492"/>
      <c r="E801" s="492"/>
      <c r="F801" s="492"/>
      <c r="G801" s="492"/>
      <c r="H801" s="492"/>
      <c r="I801" s="492"/>
      <c r="J801" s="492"/>
      <c r="K801" s="492"/>
      <c r="L801" s="492"/>
      <c r="M801" s="492"/>
      <c r="N801" s="492"/>
      <c r="O801" s="492"/>
      <c r="P801" s="492"/>
      <c r="Q801" s="492"/>
    </row>
    <row r="802" ht="25.15" customHeight="true" x14ac:dyDescent="0.2">
      <c r="C802" s="492"/>
      <c r="D802" s="492"/>
      <c r="E802" s="492"/>
      <c r="F802" s="492"/>
      <c r="G802" s="492"/>
      <c r="H802" s="492"/>
      <c r="I802" s="492"/>
      <c r="J802" s="492"/>
      <c r="K802" s="492"/>
      <c r="L802" s="492"/>
      <c r="M802" s="492"/>
      <c r="N802" s="492"/>
      <c r="O802" s="492"/>
      <c r="P802" s="492"/>
      <c r="Q802" s="492"/>
    </row>
    <row r="803" ht="25.15" customHeight="true" x14ac:dyDescent="0.2">
      <c r="C803" s="492"/>
      <c r="D803" s="492"/>
      <c r="E803" s="492"/>
      <c r="F803" s="492"/>
      <c r="G803" s="492"/>
      <c r="H803" s="492"/>
      <c r="I803" s="492"/>
      <c r="J803" s="492"/>
      <c r="K803" s="492"/>
      <c r="L803" s="492"/>
      <c r="M803" s="492"/>
      <c r="N803" s="492"/>
      <c r="O803" s="492"/>
      <c r="P803" s="492"/>
      <c r="Q803" s="492"/>
    </row>
    <row r="804" ht="25.15" customHeight="true" x14ac:dyDescent="0.2">
      <c r="C804" s="492"/>
      <c r="D804" s="492"/>
      <c r="E804" s="492"/>
      <c r="F804" s="492"/>
      <c r="G804" s="492"/>
      <c r="H804" s="492"/>
      <c r="I804" s="492"/>
      <c r="J804" s="492"/>
      <c r="K804" s="492"/>
      <c r="L804" s="492"/>
      <c r="M804" s="492"/>
      <c r="N804" s="492"/>
      <c r="O804" s="492"/>
      <c r="P804" s="492"/>
      <c r="Q804" s="492"/>
    </row>
    <row r="805" ht="25.15" customHeight="true" x14ac:dyDescent="0.2">
      <c r="C805" s="492"/>
      <c r="D805" s="492"/>
      <c r="E805" s="492"/>
      <c r="F805" s="492"/>
      <c r="G805" s="492"/>
      <c r="H805" s="492"/>
      <c r="I805" s="492"/>
      <c r="J805" s="492"/>
      <c r="K805" s="492"/>
      <c r="L805" s="492"/>
      <c r="M805" s="492"/>
      <c r="N805" s="492"/>
      <c r="O805" s="492"/>
      <c r="P805" s="492"/>
      <c r="Q805" s="492"/>
    </row>
    <row r="806" ht="25.15" customHeight="true" x14ac:dyDescent="0.2">
      <c r="C806" s="492"/>
      <c r="D806" s="492"/>
      <c r="E806" s="492"/>
      <c r="F806" s="492"/>
      <c r="G806" s="492"/>
      <c r="H806" s="492"/>
      <c r="I806" s="492"/>
      <c r="J806" s="492"/>
      <c r="K806" s="492"/>
      <c r="L806" s="492"/>
      <c r="M806" s="492"/>
      <c r="N806" s="492"/>
      <c r="O806" s="492"/>
      <c r="P806" s="492"/>
      <c r="Q806" s="492"/>
    </row>
    <row r="807" ht="25.15" customHeight="true" x14ac:dyDescent="0.2">
      <c r="C807" s="492"/>
      <c r="D807" s="492"/>
      <c r="E807" s="492"/>
      <c r="F807" s="492"/>
      <c r="G807" s="492"/>
      <c r="H807" s="492"/>
      <c r="I807" s="492"/>
      <c r="J807" s="492"/>
      <c r="K807" s="492"/>
      <c r="L807" s="492"/>
      <c r="M807" s="492"/>
      <c r="N807" s="492"/>
      <c r="O807" s="492"/>
      <c r="P807" s="492"/>
      <c r="Q807" s="492"/>
    </row>
    <row r="808" ht="25.15" customHeight="true" x14ac:dyDescent="0.2">
      <c r="C808" s="492"/>
      <c r="D808" s="492"/>
      <c r="E808" s="492"/>
      <c r="F808" s="492"/>
      <c r="G808" s="492"/>
      <c r="H808" s="492"/>
      <c r="I808" s="492"/>
      <c r="J808" s="492"/>
      <c r="K808" s="492"/>
      <c r="L808" s="492"/>
      <c r="M808" s="492"/>
      <c r="N808" s="492"/>
      <c r="O808" s="492"/>
      <c r="P808" s="492"/>
      <c r="Q808" s="492"/>
    </row>
    <row r="809" ht="25.15" customHeight="true" x14ac:dyDescent="0.2">
      <c r="C809" s="492"/>
      <c r="D809" s="492"/>
      <c r="E809" s="492"/>
      <c r="F809" s="492"/>
      <c r="G809" s="492"/>
      <c r="H809" s="492"/>
      <c r="I809" s="492"/>
      <c r="J809" s="492"/>
      <c r="K809" s="492"/>
      <c r="L809" s="492"/>
      <c r="M809" s="492"/>
      <c r="N809" s="492"/>
      <c r="O809" s="492"/>
      <c r="P809" s="492"/>
      <c r="Q809" s="492"/>
    </row>
    <row r="810" ht="25.15" customHeight="true" x14ac:dyDescent="0.2">
      <c r="C810" s="492"/>
      <c r="D810" s="492"/>
      <c r="E810" s="492"/>
      <c r="F810" s="492"/>
      <c r="G810" s="492"/>
      <c r="H810" s="492"/>
      <c r="I810" s="492"/>
      <c r="J810" s="492"/>
      <c r="K810" s="492"/>
      <c r="L810" s="492"/>
      <c r="M810" s="492"/>
      <c r="N810" s="492"/>
      <c r="O810" s="492"/>
      <c r="P810" s="492"/>
      <c r="Q810" s="492"/>
    </row>
    <row r="811" ht="25.15" customHeight="true" x14ac:dyDescent="0.2">
      <c r="C811" s="492"/>
      <c r="D811" s="492"/>
      <c r="E811" s="492"/>
      <c r="F811" s="492"/>
      <c r="G811" s="492"/>
      <c r="H811" s="492"/>
      <c r="I811" s="492"/>
      <c r="J811" s="492"/>
      <c r="K811" s="492"/>
      <c r="L811" s="492"/>
      <c r="M811" s="492"/>
      <c r="N811" s="492"/>
      <c r="O811" s="492"/>
      <c r="P811" s="492"/>
      <c r="Q811" s="492"/>
    </row>
    <row r="812" ht="25.15" customHeight="true" x14ac:dyDescent="0.2">
      <c r="C812" s="492"/>
      <c r="D812" s="492"/>
      <c r="E812" s="492"/>
      <c r="F812" s="492"/>
      <c r="G812" s="492"/>
      <c r="H812" s="492"/>
      <c r="I812" s="492"/>
      <c r="J812" s="492"/>
      <c r="K812" s="492"/>
      <c r="L812" s="492"/>
      <c r="M812" s="492"/>
      <c r="N812" s="492"/>
      <c r="O812" s="492"/>
      <c r="P812" s="492"/>
      <c r="Q812" s="492"/>
    </row>
    <row r="813" ht="25.15" customHeight="true" x14ac:dyDescent="0.2">
      <c r="C813" s="492"/>
      <c r="D813" s="492"/>
      <c r="E813" s="492"/>
      <c r="F813" s="492"/>
      <c r="G813" s="492"/>
      <c r="H813" s="492"/>
      <c r="I813" s="492"/>
      <c r="J813" s="492"/>
      <c r="K813" s="492"/>
      <c r="L813" s="492"/>
      <c r="M813" s="492"/>
      <c r="N813" s="492"/>
      <c r="O813" s="492"/>
      <c r="P813" s="492"/>
      <c r="Q813" s="492"/>
    </row>
    <row r="814" ht="25.15" customHeight="true" x14ac:dyDescent="0.2">
      <c r="C814" s="492"/>
      <c r="D814" s="492"/>
      <c r="E814" s="492"/>
      <c r="F814" s="492"/>
      <c r="G814" s="492"/>
      <c r="H814" s="492"/>
      <c r="I814" s="492"/>
      <c r="J814" s="492"/>
      <c r="K814" s="492"/>
      <c r="L814" s="492"/>
      <c r="M814" s="492"/>
      <c r="N814" s="492"/>
      <c r="O814" s="492"/>
      <c r="P814" s="492"/>
      <c r="Q814" s="492"/>
    </row>
    <row r="815" ht="25.15" customHeight="true" x14ac:dyDescent="0.2">
      <c r="C815" s="492"/>
      <c r="D815" s="492"/>
      <c r="E815" s="492"/>
      <c r="F815" s="492"/>
      <c r="G815" s="492"/>
      <c r="H815" s="492"/>
      <c r="I815" s="492"/>
      <c r="J815" s="492"/>
      <c r="K815" s="492"/>
      <c r="L815" s="492"/>
      <c r="M815" s="492"/>
      <c r="N815" s="492"/>
      <c r="O815" s="492"/>
      <c r="P815" s="492"/>
      <c r="Q815" s="492"/>
    </row>
    <row r="816" ht="25.15" customHeight="true" x14ac:dyDescent="0.2">
      <c r="C816" s="492"/>
      <c r="D816" s="492"/>
      <c r="E816" s="492"/>
      <c r="F816" s="492"/>
      <c r="G816" s="492"/>
      <c r="H816" s="492"/>
      <c r="I816" s="492"/>
      <c r="J816" s="492"/>
      <c r="K816" s="492"/>
      <c r="L816" s="492"/>
      <c r="M816" s="492"/>
      <c r="N816" s="492"/>
      <c r="O816" s="492"/>
      <c r="P816" s="492"/>
      <c r="Q816" s="492"/>
    </row>
    <row r="817" ht="25.15" customHeight="true" x14ac:dyDescent="0.2">
      <c r="C817" s="492"/>
      <c r="D817" s="492"/>
      <c r="E817" s="492"/>
      <c r="F817" s="492"/>
      <c r="G817" s="492"/>
      <c r="H817" s="492"/>
      <c r="I817" s="492"/>
      <c r="J817" s="492"/>
      <c r="K817" s="492"/>
      <c r="L817" s="492"/>
      <c r="M817" s="492"/>
      <c r="N817" s="492"/>
      <c r="O817" s="492"/>
      <c r="P817" s="492"/>
      <c r="Q817" s="492"/>
    </row>
    <row r="818" ht="25.15" customHeight="true" x14ac:dyDescent="0.2">
      <c r="C818" s="492"/>
      <c r="D818" s="492"/>
      <c r="E818" s="492"/>
      <c r="F818" s="492"/>
      <c r="G818" s="492"/>
      <c r="H818" s="492"/>
      <c r="I818" s="492"/>
      <c r="J818" s="492"/>
      <c r="K818" s="492"/>
      <c r="L818" s="492"/>
      <c r="M818" s="492"/>
      <c r="N818" s="492"/>
      <c r="O818" s="492"/>
      <c r="P818" s="492"/>
      <c r="Q818" s="492"/>
    </row>
    <row r="819" ht="25.15" customHeight="true" x14ac:dyDescent="0.2">
      <c r="C819" s="492"/>
      <c r="D819" s="492"/>
      <c r="E819" s="492"/>
      <c r="F819" s="492"/>
      <c r="G819" s="492"/>
      <c r="H819" s="492"/>
      <c r="I819" s="492"/>
      <c r="J819" s="492"/>
      <c r="K819" s="492"/>
      <c r="L819" s="492"/>
      <c r="M819" s="492"/>
      <c r="N819" s="492"/>
      <c r="O819" s="492"/>
      <c r="P819" s="492"/>
      <c r="Q819" s="492"/>
    </row>
    <row r="820" ht="25.15" customHeight="true" x14ac:dyDescent="0.2">
      <c r="C820" s="492"/>
      <c r="D820" s="492"/>
      <c r="E820" s="492"/>
      <c r="F820" s="492"/>
      <c r="G820" s="492"/>
      <c r="H820" s="492"/>
      <c r="I820" s="492"/>
      <c r="J820" s="492"/>
      <c r="K820" s="492"/>
      <c r="L820" s="492"/>
      <c r="M820" s="492"/>
      <c r="N820" s="492"/>
      <c r="O820" s="492"/>
      <c r="P820" s="492"/>
      <c r="Q820" s="492"/>
    </row>
    <row r="821" ht="25.15" customHeight="true" x14ac:dyDescent="0.2">
      <c r="C821" s="492"/>
      <c r="D821" s="492"/>
      <c r="E821" s="492"/>
      <c r="F821" s="492"/>
      <c r="G821" s="492"/>
      <c r="H821" s="492"/>
      <c r="I821" s="492"/>
      <c r="J821" s="492"/>
      <c r="K821" s="492"/>
      <c r="L821" s="492"/>
      <c r="M821" s="492"/>
      <c r="N821" s="492"/>
      <c r="O821" s="492"/>
      <c r="P821" s="492"/>
      <c r="Q821" s="492"/>
    </row>
    <row r="822" ht="25.15" customHeight="true" x14ac:dyDescent="0.2">
      <c r="C822" s="492"/>
      <c r="D822" s="492"/>
      <c r="E822" s="492"/>
      <c r="F822" s="492"/>
      <c r="G822" s="492"/>
      <c r="H822" s="492"/>
      <c r="I822" s="492"/>
      <c r="J822" s="492"/>
      <c r="K822" s="492"/>
      <c r="L822" s="492"/>
      <c r="M822" s="492"/>
      <c r="N822" s="492"/>
      <c r="O822" s="492"/>
      <c r="P822" s="492"/>
      <c r="Q822" s="492"/>
    </row>
    <row r="823" ht="25.15" customHeight="true" x14ac:dyDescent="0.2">
      <c r="C823" s="492"/>
      <c r="D823" s="492"/>
      <c r="E823" s="492"/>
      <c r="F823" s="492"/>
      <c r="G823" s="492"/>
      <c r="H823" s="492"/>
      <c r="I823" s="492"/>
      <c r="J823" s="492"/>
      <c r="K823" s="492"/>
      <c r="L823" s="492"/>
      <c r="M823" s="492"/>
      <c r="N823" s="492"/>
      <c r="O823" s="492"/>
      <c r="P823" s="492"/>
      <c r="Q823" s="492"/>
    </row>
    <row r="824" ht="25.15" customHeight="true" x14ac:dyDescent="0.2">
      <c r="C824" s="492"/>
      <c r="D824" s="492"/>
      <c r="E824" s="492"/>
      <c r="F824" s="492"/>
      <c r="G824" s="492"/>
      <c r="H824" s="492"/>
      <c r="I824" s="492"/>
      <c r="J824" s="492"/>
      <c r="K824" s="492"/>
      <c r="L824" s="492"/>
      <c r="M824" s="492"/>
      <c r="N824" s="492"/>
      <c r="O824" s="492"/>
      <c r="P824" s="492"/>
      <c r="Q824" s="492"/>
    </row>
    <row r="825" ht="25.15" customHeight="true" x14ac:dyDescent="0.2">
      <c r="C825" s="492"/>
      <c r="D825" s="492"/>
      <c r="E825" s="492"/>
      <c r="F825" s="492"/>
      <c r="G825" s="492"/>
      <c r="H825" s="492"/>
      <c r="I825" s="492"/>
      <c r="J825" s="492"/>
      <c r="K825" s="492"/>
      <c r="L825" s="492"/>
      <c r="M825" s="492"/>
      <c r="N825" s="492"/>
      <c r="O825" s="492"/>
      <c r="P825" s="492"/>
      <c r="Q825" s="492"/>
    </row>
    <row r="826" ht="25.15" customHeight="true" x14ac:dyDescent="0.2">
      <c r="C826" s="492"/>
      <c r="D826" s="492"/>
      <c r="E826" s="492"/>
      <c r="F826" s="492"/>
      <c r="G826" s="492"/>
      <c r="H826" s="492"/>
      <c r="I826" s="492"/>
      <c r="J826" s="492"/>
      <c r="K826" s="492"/>
      <c r="L826" s="492"/>
      <c r="M826" s="492"/>
      <c r="N826" s="492"/>
      <c r="O826" s="492"/>
      <c r="P826" s="492"/>
      <c r="Q826" s="492"/>
    </row>
    <row r="827" ht="25.15" customHeight="true" x14ac:dyDescent="0.2">
      <c r="C827" s="492"/>
      <c r="D827" s="492"/>
      <c r="E827" s="492"/>
      <c r="F827" s="492"/>
      <c r="G827" s="492"/>
      <c r="H827" s="492"/>
      <c r="I827" s="492"/>
      <c r="J827" s="492"/>
      <c r="K827" s="492"/>
      <c r="L827" s="492"/>
      <c r="M827" s="492"/>
      <c r="N827" s="492"/>
      <c r="O827" s="492"/>
      <c r="P827" s="492"/>
      <c r="Q827" s="492"/>
    </row>
    <row r="828" ht="25.15" customHeight="true" x14ac:dyDescent="0.2">
      <c r="C828" s="492"/>
      <c r="D828" s="492"/>
      <c r="E828" s="492"/>
      <c r="F828" s="492"/>
      <c r="G828" s="492"/>
      <c r="H828" s="492"/>
      <c r="I828" s="492"/>
      <c r="J828" s="492"/>
      <c r="K828" s="492"/>
      <c r="L828" s="492"/>
      <c r="M828" s="492"/>
      <c r="N828" s="492"/>
      <c r="O828" s="492"/>
      <c r="P828" s="492"/>
      <c r="Q828" s="492"/>
    </row>
    <row r="829" ht="25.15" customHeight="true" x14ac:dyDescent="0.2">
      <c r="C829" s="492"/>
      <c r="D829" s="492"/>
      <c r="E829" s="492"/>
      <c r="F829" s="492"/>
      <c r="G829" s="492"/>
      <c r="H829" s="492"/>
      <c r="I829" s="492"/>
      <c r="J829" s="492"/>
      <c r="K829" s="492"/>
      <c r="L829" s="492"/>
      <c r="M829" s="492"/>
      <c r="N829" s="492"/>
      <c r="O829" s="492"/>
      <c r="P829" s="492"/>
      <c r="Q829" s="492"/>
    </row>
    <row r="830" ht="25.15" customHeight="true" x14ac:dyDescent="0.2">
      <c r="C830" s="492"/>
      <c r="D830" s="492"/>
      <c r="E830" s="492"/>
      <c r="F830" s="492"/>
      <c r="G830" s="492"/>
      <c r="H830" s="492"/>
      <c r="I830" s="492"/>
      <c r="J830" s="492"/>
      <c r="K830" s="492"/>
      <c r="L830" s="492"/>
      <c r="M830" s="492"/>
      <c r="N830" s="492"/>
      <c r="O830" s="492"/>
      <c r="P830" s="492"/>
      <c r="Q830" s="492"/>
    </row>
    <row r="831" ht="25.15" customHeight="true" x14ac:dyDescent="0.2">
      <c r="C831" s="492"/>
      <c r="D831" s="492"/>
      <c r="E831" s="492"/>
      <c r="F831" s="492"/>
      <c r="G831" s="492"/>
      <c r="H831" s="492"/>
      <c r="I831" s="492"/>
      <c r="J831" s="492"/>
      <c r="K831" s="492"/>
      <c r="L831" s="492"/>
      <c r="M831" s="492"/>
      <c r="N831" s="492"/>
      <c r="O831" s="492"/>
      <c r="P831" s="492"/>
      <c r="Q831" s="492"/>
    </row>
    <row r="832" ht="25.15" customHeight="true" x14ac:dyDescent="0.2">
      <c r="C832" s="492"/>
      <c r="D832" s="492"/>
      <c r="E832" s="492"/>
      <c r="F832" s="492"/>
      <c r="G832" s="492"/>
      <c r="H832" s="492"/>
      <c r="I832" s="492"/>
      <c r="J832" s="492"/>
      <c r="K832" s="492"/>
      <c r="L832" s="492"/>
      <c r="M832" s="492"/>
      <c r="N832" s="492"/>
      <c r="O832" s="492"/>
      <c r="P832" s="492"/>
      <c r="Q832" s="492"/>
    </row>
    <row r="833" ht="25.15" customHeight="true" x14ac:dyDescent="0.2">
      <c r="C833" s="492"/>
      <c r="D833" s="492"/>
      <c r="E833" s="492"/>
      <c r="F833" s="492"/>
      <c r="G833" s="492"/>
      <c r="H833" s="492"/>
      <c r="I833" s="492"/>
      <c r="J833" s="492"/>
      <c r="K833" s="492"/>
      <c r="L833" s="492"/>
      <c r="M833" s="492"/>
      <c r="N833" s="492"/>
      <c r="O833" s="492"/>
      <c r="P833" s="492"/>
      <c r="Q833" s="492"/>
    </row>
    <row r="834" ht="25.15" customHeight="true" x14ac:dyDescent="0.2">
      <c r="C834" s="492"/>
      <c r="D834" s="492"/>
      <c r="E834" s="492"/>
      <c r="F834" s="492"/>
      <c r="G834" s="492"/>
      <c r="H834" s="492"/>
      <c r="I834" s="492"/>
      <c r="J834" s="492"/>
      <c r="K834" s="492"/>
      <c r="L834" s="492"/>
      <c r="M834" s="492"/>
      <c r="N834" s="492"/>
      <c r="O834" s="492"/>
      <c r="P834" s="492"/>
      <c r="Q834" s="492"/>
    </row>
    <row r="835" ht="25.15" customHeight="true" x14ac:dyDescent="0.2">
      <c r="C835" s="492"/>
      <c r="D835" s="492"/>
      <c r="E835" s="492"/>
      <c r="F835" s="492"/>
      <c r="G835" s="492"/>
      <c r="H835" s="492"/>
      <c r="I835" s="492"/>
      <c r="J835" s="492"/>
      <c r="K835" s="492"/>
      <c r="L835" s="492"/>
      <c r="M835" s="492"/>
      <c r="N835" s="492"/>
      <c r="O835" s="492"/>
      <c r="P835" s="492"/>
      <c r="Q835" s="492"/>
    </row>
    <row r="836" ht="25.15" customHeight="true" x14ac:dyDescent="0.2">
      <c r="C836" s="492"/>
      <c r="D836" s="492"/>
      <c r="E836" s="492"/>
      <c r="F836" s="492"/>
      <c r="G836" s="492"/>
      <c r="H836" s="492"/>
      <c r="I836" s="492"/>
      <c r="J836" s="492"/>
      <c r="K836" s="492"/>
      <c r="L836" s="492"/>
      <c r="M836" s="492"/>
      <c r="N836" s="492"/>
      <c r="O836" s="492"/>
      <c r="P836" s="492"/>
      <c r="Q836" s="492"/>
    </row>
    <row r="837" ht="25.15" customHeight="true" x14ac:dyDescent="0.2">
      <c r="C837" s="492"/>
      <c r="D837" s="492"/>
      <c r="E837" s="492"/>
      <c r="F837" s="492"/>
      <c r="G837" s="492"/>
      <c r="H837" s="492"/>
      <c r="I837" s="492"/>
      <c r="J837" s="492"/>
      <c r="K837" s="492"/>
      <c r="L837" s="492"/>
      <c r="M837" s="492"/>
      <c r="N837" s="492"/>
      <c r="O837" s="492"/>
      <c r="P837" s="492"/>
      <c r="Q837" s="492"/>
    </row>
    <row r="838" ht="25.15" customHeight="true" x14ac:dyDescent="0.2">
      <c r="C838" s="492"/>
      <c r="D838" s="492"/>
      <c r="E838" s="492"/>
      <c r="F838" s="492"/>
      <c r="G838" s="492"/>
      <c r="H838" s="492"/>
      <c r="I838" s="492"/>
      <c r="J838" s="492"/>
      <c r="K838" s="492"/>
      <c r="L838" s="492"/>
      <c r="M838" s="492"/>
      <c r="N838" s="492"/>
      <c r="O838" s="492"/>
      <c r="P838" s="492"/>
      <c r="Q838" s="492"/>
    </row>
    <row r="839" ht="25.15" customHeight="true" x14ac:dyDescent="0.2">
      <c r="C839" s="492"/>
      <c r="D839" s="492"/>
      <c r="E839" s="492"/>
      <c r="F839" s="492"/>
      <c r="G839" s="492"/>
      <c r="H839" s="492"/>
      <c r="I839" s="492"/>
      <c r="J839" s="492"/>
      <c r="K839" s="492"/>
      <c r="L839" s="492"/>
      <c r="M839" s="492"/>
      <c r="N839" s="492"/>
      <c r="O839" s="492"/>
      <c r="P839" s="492"/>
      <c r="Q839" s="492"/>
    </row>
    <row r="840" ht="25.15" customHeight="true" x14ac:dyDescent="0.2">
      <c r="C840" s="492"/>
      <c r="D840" s="492"/>
      <c r="E840" s="492"/>
      <c r="F840" s="492"/>
      <c r="G840" s="492"/>
      <c r="H840" s="492"/>
      <c r="I840" s="492"/>
      <c r="J840" s="492"/>
      <c r="K840" s="492"/>
      <c r="L840" s="492"/>
      <c r="M840" s="492"/>
      <c r="N840" s="492"/>
      <c r="O840" s="492"/>
      <c r="P840" s="492"/>
      <c r="Q840" s="492"/>
    </row>
    <row r="841" ht="25.15" customHeight="true" x14ac:dyDescent="0.2">
      <c r="C841" s="492"/>
      <c r="D841" s="492"/>
      <c r="E841" s="492"/>
      <c r="F841" s="492"/>
      <c r="G841" s="492"/>
      <c r="H841" s="492"/>
      <c r="I841" s="492"/>
      <c r="J841" s="492"/>
      <c r="K841" s="492"/>
      <c r="L841" s="492"/>
      <c r="M841" s="492"/>
      <c r="N841" s="492"/>
      <c r="O841" s="492"/>
      <c r="P841" s="492"/>
      <c r="Q841" s="492"/>
    </row>
    <row r="842" ht="25.15" customHeight="true" x14ac:dyDescent="0.2">
      <c r="C842" s="492"/>
      <c r="D842" s="492"/>
      <c r="E842" s="492"/>
      <c r="F842" s="492"/>
      <c r="G842" s="492"/>
      <c r="H842" s="492"/>
      <c r="I842" s="492"/>
      <c r="J842" s="492"/>
      <c r="K842" s="492"/>
      <c r="L842" s="492"/>
      <c r="M842" s="492"/>
      <c r="N842" s="492"/>
      <c r="O842" s="492"/>
      <c r="P842" s="492"/>
      <c r="Q842" s="492"/>
    </row>
    <row r="843" ht="25.15" customHeight="true" x14ac:dyDescent="0.2">
      <c r="C843" s="492"/>
      <c r="D843" s="492"/>
      <c r="E843" s="492"/>
      <c r="F843" s="492"/>
      <c r="G843" s="492"/>
      <c r="H843" s="492"/>
      <c r="I843" s="492"/>
      <c r="J843" s="492"/>
      <c r="K843" s="492"/>
      <c r="L843" s="492"/>
      <c r="M843" s="492"/>
      <c r="N843" s="492"/>
      <c r="O843" s="492"/>
      <c r="P843" s="492"/>
      <c r="Q843" s="492"/>
    </row>
    <row r="844" ht="25.15" customHeight="true" x14ac:dyDescent="0.2">
      <c r="C844" s="492"/>
      <c r="D844" s="492"/>
      <c r="E844" s="492"/>
      <c r="F844" s="492"/>
      <c r="G844" s="492"/>
      <c r="H844" s="492"/>
      <c r="I844" s="492"/>
      <c r="J844" s="492"/>
      <c r="K844" s="492"/>
      <c r="L844" s="492"/>
      <c r="M844" s="492"/>
      <c r="N844" s="492"/>
      <c r="O844" s="492"/>
      <c r="P844" s="492"/>
      <c r="Q844" s="492"/>
    </row>
    <row r="845" ht="25.15" customHeight="true" x14ac:dyDescent="0.2">
      <c r="C845" s="492"/>
      <c r="D845" s="492"/>
      <c r="E845" s="492"/>
      <c r="F845" s="492"/>
      <c r="G845" s="492"/>
      <c r="H845" s="492"/>
      <c r="I845" s="492"/>
      <c r="J845" s="492"/>
      <c r="K845" s="492"/>
      <c r="L845" s="492"/>
      <c r="M845" s="492"/>
      <c r="N845" s="492"/>
      <c r="O845" s="492"/>
      <c r="P845" s="492"/>
      <c r="Q845" s="492"/>
    </row>
    <row r="846" ht="25.15" customHeight="true" x14ac:dyDescent="0.2">
      <c r="C846" s="492"/>
      <c r="D846" s="492"/>
      <c r="E846" s="492"/>
      <c r="F846" s="492"/>
      <c r="G846" s="492"/>
      <c r="H846" s="492"/>
      <c r="I846" s="492"/>
      <c r="J846" s="492"/>
      <c r="K846" s="492"/>
      <c r="L846" s="492"/>
      <c r="M846" s="492"/>
      <c r="N846" s="492"/>
      <c r="O846" s="492"/>
      <c r="P846" s="492"/>
      <c r="Q846" s="492"/>
    </row>
    <row r="847" ht="25.15" customHeight="true" x14ac:dyDescent="0.2">
      <c r="C847" s="492"/>
      <c r="D847" s="492"/>
      <c r="E847" s="492"/>
      <c r="F847" s="492"/>
      <c r="G847" s="492"/>
      <c r="H847" s="492"/>
      <c r="I847" s="492"/>
      <c r="J847" s="492"/>
      <c r="K847" s="492"/>
      <c r="L847" s="492"/>
      <c r="M847" s="492"/>
      <c r="N847" s="492"/>
      <c r="O847" s="492"/>
      <c r="P847" s="492"/>
      <c r="Q847" s="492"/>
    </row>
    <row r="848" ht="25.15" customHeight="true" x14ac:dyDescent="0.2">
      <c r="C848" s="492"/>
      <c r="D848" s="492"/>
      <c r="E848" s="492"/>
      <c r="F848" s="492"/>
      <c r="G848" s="492"/>
      <c r="H848" s="492"/>
      <c r="I848" s="492"/>
      <c r="J848" s="492"/>
      <c r="K848" s="492"/>
      <c r="L848" s="492"/>
      <c r="M848" s="492"/>
      <c r="N848" s="492"/>
      <c r="O848" s="492"/>
      <c r="P848" s="492"/>
      <c r="Q848" s="492"/>
    </row>
    <row r="849" ht="25.15" customHeight="true" x14ac:dyDescent="0.2">
      <c r="C849" s="492"/>
      <c r="D849" s="492"/>
      <c r="E849" s="492"/>
      <c r="F849" s="492"/>
      <c r="G849" s="492"/>
      <c r="H849" s="492"/>
      <c r="I849" s="492"/>
      <c r="J849" s="492"/>
      <c r="K849" s="492"/>
      <c r="L849" s="492"/>
      <c r="M849" s="492"/>
      <c r="N849" s="492"/>
      <c r="O849" s="492"/>
      <c r="P849" s="492"/>
      <c r="Q849" s="492"/>
    </row>
    <row r="850" ht="25.15" customHeight="true" x14ac:dyDescent="0.2">
      <c r="C850" s="492"/>
      <c r="D850" s="492"/>
      <c r="E850" s="492"/>
      <c r="F850" s="492"/>
      <c r="G850" s="492"/>
      <c r="H850" s="492"/>
      <c r="I850" s="492"/>
      <c r="J850" s="492"/>
      <c r="K850" s="492"/>
      <c r="L850" s="492"/>
      <c r="M850" s="492"/>
      <c r="N850" s="492"/>
      <c r="O850" s="492"/>
      <c r="P850" s="492"/>
      <c r="Q850" s="492"/>
    </row>
    <row r="851" ht="25.15" customHeight="true" x14ac:dyDescent="0.2">
      <c r="C851" s="492"/>
      <c r="D851" s="492"/>
      <c r="E851" s="492"/>
      <c r="F851" s="492"/>
      <c r="G851" s="492"/>
      <c r="H851" s="492"/>
      <c r="I851" s="492"/>
      <c r="J851" s="492"/>
      <c r="K851" s="492"/>
      <c r="L851" s="492"/>
      <c r="M851" s="492"/>
      <c r="N851" s="492"/>
      <c r="O851" s="492"/>
      <c r="P851" s="492"/>
      <c r="Q851" s="492"/>
    </row>
    <row r="852" ht="25.15" customHeight="true" x14ac:dyDescent="0.2">
      <c r="C852" s="492"/>
      <c r="D852" s="492"/>
      <c r="E852" s="492"/>
      <c r="F852" s="492"/>
      <c r="G852" s="492"/>
      <c r="H852" s="492"/>
      <c r="I852" s="492"/>
      <c r="J852" s="492"/>
      <c r="K852" s="492"/>
      <c r="L852" s="492"/>
      <c r="M852" s="492"/>
      <c r="N852" s="492"/>
      <c r="O852" s="492"/>
      <c r="P852" s="492"/>
      <c r="Q852" s="492"/>
    </row>
    <row r="853" ht="25.15" customHeight="true" x14ac:dyDescent="0.2">
      <c r="C853" s="492"/>
      <c r="D853" s="492"/>
      <c r="E853" s="492"/>
      <c r="F853" s="492"/>
      <c r="G853" s="492"/>
      <c r="H853" s="492"/>
      <c r="I853" s="492"/>
      <c r="J853" s="492"/>
      <c r="K853" s="492"/>
      <c r="L853" s="492"/>
      <c r="M853" s="492"/>
      <c r="N853" s="492"/>
      <c r="O853" s="492"/>
      <c r="P853" s="492"/>
      <c r="Q853" s="492"/>
    </row>
    <row r="854" ht="25.15" customHeight="true" x14ac:dyDescent="0.2">
      <c r="C854" s="492"/>
      <c r="D854" s="492"/>
      <c r="E854" s="492"/>
      <c r="F854" s="492"/>
      <c r="G854" s="492"/>
      <c r="H854" s="492"/>
      <c r="I854" s="492"/>
      <c r="J854" s="492"/>
      <c r="K854" s="492"/>
      <c r="L854" s="492"/>
      <c r="M854" s="492"/>
      <c r="N854" s="492"/>
      <c r="O854" s="492"/>
      <c r="P854" s="492"/>
      <c r="Q854" s="492"/>
    </row>
    <row r="855" ht="25.15" customHeight="true" x14ac:dyDescent="0.2">
      <c r="C855" s="492"/>
      <c r="D855" s="492"/>
      <c r="E855" s="492"/>
      <c r="F855" s="492"/>
      <c r="G855" s="492"/>
      <c r="H855" s="492"/>
      <c r="I855" s="492"/>
      <c r="J855" s="492"/>
      <c r="K855" s="492"/>
      <c r="L855" s="492"/>
      <c r="M855" s="492"/>
      <c r="N855" s="492"/>
      <c r="O855" s="492"/>
      <c r="P855" s="492"/>
      <c r="Q855" s="492"/>
    </row>
    <row r="856" ht="25.15" customHeight="true" x14ac:dyDescent="0.2">
      <c r="C856" s="492"/>
      <c r="D856" s="492"/>
      <c r="E856" s="492"/>
      <c r="F856" s="492"/>
      <c r="G856" s="492"/>
      <c r="H856" s="492"/>
      <c r="I856" s="492"/>
      <c r="J856" s="492"/>
      <c r="K856" s="492"/>
      <c r="L856" s="492"/>
      <c r="M856" s="492"/>
      <c r="N856" s="492"/>
      <c r="O856" s="492"/>
      <c r="P856" s="492"/>
      <c r="Q856" s="492"/>
    </row>
    <row r="857" ht="25.15" customHeight="true" x14ac:dyDescent="0.2">
      <c r="C857" s="492"/>
      <c r="D857" s="492"/>
      <c r="E857" s="492"/>
      <c r="F857" s="492"/>
      <c r="G857" s="492"/>
      <c r="H857" s="492"/>
      <c r="I857" s="492"/>
      <c r="J857" s="492"/>
      <c r="K857" s="492"/>
      <c r="L857" s="492"/>
      <c r="M857" s="492"/>
      <c r="N857" s="492"/>
      <c r="O857" s="492"/>
      <c r="P857" s="492"/>
      <c r="Q857" s="492"/>
    </row>
    <row r="858" ht="25.15" customHeight="true" x14ac:dyDescent="0.2">
      <c r="C858" s="492"/>
      <c r="D858" s="492"/>
      <c r="E858" s="492"/>
      <c r="F858" s="492"/>
      <c r="G858" s="492"/>
      <c r="H858" s="492"/>
      <c r="I858" s="492"/>
      <c r="J858" s="492"/>
      <c r="K858" s="492"/>
      <c r="L858" s="492"/>
      <c r="M858" s="492"/>
      <c r="N858" s="492"/>
      <c r="O858" s="492"/>
      <c r="P858" s="492"/>
      <c r="Q858" s="492"/>
    </row>
    <row r="859" ht="25.15" customHeight="true" x14ac:dyDescent="0.2">
      <c r="C859" s="492"/>
      <c r="D859" s="492"/>
      <c r="E859" s="492"/>
      <c r="F859" s="492"/>
      <c r="G859" s="492"/>
      <c r="H859" s="492"/>
      <c r="I859" s="492"/>
      <c r="J859" s="492"/>
      <c r="K859" s="492"/>
      <c r="L859" s="492"/>
      <c r="M859" s="492"/>
      <c r="N859" s="492"/>
      <c r="O859" s="492"/>
      <c r="P859" s="492"/>
      <c r="Q859" s="492"/>
    </row>
    <row r="860" ht="25.15" customHeight="true" x14ac:dyDescent="0.2">
      <c r="C860" s="492"/>
      <c r="D860" s="492"/>
      <c r="E860" s="492"/>
      <c r="F860" s="492"/>
      <c r="G860" s="492"/>
      <c r="H860" s="492"/>
      <c r="I860" s="492"/>
      <c r="J860" s="492"/>
      <c r="K860" s="492"/>
      <c r="L860" s="492"/>
      <c r="M860" s="492"/>
      <c r="N860" s="492"/>
      <c r="O860" s="492"/>
      <c r="P860" s="492"/>
      <c r="Q860" s="492"/>
    </row>
    <row r="861" ht="25.15" customHeight="true" x14ac:dyDescent="0.2">
      <c r="C861" s="492"/>
      <c r="D861" s="492"/>
      <c r="E861" s="492"/>
      <c r="F861" s="492"/>
      <c r="G861" s="492"/>
      <c r="H861" s="492"/>
      <c r="I861" s="492"/>
      <c r="J861" s="492"/>
      <c r="K861" s="492"/>
      <c r="L861" s="492"/>
      <c r="M861" s="492"/>
      <c r="N861" s="492"/>
      <c r="O861" s="492"/>
      <c r="P861" s="492"/>
      <c r="Q861" s="492"/>
    </row>
    <row r="862" ht="25.15" customHeight="true" x14ac:dyDescent="0.2">
      <c r="C862" s="492"/>
      <c r="D862" s="492"/>
      <c r="E862" s="492"/>
      <c r="F862" s="492"/>
      <c r="G862" s="492"/>
      <c r="H862" s="492"/>
      <c r="I862" s="492"/>
      <c r="J862" s="492"/>
      <c r="K862" s="492"/>
      <c r="L862" s="492"/>
      <c r="M862" s="492"/>
      <c r="N862" s="492"/>
      <c r="O862" s="492"/>
      <c r="P862" s="492"/>
      <c r="Q862" s="492"/>
    </row>
    <row r="863" ht="25.15" customHeight="true" x14ac:dyDescent="0.2">
      <c r="C863" s="492"/>
      <c r="D863" s="492"/>
      <c r="E863" s="492"/>
      <c r="F863" s="492"/>
      <c r="G863" s="492"/>
      <c r="H863" s="492"/>
      <c r="I863" s="492"/>
      <c r="J863" s="492"/>
      <c r="K863" s="492"/>
      <c r="L863" s="492"/>
      <c r="M863" s="492"/>
      <c r="N863" s="492"/>
      <c r="O863" s="492"/>
      <c r="P863" s="492"/>
      <c r="Q863" s="492"/>
    </row>
    <row r="864" ht="25.15" customHeight="true" x14ac:dyDescent="0.2">
      <c r="C864" s="492"/>
      <c r="D864" s="492"/>
      <c r="E864" s="492"/>
      <c r="F864" s="492"/>
      <c r="G864" s="492"/>
      <c r="H864" s="492"/>
      <c r="I864" s="492"/>
      <c r="J864" s="492"/>
      <c r="K864" s="492"/>
      <c r="L864" s="492"/>
      <c r="M864" s="492"/>
      <c r="N864" s="492"/>
      <c r="O864" s="492"/>
      <c r="P864" s="492"/>
      <c r="Q864" s="492"/>
    </row>
    <row r="865" ht="25.15" customHeight="true" x14ac:dyDescent="0.2">
      <c r="C865" s="492"/>
      <c r="D865" s="492"/>
      <c r="E865" s="492"/>
      <c r="F865" s="492"/>
      <c r="G865" s="492"/>
      <c r="H865" s="492"/>
      <c r="I865" s="492"/>
      <c r="J865" s="492"/>
      <c r="K865" s="492"/>
      <c r="L865" s="492"/>
      <c r="M865" s="492"/>
      <c r="N865" s="492"/>
      <c r="O865" s="492"/>
      <c r="P865" s="492"/>
      <c r="Q865" s="492"/>
    </row>
    <row r="866" ht="25.15" customHeight="true" x14ac:dyDescent="0.2">
      <c r="C866" s="492"/>
      <c r="D866" s="492"/>
      <c r="E866" s="492"/>
      <c r="F866" s="492"/>
      <c r="G866" s="492"/>
      <c r="H866" s="492"/>
      <c r="I866" s="492"/>
      <c r="J866" s="492"/>
      <c r="K866" s="492"/>
      <c r="L866" s="492"/>
      <c r="M866" s="492"/>
      <c r="N866" s="492"/>
      <c r="O866" s="492"/>
      <c r="P866" s="492"/>
      <c r="Q866" s="492"/>
    </row>
    <row r="867" ht="25.15" customHeight="true" x14ac:dyDescent="0.2">
      <c r="C867" s="492"/>
      <c r="D867" s="492"/>
      <c r="E867" s="492"/>
      <c r="F867" s="492"/>
      <c r="G867" s="492"/>
      <c r="H867" s="492"/>
      <c r="I867" s="492"/>
      <c r="J867" s="492"/>
      <c r="K867" s="492"/>
      <c r="L867" s="492"/>
      <c r="M867" s="492"/>
      <c r="N867" s="492"/>
      <c r="O867" s="492"/>
      <c r="P867" s="492"/>
      <c r="Q867" s="492"/>
    </row>
    <row r="868" ht="25.15" customHeight="true" x14ac:dyDescent="0.2">
      <c r="C868" s="492"/>
      <c r="D868" s="492"/>
      <c r="E868" s="492"/>
      <c r="F868" s="492"/>
      <c r="G868" s="492"/>
      <c r="H868" s="492"/>
      <c r="I868" s="492"/>
      <c r="J868" s="492"/>
      <c r="K868" s="492"/>
      <c r="L868" s="492"/>
      <c r="M868" s="492"/>
      <c r="N868" s="492"/>
      <c r="O868" s="492"/>
      <c r="P868" s="492"/>
      <c r="Q868" s="492"/>
    </row>
    <row r="869" ht="25.15" customHeight="true" x14ac:dyDescent="0.2">
      <c r="C869" s="492"/>
      <c r="D869" s="492"/>
      <c r="E869" s="492"/>
      <c r="F869" s="492"/>
      <c r="G869" s="492"/>
      <c r="H869" s="492"/>
      <c r="I869" s="492"/>
      <c r="J869" s="492"/>
      <c r="K869" s="492"/>
      <c r="L869" s="492"/>
      <c r="M869" s="492"/>
      <c r="N869" s="492"/>
      <c r="O869" s="492"/>
      <c r="P869" s="492"/>
      <c r="Q869" s="492"/>
    </row>
    <row r="870" ht="25.15" customHeight="true" x14ac:dyDescent="0.2">
      <c r="C870" s="492"/>
      <c r="D870" s="492"/>
      <c r="E870" s="492"/>
      <c r="F870" s="492"/>
      <c r="G870" s="492"/>
      <c r="H870" s="492"/>
      <c r="I870" s="492"/>
      <c r="J870" s="492"/>
      <c r="K870" s="492"/>
      <c r="L870" s="492"/>
      <c r="M870" s="492"/>
      <c r="N870" s="492"/>
      <c r="O870" s="492"/>
      <c r="P870" s="492"/>
      <c r="Q870" s="492"/>
    </row>
    <row r="871" ht="25.15" customHeight="true" x14ac:dyDescent="0.2">
      <c r="C871" s="492"/>
      <c r="D871" s="492"/>
      <c r="E871" s="492"/>
      <c r="F871" s="492"/>
      <c r="G871" s="492"/>
      <c r="H871" s="492"/>
      <c r="I871" s="492"/>
      <c r="J871" s="492"/>
      <c r="K871" s="492"/>
      <c r="L871" s="492"/>
      <c r="M871" s="492"/>
      <c r="N871" s="492"/>
      <c r="O871" s="492"/>
      <c r="P871" s="492"/>
      <c r="Q871" s="492"/>
    </row>
    <row r="872" ht="25.15" customHeight="true" x14ac:dyDescent="0.2">
      <c r="C872" s="492"/>
      <c r="D872" s="492"/>
      <c r="E872" s="492"/>
      <c r="F872" s="492"/>
      <c r="G872" s="492"/>
      <c r="H872" s="492"/>
      <c r="I872" s="492"/>
      <c r="J872" s="492"/>
      <c r="K872" s="492"/>
      <c r="L872" s="492"/>
      <c r="M872" s="492"/>
      <c r="N872" s="492"/>
      <c r="O872" s="492"/>
      <c r="P872" s="492"/>
      <c r="Q872" s="492"/>
    </row>
    <row r="873" ht="25.15" customHeight="true" x14ac:dyDescent="0.2">
      <c r="C873" s="492"/>
      <c r="D873" s="492"/>
      <c r="E873" s="492"/>
      <c r="F873" s="492"/>
      <c r="G873" s="492"/>
      <c r="H873" s="492"/>
      <c r="I873" s="492"/>
      <c r="J873" s="492"/>
      <c r="K873" s="492"/>
      <c r="L873" s="492"/>
      <c r="M873" s="492"/>
      <c r="N873" s="492"/>
      <c r="O873" s="492"/>
      <c r="P873" s="492"/>
      <c r="Q873" s="492"/>
    </row>
    <row r="874" ht="25.15" customHeight="true" x14ac:dyDescent="0.2">
      <c r="C874" s="492"/>
      <c r="D874" s="492"/>
      <c r="E874" s="492"/>
      <c r="F874" s="492"/>
      <c r="G874" s="492"/>
      <c r="H874" s="492"/>
      <c r="I874" s="492"/>
      <c r="J874" s="492"/>
      <c r="K874" s="492"/>
      <c r="L874" s="492"/>
      <c r="M874" s="492"/>
      <c r="N874" s="492"/>
      <c r="O874" s="492"/>
      <c r="P874" s="492"/>
      <c r="Q874" s="492"/>
    </row>
    <row r="875" ht="25.15" customHeight="true" x14ac:dyDescent="0.2">
      <c r="C875" s="492"/>
      <c r="D875" s="492"/>
      <c r="E875" s="492"/>
      <c r="F875" s="492"/>
      <c r="G875" s="492"/>
      <c r="H875" s="492"/>
      <c r="I875" s="492"/>
      <c r="J875" s="492"/>
      <c r="K875" s="492"/>
      <c r="L875" s="492"/>
      <c r="M875" s="492"/>
      <c r="N875" s="492"/>
      <c r="O875" s="492"/>
      <c r="P875" s="492"/>
      <c r="Q875" s="492"/>
    </row>
    <row r="876" ht="25.15" customHeight="true" x14ac:dyDescent="0.2">
      <c r="C876" s="492"/>
      <c r="D876" s="492"/>
      <c r="E876" s="492"/>
      <c r="F876" s="492"/>
      <c r="G876" s="492"/>
      <c r="H876" s="492"/>
      <c r="I876" s="492"/>
      <c r="J876" s="492"/>
      <c r="K876" s="492"/>
      <c r="L876" s="492"/>
      <c r="M876" s="492"/>
      <c r="N876" s="492"/>
      <c r="O876" s="492"/>
      <c r="P876" s="492"/>
      <c r="Q876" s="492"/>
    </row>
    <row r="877" ht="25.15" customHeight="true" x14ac:dyDescent="0.2">
      <c r="C877" s="492"/>
      <c r="D877" s="492"/>
      <c r="E877" s="492"/>
      <c r="F877" s="492"/>
      <c r="G877" s="492"/>
      <c r="H877" s="492"/>
      <c r="I877" s="492"/>
      <c r="J877" s="492"/>
      <c r="K877" s="492"/>
      <c r="L877" s="492"/>
      <c r="M877" s="492"/>
      <c r="N877" s="492"/>
      <c r="O877" s="492"/>
      <c r="P877" s="492"/>
      <c r="Q877" s="492"/>
    </row>
    <row r="878" ht="25.15" customHeight="true" x14ac:dyDescent="0.2">
      <c r="C878" s="492"/>
      <c r="D878" s="492"/>
      <c r="E878" s="492"/>
      <c r="F878" s="492"/>
      <c r="G878" s="492"/>
      <c r="H878" s="492"/>
      <c r="I878" s="492"/>
      <c r="J878" s="492"/>
      <c r="K878" s="492"/>
      <c r="L878" s="492"/>
      <c r="M878" s="492"/>
      <c r="N878" s="492"/>
      <c r="O878" s="492"/>
      <c r="P878" s="492"/>
      <c r="Q878" s="492"/>
    </row>
    <row r="879" ht="25.15" customHeight="true" x14ac:dyDescent="0.2">
      <c r="C879" s="492"/>
      <c r="D879" s="492"/>
      <c r="E879" s="492"/>
      <c r="F879" s="492"/>
      <c r="G879" s="492"/>
      <c r="H879" s="492"/>
      <c r="I879" s="492"/>
      <c r="J879" s="492"/>
      <c r="K879" s="492"/>
      <c r="L879" s="492"/>
      <c r="M879" s="492"/>
      <c r="N879" s="492"/>
      <c r="O879" s="492"/>
      <c r="P879" s="492"/>
      <c r="Q879" s="492"/>
    </row>
    <row r="880" ht="25.15" customHeight="true" x14ac:dyDescent="0.2">
      <c r="C880" s="492"/>
      <c r="D880" s="492"/>
      <c r="E880" s="492"/>
      <c r="F880" s="492"/>
      <c r="G880" s="492"/>
      <c r="H880" s="492"/>
      <c r="I880" s="492"/>
      <c r="J880" s="492"/>
      <c r="K880" s="492"/>
      <c r="L880" s="492"/>
      <c r="M880" s="492"/>
      <c r="N880" s="492"/>
      <c r="O880" s="492"/>
      <c r="P880" s="492"/>
      <c r="Q880" s="492"/>
    </row>
    <row r="881" ht="25.15" customHeight="true" x14ac:dyDescent="0.2">
      <c r="C881" s="492"/>
      <c r="D881" s="492"/>
      <c r="E881" s="492"/>
      <c r="F881" s="492"/>
      <c r="G881" s="492"/>
      <c r="H881" s="492"/>
      <c r="I881" s="492"/>
      <c r="J881" s="492"/>
      <c r="K881" s="492"/>
      <c r="L881" s="492"/>
      <c r="M881" s="492"/>
      <c r="N881" s="492"/>
      <c r="O881" s="492"/>
      <c r="P881" s="492"/>
      <c r="Q881" s="492"/>
    </row>
    <row r="882" ht="25.15" customHeight="true" x14ac:dyDescent="0.2">
      <c r="C882" s="492"/>
      <c r="D882" s="492"/>
      <c r="E882" s="492"/>
      <c r="F882" s="492"/>
      <c r="G882" s="492"/>
      <c r="H882" s="492"/>
      <c r="I882" s="492"/>
      <c r="J882" s="492"/>
      <c r="K882" s="492"/>
      <c r="L882" s="492"/>
      <c r="M882" s="492"/>
      <c r="N882" s="492"/>
      <c r="O882" s="492"/>
      <c r="P882" s="492"/>
      <c r="Q882" s="492"/>
    </row>
    <row r="883" ht="25.15" customHeight="true" x14ac:dyDescent="0.2">
      <c r="C883" s="492"/>
      <c r="D883" s="492"/>
      <c r="E883" s="492"/>
      <c r="F883" s="492"/>
      <c r="G883" s="492"/>
      <c r="H883" s="492"/>
      <c r="I883" s="492"/>
      <c r="J883" s="492"/>
      <c r="K883" s="492"/>
      <c r="L883" s="492"/>
      <c r="M883" s="492"/>
      <c r="N883" s="492"/>
      <c r="O883" s="492"/>
      <c r="P883" s="492"/>
      <c r="Q883" s="492"/>
    </row>
    <row r="884" ht="25.15" customHeight="true" x14ac:dyDescent="0.2">
      <c r="C884" s="492"/>
      <c r="D884" s="492"/>
      <c r="E884" s="492"/>
      <c r="F884" s="492"/>
      <c r="G884" s="492"/>
      <c r="H884" s="492"/>
      <c r="I884" s="492"/>
      <c r="J884" s="492"/>
      <c r="K884" s="492"/>
      <c r="L884" s="492"/>
      <c r="M884" s="492"/>
      <c r="N884" s="492"/>
      <c r="O884" s="492"/>
      <c r="P884" s="492"/>
      <c r="Q884" s="492"/>
    </row>
    <row r="885" ht="25.15" customHeight="true" x14ac:dyDescent="0.2">
      <c r="C885" s="492"/>
      <c r="D885" s="492"/>
      <c r="E885" s="492"/>
      <c r="F885" s="492"/>
      <c r="G885" s="492"/>
      <c r="H885" s="492"/>
      <c r="I885" s="492"/>
      <c r="J885" s="492"/>
      <c r="K885" s="492"/>
      <c r="L885" s="492"/>
      <c r="M885" s="492"/>
      <c r="N885" s="492"/>
      <c r="O885" s="492"/>
      <c r="P885" s="492"/>
      <c r="Q885" s="492"/>
    </row>
    <row r="886" ht="25.15" customHeight="true" x14ac:dyDescent="0.2">
      <c r="C886" s="492"/>
      <c r="D886" s="492"/>
      <c r="E886" s="492"/>
      <c r="F886" s="492"/>
      <c r="G886" s="492"/>
      <c r="H886" s="492"/>
      <c r="I886" s="492"/>
      <c r="J886" s="492"/>
      <c r="K886" s="492"/>
      <c r="L886" s="492"/>
      <c r="M886" s="492"/>
      <c r="N886" s="492"/>
      <c r="O886" s="492"/>
      <c r="P886" s="492"/>
      <c r="Q886" s="492"/>
    </row>
    <row r="887" ht="25.15" customHeight="true" x14ac:dyDescent="0.2">
      <c r="C887" s="492"/>
      <c r="D887" s="492"/>
      <c r="E887" s="492"/>
      <c r="F887" s="492"/>
      <c r="G887" s="492"/>
      <c r="H887" s="492"/>
      <c r="I887" s="492"/>
      <c r="J887" s="492"/>
      <c r="K887" s="492"/>
      <c r="L887" s="492"/>
      <c r="M887" s="492"/>
      <c r="N887" s="492"/>
      <c r="O887" s="492"/>
      <c r="P887" s="492"/>
      <c r="Q887" s="492"/>
    </row>
    <row r="888" ht="25.15" customHeight="true" x14ac:dyDescent="0.2">
      <c r="C888" s="492"/>
      <c r="D888" s="492"/>
      <c r="E888" s="492"/>
      <c r="F888" s="492"/>
      <c r="G888" s="492"/>
      <c r="H888" s="492"/>
      <c r="I888" s="492"/>
      <c r="J888" s="492"/>
      <c r="K888" s="492"/>
      <c r="L888" s="492"/>
      <c r="M888" s="492"/>
      <c r="N888" s="492"/>
      <c r="O888" s="492"/>
      <c r="P888" s="492"/>
      <c r="Q888" s="492"/>
    </row>
    <row r="889" ht="25.15" customHeight="true" x14ac:dyDescent="0.2">
      <c r="C889" s="492"/>
      <c r="D889" s="492"/>
      <c r="E889" s="492"/>
      <c r="F889" s="492"/>
      <c r="G889" s="492"/>
      <c r="H889" s="492"/>
      <c r="I889" s="492"/>
      <c r="J889" s="492"/>
      <c r="K889" s="492"/>
      <c r="L889" s="492"/>
      <c r="M889" s="492"/>
      <c r="N889" s="492"/>
      <c r="O889" s="492"/>
      <c r="P889" s="492"/>
      <c r="Q889" s="492"/>
    </row>
    <row r="890" ht="25.15" customHeight="true" x14ac:dyDescent="0.2">
      <c r="C890" s="492"/>
      <c r="D890" s="492"/>
      <c r="E890" s="492"/>
      <c r="F890" s="492"/>
      <c r="G890" s="492"/>
      <c r="H890" s="492"/>
      <c r="I890" s="492"/>
      <c r="J890" s="492"/>
      <c r="K890" s="492"/>
      <c r="L890" s="492"/>
      <c r="M890" s="492"/>
      <c r="N890" s="492"/>
      <c r="O890" s="492"/>
      <c r="P890" s="492"/>
      <c r="Q890" s="492"/>
    </row>
    <row r="891" ht="25.15" customHeight="true" x14ac:dyDescent="0.2">
      <c r="C891" s="492"/>
      <c r="D891" s="492"/>
      <c r="E891" s="492"/>
      <c r="F891" s="492"/>
      <c r="G891" s="492"/>
      <c r="H891" s="492"/>
      <c r="I891" s="492"/>
      <c r="J891" s="492"/>
      <c r="K891" s="492"/>
      <c r="L891" s="492"/>
      <c r="M891" s="492"/>
      <c r="N891" s="492"/>
      <c r="O891" s="492"/>
      <c r="P891" s="492"/>
      <c r="Q891" s="492"/>
    </row>
    <row r="892" ht="25.15" customHeight="true" x14ac:dyDescent="0.2">
      <c r="C892" s="492"/>
      <c r="D892" s="492"/>
      <c r="E892" s="492"/>
      <c r="F892" s="492"/>
      <c r="G892" s="492"/>
      <c r="H892" s="492"/>
      <c r="I892" s="492"/>
      <c r="J892" s="492"/>
      <c r="K892" s="492"/>
      <c r="L892" s="492"/>
      <c r="M892" s="492"/>
      <c r="N892" s="492"/>
      <c r="O892" s="492"/>
      <c r="P892" s="492"/>
      <c r="Q892" s="492"/>
    </row>
    <row r="893" ht="25.15" customHeight="true" x14ac:dyDescent="0.2">
      <c r="C893" s="492"/>
      <c r="D893" s="492"/>
      <c r="E893" s="492"/>
      <c r="F893" s="492"/>
      <c r="G893" s="492"/>
      <c r="H893" s="492"/>
      <c r="I893" s="492"/>
      <c r="J893" s="492"/>
      <c r="K893" s="492"/>
      <c r="L893" s="492"/>
      <c r="M893" s="492"/>
      <c r="N893" s="492"/>
      <c r="O893" s="492"/>
      <c r="P893" s="492"/>
      <c r="Q893" s="492"/>
    </row>
    <row r="894" ht="25.15" customHeight="true" x14ac:dyDescent="0.2">
      <c r="C894" s="492"/>
      <c r="D894" s="492"/>
      <c r="E894" s="492"/>
      <c r="F894" s="492"/>
      <c r="G894" s="492"/>
      <c r="H894" s="492"/>
      <c r="I894" s="492"/>
      <c r="J894" s="492"/>
      <c r="K894" s="492"/>
      <c r="L894" s="492"/>
      <c r="M894" s="492"/>
      <c r="N894" s="492"/>
      <c r="O894" s="492"/>
      <c r="P894" s="492"/>
      <c r="Q894" s="492"/>
    </row>
    <row r="895" ht="25.15" customHeight="true" x14ac:dyDescent="0.2">
      <c r="C895" s="492"/>
      <c r="D895" s="492"/>
      <c r="E895" s="492"/>
      <c r="F895" s="492"/>
      <c r="G895" s="492"/>
      <c r="H895" s="492"/>
      <c r="I895" s="492"/>
      <c r="J895" s="492"/>
      <c r="K895" s="492"/>
      <c r="L895" s="492"/>
      <c r="M895" s="492"/>
      <c r="N895" s="492"/>
      <c r="O895" s="492"/>
      <c r="P895" s="492"/>
      <c r="Q895" s="492"/>
    </row>
    <row r="896" ht="25.15" customHeight="true" x14ac:dyDescent="0.2">
      <c r="C896" s="492"/>
      <c r="D896" s="492"/>
      <c r="E896" s="492"/>
      <c r="F896" s="492"/>
      <c r="G896" s="492"/>
      <c r="H896" s="492"/>
      <c r="I896" s="492"/>
      <c r="J896" s="492"/>
      <c r="K896" s="492"/>
      <c r="L896" s="492"/>
      <c r="M896" s="492"/>
      <c r="N896" s="492"/>
      <c r="O896" s="492"/>
      <c r="P896" s="492"/>
      <c r="Q896" s="492"/>
    </row>
    <row r="897" ht="25.15" customHeight="true" x14ac:dyDescent="0.2">
      <c r="C897" s="492"/>
      <c r="D897" s="492"/>
      <c r="E897" s="492"/>
      <c r="F897" s="492"/>
      <c r="G897" s="492"/>
      <c r="H897" s="492"/>
      <c r="I897" s="492"/>
      <c r="J897" s="492"/>
      <c r="K897" s="492"/>
      <c r="L897" s="492"/>
      <c r="M897" s="492"/>
      <c r="N897" s="492"/>
      <c r="O897" s="492"/>
      <c r="P897" s="492"/>
      <c r="Q897" s="492"/>
    </row>
    <row r="898" ht="25.15" customHeight="true" x14ac:dyDescent="0.2">
      <c r="C898" s="492"/>
      <c r="D898" s="492"/>
      <c r="E898" s="492"/>
      <c r="F898" s="492"/>
      <c r="G898" s="492"/>
      <c r="H898" s="492"/>
      <c r="I898" s="492"/>
      <c r="J898" s="492"/>
      <c r="K898" s="492"/>
      <c r="L898" s="492"/>
      <c r="M898" s="492"/>
      <c r="N898" s="492"/>
      <c r="O898" s="492"/>
      <c r="P898" s="492"/>
      <c r="Q898" s="492"/>
    </row>
    <row r="899" ht="25.15" customHeight="true" x14ac:dyDescent="0.2">
      <c r="C899" s="492"/>
      <c r="D899" s="492"/>
      <c r="E899" s="492"/>
      <c r="F899" s="492"/>
      <c r="G899" s="492"/>
      <c r="H899" s="492"/>
      <c r="I899" s="492"/>
      <c r="J899" s="492"/>
      <c r="K899" s="492"/>
      <c r="L899" s="492"/>
      <c r="M899" s="492"/>
      <c r="N899" s="492"/>
      <c r="O899" s="492"/>
      <c r="P899" s="492"/>
      <c r="Q899" s="492"/>
    </row>
    <row r="900" ht="25.15" customHeight="true" x14ac:dyDescent="0.2">
      <c r="C900" s="492"/>
      <c r="D900" s="492"/>
      <c r="E900" s="492"/>
      <c r="F900" s="492"/>
      <c r="G900" s="492"/>
      <c r="H900" s="492"/>
      <c r="I900" s="492"/>
      <c r="J900" s="492"/>
      <c r="K900" s="492"/>
      <c r="L900" s="492"/>
      <c r="M900" s="492"/>
      <c r="N900" s="492"/>
      <c r="O900" s="492"/>
      <c r="P900" s="492"/>
      <c r="Q900" s="492"/>
    </row>
    <row r="901" ht="25.15" customHeight="true" x14ac:dyDescent="0.2">
      <c r="C901" s="492"/>
      <c r="D901" s="492"/>
      <c r="E901" s="492"/>
      <c r="F901" s="492"/>
      <c r="G901" s="492"/>
      <c r="H901" s="492"/>
      <c r="I901" s="492"/>
      <c r="J901" s="492"/>
      <c r="K901" s="492"/>
      <c r="L901" s="492"/>
      <c r="M901" s="492"/>
      <c r="N901" s="492"/>
      <c r="O901" s="492"/>
      <c r="P901" s="492"/>
      <c r="Q901" s="492"/>
    </row>
    <row r="902" ht="25.15" customHeight="true" x14ac:dyDescent="0.2">
      <c r="C902" s="492"/>
      <c r="D902" s="492"/>
      <c r="E902" s="492"/>
      <c r="F902" s="492"/>
      <c r="G902" s="492"/>
      <c r="H902" s="492"/>
      <c r="I902" s="492"/>
      <c r="J902" s="492"/>
      <c r="K902" s="492"/>
      <c r="L902" s="492"/>
      <c r="M902" s="492"/>
      <c r="N902" s="492"/>
      <c r="O902" s="492"/>
      <c r="P902" s="492"/>
      <c r="Q902" s="492"/>
    </row>
    <row r="903" ht="25.15" customHeight="true" x14ac:dyDescent="0.2">
      <c r="C903" s="492"/>
      <c r="D903" s="492"/>
      <c r="E903" s="492"/>
      <c r="F903" s="492"/>
      <c r="G903" s="492"/>
      <c r="H903" s="492"/>
      <c r="I903" s="492"/>
      <c r="J903" s="492"/>
      <c r="K903" s="492"/>
      <c r="L903" s="492"/>
      <c r="M903" s="492"/>
      <c r="N903" s="492"/>
      <c r="O903" s="492"/>
      <c r="P903" s="492"/>
      <c r="Q903" s="492"/>
    </row>
    <row r="904" ht="25.15" customHeight="true" x14ac:dyDescent="0.2">
      <c r="C904" s="492"/>
      <c r="D904" s="492"/>
      <c r="E904" s="492"/>
      <c r="F904" s="492"/>
      <c r="G904" s="492"/>
      <c r="H904" s="492"/>
      <c r="I904" s="492"/>
      <c r="J904" s="492"/>
      <c r="K904" s="492"/>
      <c r="L904" s="492"/>
      <c r="M904" s="492"/>
      <c r="N904" s="492"/>
      <c r="O904" s="492"/>
      <c r="P904" s="492"/>
      <c r="Q904" s="492"/>
    </row>
    <row r="905" ht="25.15" customHeight="true" x14ac:dyDescent="0.2">
      <c r="C905" s="492"/>
      <c r="D905" s="492"/>
      <c r="E905" s="492"/>
      <c r="F905" s="492"/>
      <c r="G905" s="492"/>
      <c r="H905" s="492"/>
      <c r="I905" s="492"/>
      <c r="J905" s="492"/>
      <c r="K905" s="492"/>
      <c r="L905" s="492"/>
      <c r="M905" s="492"/>
      <c r="N905" s="492"/>
      <c r="O905" s="492"/>
      <c r="P905" s="492"/>
      <c r="Q905" s="492"/>
    </row>
    <row r="906" ht="25.15" customHeight="true" x14ac:dyDescent="0.2">
      <c r="C906" s="492"/>
      <c r="D906" s="492"/>
      <c r="E906" s="492"/>
      <c r="F906" s="492"/>
      <c r="G906" s="492"/>
      <c r="H906" s="492"/>
      <c r="I906" s="492"/>
      <c r="J906" s="492"/>
      <c r="K906" s="492"/>
      <c r="L906" s="492"/>
      <c r="M906" s="492"/>
      <c r="N906" s="492"/>
      <c r="O906" s="492"/>
      <c r="P906" s="492"/>
      <c r="Q906" s="492"/>
    </row>
    <row r="907" ht="25.15" customHeight="true" x14ac:dyDescent="0.2">
      <c r="C907" s="492"/>
      <c r="D907" s="492"/>
      <c r="E907" s="492"/>
      <c r="F907" s="492"/>
      <c r="G907" s="492"/>
      <c r="H907" s="492"/>
      <c r="I907" s="492"/>
      <c r="J907" s="492"/>
      <c r="K907" s="492"/>
      <c r="L907" s="492"/>
      <c r="M907" s="492"/>
      <c r="N907" s="492"/>
      <c r="O907" s="492"/>
      <c r="P907" s="492"/>
      <c r="Q907" s="492"/>
    </row>
    <row r="908" ht="25.15" customHeight="true" x14ac:dyDescent="0.2">
      <c r="C908" s="492"/>
      <c r="D908" s="492"/>
      <c r="E908" s="492"/>
      <c r="F908" s="492"/>
      <c r="G908" s="492"/>
      <c r="H908" s="492"/>
      <c r="I908" s="492"/>
      <c r="J908" s="492"/>
      <c r="K908" s="492"/>
      <c r="L908" s="492"/>
      <c r="M908" s="492"/>
      <c r="N908" s="492"/>
      <c r="O908" s="492"/>
      <c r="P908" s="492"/>
      <c r="Q908" s="492"/>
    </row>
    <row r="909" ht="25.15" customHeight="true" x14ac:dyDescent="0.2">
      <c r="C909" s="492"/>
      <c r="D909" s="492"/>
      <c r="E909" s="492"/>
      <c r="F909" s="492"/>
      <c r="G909" s="492"/>
      <c r="H909" s="492"/>
      <c r="I909" s="492"/>
      <c r="J909" s="492"/>
      <c r="K909" s="492"/>
      <c r="L909" s="492"/>
      <c r="M909" s="492"/>
      <c r="N909" s="492"/>
      <c r="O909" s="492"/>
      <c r="P909" s="492"/>
      <c r="Q909" s="492"/>
    </row>
    <row r="910" ht="25.15" customHeight="true" x14ac:dyDescent="0.2">
      <c r="C910" s="492"/>
      <c r="D910" s="492"/>
      <c r="E910" s="492"/>
      <c r="F910" s="492"/>
      <c r="G910" s="492"/>
      <c r="H910" s="492"/>
      <c r="I910" s="492"/>
      <c r="J910" s="492"/>
      <c r="K910" s="492"/>
      <c r="L910" s="492"/>
      <c r="M910" s="492"/>
      <c r="N910" s="492"/>
      <c r="O910" s="492"/>
      <c r="P910" s="492"/>
      <c r="Q910" s="492"/>
    </row>
    <row r="911" ht="25.15" customHeight="true" x14ac:dyDescent="0.2">
      <c r="C911" s="492"/>
      <c r="D911" s="492"/>
      <c r="E911" s="492"/>
      <c r="F911" s="492"/>
      <c r="G911" s="492"/>
      <c r="H911" s="492"/>
      <c r="I911" s="492"/>
      <c r="J911" s="492"/>
      <c r="K911" s="492"/>
      <c r="L911" s="492"/>
      <c r="M911" s="492"/>
      <c r="N911" s="492"/>
      <c r="O911" s="492"/>
      <c r="P911" s="492"/>
      <c r="Q911" s="492"/>
    </row>
    <row r="912" ht="25.15" customHeight="true" x14ac:dyDescent="0.2">
      <c r="C912" s="492"/>
      <c r="D912" s="492"/>
      <c r="E912" s="492"/>
      <c r="F912" s="492"/>
      <c r="G912" s="492"/>
      <c r="H912" s="492"/>
      <c r="I912" s="492"/>
      <c r="J912" s="492"/>
      <c r="K912" s="492"/>
      <c r="L912" s="492"/>
      <c r="M912" s="492"/>
      <c r="N912" s="492"/>
      <c r="O912" s="492"/>
      <c r="P912" s="492"/>
      <c r="Q912" s="492"/>
    </row>
    <row r="913" ht="25.15" customHeight="true" x14ac:dyDescent="0.2">
      <c r="C913" s="492"/>
      <c r="D913" s="492"/>
      <c r="E913" s="492"/>
      <c r="F913" s="492"/>
      <c r="G913" s="492"/>
      <c r="H913" s="492"/>
      <c r="I913" s="492"/>
      <c r="J913" s="492"/>
      <c r="K913" s="492"/>
      <c r="L913" s="492"/>
      <c r="M913" s="492"/>
      <c r="N913" s="492"/>
      <c r="O913" s="492"/>
      <c r="P913" s="492"/>
      <c r="Q913" s="492"/>
    </row>
    <row r="914" ht="25.15" customHeight="true" x14ac:dyDescent="0.2">
      <c r="C914" s="492"/>
      <c r="D914" s="492"/>
      <c r="E914" s="492"/>
      <c r="F914" s="492"/>
      <c r="G914" s="492"/>
      <c r="H914" s="492"/>
      <c r="I914" s="492"/>
      <c r="J914" s="492"/>
      <c r="K914" s="492"/>
      <c r="L914" s="492"/>
      <c r="M914" s="492"/>
      <c r="N914" s="492"/>
      <c r="O914" s="492"/>
      <c r="P914" s="492"/>
      <c r="Q914" s="492"/>
    </row>
    <row r="915" ht="25.15" customHeight="true" x14ac:dyDescent="0.2">
      <c r="C915" s="492"/>
      <c r="D915" s="492"/>
      <c r="E915" s="492"/>
      <c r="F915" s="492"/>
      <c r="G915" s="492"/>
      <c r="H915" s="492"/>
      <c r="I915" s="492"/>
      <c r="J915" s="492"/>
      <c r="K915" s="492"/>
      <c r="L915" s="492"/>
      <c r="M915" s="492"/>
      <c r="N915" s="492"/>
      <c r="O915" s="492"/>
      <c r="P915" s="492"/>
      <c r="Q915" s="492"/>
    </row>
    <row r="916" ht="25.15" customHeight="true" x14ac:dyDescent="0.2">
      <c r="C916" s="492"/>
      <c r="D916" s="492"/>
      <c r="E916" s="492"/>
      <c r="F916" s="492"/>
      <c r="G916" s="492"/>
      <c r="H916" s="492"/>
      <c r="I916" s="492"/>
      <c r="J916" s="492"/>
      <c r="K916" s="492"/>
      <c r="L916" s="492"/>
      <c r="M916" s="492"/>
      <c r="N916" s="492"/>
      <c r="O916" s="492"/>
      <c r="P916" s="492"/>
      <c r="Q916" s="492"/>
    </row>
    <row r="917" ht="25.15" customHeight="true" x14ac:dyDescent="0.2">
      <c r="C917" s="492"/>
      <c r="D917" s="492"/>
      <c r="E917" s="492"/>
      <c r="F917" s="492"/>
      <c r="G917" s="492"/>
      <c r="H917" s="492"/>
      <c r="I917" s="492"/>
      <c r="J917" s="492"/>
      <c r="K917" s="492"/>
      <c r="L917" s="492"/>
      <c r="M917" s="492"/>
      <c r="N917" s="492"/>
      <c r="O917" s="492"/>
      <c r="P917" s="492"/>
      <c r="Q917" s="492"/>
    </row>
    <row r="918" ht="25.15" customHeight="true" x14ac:dyDescent="0.2">
      <c r="C918" s="492"/>
      <c r="D918" s="492"/>
      <c r="E918" s="492"/>
      <c r="F918" s="492"/>
      <c r="G918" s="492"/>
      <c r="H918" s="492"/>
      <c r="I918" s="492"/>
      <c r="J918" s="492"/>
      <c r="K918" s="492"/>
      <c r="L918" s="492"/>
      <c r="M918" s="492"/>
      <c r="N918" s="492"/>
      <c r="O918" s="492"/>
      <c r="P918" s="492"/>
      <c r="Q918" s="492"/>
    </row>
    <row r="919" ht="25.15" customHeight="true" x14ac:dyDescent="0.2">
      <c r="C919" s="492"/>
      <c r="D919" s="492"/>
      <c r="E919" s="492"/>
      <c r="F919" s="492"/>
      <c r="G919" s="492"/>
      <c r="H919" s="492"/>
      <c r="I919" s="492"/>
      <c r="J919" s="492"/>
      <c r="K919" s="492"/>
      <c r="L919" s="492"/>
      <c r="M919" s="492"/>
      <c r="N919" s="492"/>
      <c r="O919" s="492"/>
      <c r="P919" s="492"/>
      <c r="Q919" s="492"/>
    </row>
    <row r="920" ht="25.15" customHeight="true" x14ac:dyDescent="0.2">
      <c r="C920" s="492"/>
      <c r="D920" s="492"/>
      <c r="E920" s="492"/>
      <c r="F920" s="492"/>
      <c r="G920" s="492"/>
      <c r="H920" s="492"/>
      <c r="I920" s="492"/>
      <c r="J920" s="492"/>
      <c r="K920" s="492"/>
      <c r="L920" s="492"/>
      <c r="M920" s="492"/>
      <c r="N920" s="492"/>
      <c r="O920" s="492"/>
      <c r="P920" s="492"/>
      <c r="Q920" s="492"/>
    </row>
    <row r="921" ht="25.15" customHeight="true" x14ac:dyDescent="0.2">
      <c r="C921" s="492"/>
      <c r="D921" s="492"/>
      <c r="E921" s="492"/>
      <c r="F921" s="492"/>
      <c r="G921" s="492"/>
      <c r="H921" s="492"/>
      <c r="I921" s="492"/>
      <c r="J921" s="492"/>
      <c r="K921" s="492"/>
      <c r="L921" s="492"/>
      <c r="M921" s="492"/>
      <c r="N921" s="492"/>
      <c r="O921" s="492"/>
      <c r="P921" s="492"/>
      <c r="Q921" s="492"/>
    </row>
    <row r="922" ht="25.15" customHeight="true" x14ac:dyDescent="0.2">
      <c r="C922" s="492"/>
      <c r="D922" s="492"/>
      <c r="E922" s="492"/>
      <c r="F922" s="492"/>
      <c r="G922" s="492"/>
      <c r="H922" s="492"/>
      <c r="I922" s="492"/>
      <c r="J922" s="492"/>
      <c r="K922" s="492"/>
      <c r="L922" s="492"/>
      <c r="M922" s="492"/>
      <c r="N922" s="492"/>
      <c r="O922" s="492"/>
      <c r="P922" s="492"/>
      <c r="Q922" s="492"/>
    </row>
    <row r="923" ht="25.15" customHeight="true" x14ac:dyDescent="0.2">
      <c r="C923" s="492"/>
      <c r="D923" s="492"/>
      <c r="E923" s="492"/>
      <c r="F923" s="492"/>
      <c r="G923" s="492"/>
      <c r="H923" s="492"/>
      <c r="I923" s="492"/>
      <c r="J923" s="492"/>
      <c r="K923" s="492"/>
      <c r="L923" s="492"/>
      <c r="M923" s="492"/>
      <c r="N923" s="492"/>
      <c r="O923" s="492"/>
      <c r="P923" s="492"/>
      <c r="Q923" s="492"/>
    </row>
    <row r="924" ht="25.15" customHeight="true" x14ac:dyDescent="0.2">
      <c r="C924" s="492"/>
      <c r="D924" s="492"/>
      <c r="E924" s="492"/>
      <c r="F924" s="492"/>
      <c r="G924" s="492"/>
      <c r="H924" s="492"/>
      <c r="I924" s="492"/>
      <c r="J924" s="492"/>
      <c r="K924" s="492"/>
      <c r="L924" s="492"/>
      <c r="M924" s="492"/>
      <c r="N924" s="492"/>
      <c r="O924" s="492"/>
      <c r="P924" s="492"/>
      <c r="Q924" s="492"/>
    </row>
    <row r="925" ht="25.15" customHeight="true" x14ac:dyDescent="0.2">
      <c r="C925" s="492"/>
      <c r="D925" s="492"/>
      <c r="E925" s="492"/>
      <c r="F925" s="492"/>
      <c r="G925" s="492"/>
      <c r="H925" s="492"/>
      <c r="I925" s="492"/>
      <c r="J925" s="492"/>
      <c r="K925" s="492"/>
      <c r="L925" s="492"/>
      <c r="M925" s="492"/>
      <c r="N925" s="492"/>
      <c r="O925" s="492"/>
      <c r="P925" s="492"/>
      <c r="Q925" s="492"/>
    </row>
    <row r="926" ht="25.15" customHeight="true" x14ac:dyDescent="0.2">
      <c r="C926" s="492"/>
      <c r="D926" s="492"/>
      <c r="E926" s="492"/>
      <c r="F926" s="492"/>
      <c r="G926" s="492"/>
      <c r="H926" s="492"/>
      <c r="I926" s="492"/>
      <c r="J926" s="492"/>
      <c r="K926" s="492"/>
      <c r="L926" s="492"/>
      <c r="M926" s="492"/>
      <c r="N926" s="492"/>
      <c r="O926" s="492"/>
      <c r="P926" s="492"/>
      <c r="Q926" s="492"/>
    </row>
    <row r="927" ht="25.15" customHeight="true" x14ac:dyDescent="0.2">
      <c r="C927" s="492"/>
      <c r="D927" s="492"/>
      <c r="E927" s="492"/>
      <c r="F927" s="492"/>
      <c r="G927" s="492"/>
      <c r="H927" s="492"/>
      <c r="I927" s="492"/>
      <c r="J927" s="492"/>
      <c r="K927" s="492"/>
      <c r="L927" s="492"/>
      <c r="M927" s="492"/>
      <c r="N927" s="492"/>
      <c r="O927" s="492"/>
      <c r="P927" s="492"/>
      <c r="Q927" s="492"/>
    </row>
    <row r="928" ht="25.15" customHeight="true" x14ac:dyDescent="0.2">
      <c r="C928" s="492"/>
      <c r="D928" s="492"/>
      <c r="E928" s="492"/>
      <c r="F928" s="492"/>
      <c r="G928" s="492"/>
      <c r="H928" s="492"/>
      <c r="I928" s="492"/>
      <c r="J928" s="492"/>
      <c r="K928" s="492"/>
      <c r="L928" s="492"/>
      <c r="M928" s="492"/>
      <c r="N928" s="492"/>
      <c r="O928" s="492"/>
      <c r="P928" s="492"/>
      <c r="Q928" s="492"/>
    </row>
    <row r="929" ht="25.15" customHeight="true" x14ac:dyDescent="0.2">
      <c r="C929" s="492"/>
      <c r="D929" s="492"/>
      <c r="E929" s="492"/>
      <c r="F929" s="492"/>
      <c r="G929" s="492"/>
      <c r="H929" s="492"/>
      <c r="I929" s="492"/>
      <c r="J929" s="492"/>
      <c r="K929" s="492"/>
      <c r="L929" s="492"/>
      <c r="M929" s="492"/>
      <c r="N929" s="492"/>
      <c r="O929" s="492"/>
      <c r="P929" s="492"/>
      <c r="Q929" s="492"/>
    </row>
    <row r="930" ht="25.15" customHeight="true" x14ac:dyDescent="0.2">
      <c r="C930" s="492"/>
      <c r="D930" s="492"/>
      <c r="E930" s="492"/>
      <c r="F930" s="492"/>
      <c r="G930" s="492"/>
      <c r="H930" s="492"/>
      <c r="I930" s="492"/>
      <c r="J930" s="492"/>
      <c r="K930" s="492"/>
      <c r="L930" s="492"/>
      <c r="M930" s="492"/>
      <c r="N930" s="492"/>
      <c r="O930" s="492"/>
      <c r="P930" s="492"/>
      <c r="Q930" s="492"/>
    </row>
    <row r="931" ht="25.15" customHeight="true" x14ac:dyDescent="0.2">
      <c r="C931" s="492"/>
      <c r="D931" s="492"/>
      <c r="E931" s="492"/>
      <c r="F931" s="492"/>
      <c r="G931" s="492"/>
      <c r="H931" s="492"/>
      <c r="I931" s="492"/>
      <c r="J931" s="492"/>
      <c r="K931" s="492"/>
      <c r="L931" s="492"/>
      <c r="M931" s="492"/>
      <c r="N931" s="492"/>
      <c r="O931" s="492"/>
      <c r="P931" s="492"/>
      <c r="Q931" s="492"/>
    </row>
    <row r="932" ht="25.15" customHeight="true" x14ac:dyDescent="0.2">
      <c r="C932" s="492"/>
      <c r="D932" s="492"/>
      <c r="E932" s="492"/>
      <c r="F932" s="492"/>
      <c r="G932" s="492"/>
      <c r="H932" s="492"/>
      <c r="I932" s="492"/>
      <c r="J932" s="492"/>
      <c r="K932" s="492"/>
      <c r="L932" s="492"/>
      <c r="M932" s="492"/>
      <c r="N932" s="492"/>
      <c r="O932" s="492"/>
      <c r="P932" s="492"/>
      <c r="Q932" s="492"/>
    </row>
    <row r="933" ht="25.15" customHeight="true" x14ac:dyDescent="0.2">
      <c r="C933" s="492"/>
      <c r="D933" s="492"/>
      <c r="E933" s="492"/>
      <c r="F933" s="492"/>
      <c r="G933" s="492"/>
      <c r="H933" s="492"/>
      <c r="I933" s="492"/>
      <c r="J933" s="492"/>
      <c r="K933" s="492"/>
      <c r="L933" s="492"/>
      <c r="M933" s="492"/>
      <c r="N933" s="492"/>
      <c r="O933" s="492"/>
      <c r="P933" s="492"/>
      <c r="Q933" s="492"/>
    </row>
    <row r="934" ht="25.15" customHeight="true" x14ac:dyDescent="0.2">
      <c r="C934" s="492"/>
      <c r="D934" s="492"/>
      <c r="E934" s="492"/>
      <c r="F934" s="492"/>
      <c r="G934" s="492"/>
      <c r="H934" s="492"/>
      <c r="I934" s="492"/>
      <c r="J934" s="492"/>
      <c r="K934" s="492"/>
      <c r="L934" s="492"/>
      <c r="M934" s="492"/>
      <c r="N934" s="492"/>
      <c r="O934" s="492"/>
      <c r="P934" s="492"/>
      <c r="Q934" s="492"/>
    </row>
    <row r="935" ht="25.15" customHeight="true" x14ac:dyDescent="0.2">
      <c r="C935" s="492"/>
      <c r="D935" s="492"/>
      <c r="E935" s="492"/>
      <c r="F935" s="492"/>
      <c r="G935" s="492"/>
      <c r="H935" s="492"/>
      <c r="I935" s="492"/>
      <c r="J935" s="492"/>
      <c r="K935" s="492"/>
      <c r="L935" s="492"/>
      <c r="M935" s="492"/>
      <c r="N935" s="492"/>
      <c r="O935" s="492"/>
      <c r="P935" s="492"/>
      <c r="Q935" s="492"/>
    </row>
    <row r="936" ht="25.15" customHeight="true" x14ac:dyDescent="0.2">
      <c r="C936" s="492"/>
      <c r="D936" s="492"/>
      <c r="E936" s="492"/>
      <c r="F936" s="492"/>
      <c r="G936" s="492"/>
      <c r="H936" s="492"/>
      <c r="I936" s="492"/>
      <c r="J936" s="492"/>
      <c r="K936" s="492"/>
      <c r="L936" s="492"/>
      <c r="M936" s="492"/>
      <c r="N936" s="492"/>
      <c r="O936" s="492"/>
      <c r="P936" s="492"/>
      <c r="Q936" s="492"/>
    </row>
    <row r="937" ht="25.15" customHeight="true" x14ac:dyDescent="0.2">
      <c r="C937" s="492"/>
      <c r="D937" s="492"/>
      <c r="E937" s="492"/>
      <c r="F937" s="492"/>
      <c r="G937" s="492"/>
      <c r="H937" s="492"/>
      <c r="I937" s="492"/>
      <c r="J937" s="492"/>
      <c r="K937" s="492"/>
      <c r="L937" s="492"/>
      <c r="M937" s="492"/>
      <c r="N937" s="492"/>
      <c r="O937" s="492"/>
      <c r="P937" s="492"/>
      <c r="Q937" s="492"/>
    </row>
    <row r="938" ht="25.15" customHeight="true" x14ac:dyDescent="0.2">
      <c r="C938" s="492"/>
      <c r="D938" s="492"/>
      <c r="E938" s="492"/>
      <c r="F938" s="492"/>
      <c r="G938" s="492"/>
      <c r="H938" s="492"/>
      <c r="I938" s="492"/>
      <c r="J938" s="492"/>
      <c r="K938" s="492"/>
      <c r="L938" s="492"/>
      <c r="M938" s="492"/>
      <c r="N938" s="492"/>
      <c r="O938" s="492"/>
      <c r="P938" s="492"/>
      <c r="Q938" s="492"/>
    </row>
    <row r="939" ht="25.15" customHeight="true" x14ac:dyDescent="0.2">
      <c r="C939" s="492"/>
      <c r="D939" s="492"/>
      <c r="E939" s="492"/>
      <c r="F939" s="492"/>
      <c r="G939" s="492"/>
      <c r="H939" s="492"/>
      <c r="I939" s="492"/>
      <c r="J939" s="492"/>
      <c r="K939" s="492"/>
      <c r="L939" s="492"/>
      <c r="M939" s="492"/>
      <c r="N939" s="492"/>
      <c r="O939" s="492"/>
      <c r="P939" s="492"/>
      <c r="Q939" s="492"/>
    </row>
    <row r="940" ht="25.15" customHeight="true" x14ac:dyDescent="0.2">
      <c r="C940" s="492"/>
      <c r="D940" s="492"/>
      <c r="E940" s="492"/>
      <c r="F940" s="492"/>
      <c r="G940" s="492"/>
      <c r="H940" s="492"/>
      <c r="I940" s="492"/>
      <c r="J940" s="492"/>
      <c r="K940" s="492"/>
      <c r="L940" s="492"/>
      <c r="M940" s="492"/>
      <c r="N940" s="492"/>
      <c r="O940" s="492"/>
      <c r="P940" s="492"/>
      <c r="Q940" s="492"/>
    </row>
    <row r="941" ht="25.15" customHeight="true" x14ac:dyDescent="0.2">
      <c r="C941" s="492"/>
      <c r="D941" s="492"/>
      <c r="E941" s="492"/>
      <c r="F941" s="492"/>
      <c r="G941" s="492"/>
      <c r="H941" s="492"/>
      <c r="I941" s="492"/>
      <c r="J941" s="492"/>
      <c r="K941" s="492"/>
      <c r="L941" s="492"/>
      <c r="M941" s="492"/>
      <c r="N941" s="492"/>
      <c r="O941" s="492"/>
      <c r="P941" s="492"/>
      <c r="Q941" s="492"/>
    </row>
    <row r="942" ht="25.15" customHeight="true" x14ac:dyDescent="0.2">
      <c r="C942" s="492"/>
      <c r="D942" s="492"/>
      <c r="E942" s="492"/>
      <c r="F942" s="492"/>
      <c r="G942" s="492"/>
      <c r="H942" s="492"/>
      <c r="I942" s="492"/>
      <c r="J942" s="492"/>
      <c r="K942" s="492"/>
      <c r="L942" s="492"/>
      <c r="M942" s="492"/>
      <c r="N942" s="492"/>
      <c r="O942" s="492"/>
      <c r="P942" s="492"/>
      <c r="Q942" s="492"/>
    </row>
    <row r="943" ht="25.15" customHeight="true" x14ac:dyDescent="0.2">
      <c r="C943" s="492"/>
      <c r="D943" s="492"/>
      <c r="E943" s="492"/>
      <c r="F943" s="492"/>
      <c r="G943" s="492"/>
      <c r="H943" s="492"/>
      <c r="I943" s="492"/>
      <c r="J943" s="492"/>
      <c r="K943" s="492"/>
      <c r="L943" s="492"/>
      <c r="M943" s="492"/>
      <c r="N943" s="492"/>
      <c r="O943" s="492"/>
      <c r="P943" s="492"/>
      <c r="Q943" s="492"/>
    </row>
    <row r="944" ht="25.15" customHeight="true" x14ac:dyDescent="0.2">
      <c r="C944" s="492"/>
      <c r="D944" s="492"/>
      <c r="E944" s="492"/>
      <c r="F944" s="492"/>
      <c r="G944" s="492"/>
      <c r="H944" s="492"/>
      <c r="I944" s="492"/>
      <c r="J944" s="492"/>
      <c r="K944" s="492"/>
      <c r="L944" s="492"/>
      <c r="M944" s="492"/>
      <c r="N944" s="492"/>
      <c r="O944" s="492"/>
      <c r="P944" s="492"/>
      <c r="Q944" s="492"/>
    </row>
    <row r="945" ht="25.15" customHeight="true" x14ac:dyDescent="0.2">
      <c r="C945" s="492"/>
      <c r="D945" s="492"/>
      <c r="E945" s="492"/>
      <c r="F945" s="492"/>
      <c r="G945" s="492"/>
      <c r="H945" s="492"/>
      <c r="I945" s="492"/>
      <c r="J945" s="492"/>
      <c r="K945" s="492"/>
      <c r="L945" s="492"/>
      <c r="M945" s="492"/>
      <c r="N945" s="492"/>
      <c r="O945" s="492"/>
      <c r="P945" s="492"/>
      <c r="Q945" s="492"/>
    </row>
    <row r="946" ht="25.15" customHeight="true" x14ac:dyDescent="0.2">
      <c r="C946" s="492"/>
      <c r="D946" s="492"/>
      <c r="E946" s="492"/>
      <c r="F946" s="492"/>
      <c r="G946" s="492"/>
      <c r="H946" s="492"/>
      <c r="I946" s="492"/>
      <c r="J946" s="492"/>
      <c r="K946" s="492"/>
      <c r="L946" s="492"/>
      <c r="M946" s="492"/>
      <c r="N946" s="492"/>
      <c r="O946" s="492"/>
      <c r="P946" s="492"/>
      <c r="Q946" s="492"/>
    </row>
    <row r="947" ht="25.15" customHeight="true" x14ac:dyDescent="0.2">
      <c r="C947" s="492"/>
      <c r="D947" s="492"/>
      <c r="E947" s="492"/>
      <c r="F947" s="492"/>
      <c r="G947" s="492"/>
      <c r="H947" s="492"/>
      <c r="I947" s="492"/>
      <c r="J947" s="492"/>
      <c r="K947" s="492"/>
      <c r="L947" s="492"/>
      <c r="M947" s="492"/>
      <c r="N947" s="492"/>
      <c r="O947" s="492"/>
      <c r="P947" s="492"/>
      <c r="Q947" s="492"/>
    </row>
    <row r="948" ht="25.15" customHeight="true" x14ac:dyDescent="0.2">
      <c r="C948" s="492"/>
      <c r="D948" s="492"/>
      <c r="E948" s="492"/>
      <c r="F948" s="492"/>
      <c r="G948" s="492"/>
      <c r="H948" s="492"/>
      <c r="I948" s="492"/>
      <c r="J948" s="492"/>
      <c r="K948" s="492"/>
      <c r="L948" s="492"/>
      <c r="M948" s="492"/>
      <c r="N948" s="492"/>
      <c r="O948" s="492"/>
      <c r="P948" s="492"/>
      <c r="Q948" s="492"/>
    </row>
    <row r="949" ht="25.15" customHeight="true" x14ac:dyDescent="0.2">
      <c r="C949" s="492"/>
      <c r="D949" s="492"/>
      <c r="E949" s="492"/>
      <c r="F949" s="492"/>
      <c r="G949" s="492"/>
      <c r="H949" s="492"/>
      <c r="I949" s="492"/>
      <c r="J949" s="492"/>
      <c r="K949" s="492"/>
      <c r="L949" s="492"/>
      <c r="M949" s="492"/>
      <c r="N949" s="492"/>
      <c r="O949" s="492"/>
      <c r="P949" s="492"/>
      <c r="Q949" s="492"/>
    </row>
    <row r="950" ht="25.15" customHeight="true" x14ac:dyDescent="0.2">
      <c r="C950" s="492"/>
      <c r="D950" s="492"/>
      <c r="E950" s="492"/>
      <c r="F950" s="492"/>
      <c r="G950" s="492"/>
      <c r="H950" s="492"/>
      <c r="I950" s="492"/>
      <c r="J950" s="492"/>
      <c r="K950" s="492"/>
      <c r="L950" s="492"/>
      <c r="M950" s="492"/>
      <c r="N950" s="492"/>
      <c r="O950" s="492"/>
      <c r="P950" s="492"/>
      <c r="Q950" s="492"/>
    </row>
    <row r="951" ht="25.15" customHeight="true" x14ac:dyDescent="0.2">
      <c r="C951" s="492"/>
      <c r="D951" s="492"/>
      <c r="E951" s="492"/>
      <c r="F951" s="492"/>
      <c r="G951" s="492"/>
      <c r="H951" s="492"/>
      <c r="I951" s="492"/>
      <c r="J951" s="492"/>
      <c r="K951" s="492"/>
      <c r="L951" s="492"/>
      <c r="M951" s="492"/>
      <c r="N951" s="492"/>
      <c r="O951" s="492"/>
      <c r="P951" s="492"/>
      <c r="Q951" s="492"/>
    </row>
    <row r="952" ht="25.15" customHeight="true" x14ac:dyDescent="0.2">
      <c r="C952" s="492"/>
      <c r="D952" s="492"/>
      <c r="E952" s="492"/>
      <c r="F952" s="492"/>
      <c r="G952" s="492"/>
      <c r="H952" s="492"/>
      <c r="I952" s="492"/>
      <c r="J952" s="492"/>
      <c r="K952" s="492"/>
      <c r="L952" s="492"/>
      <c r="M952" s="492"/>
      <c r="N952" s="492"/>
      <c r="O952" s="492"/>
      <c r="P952" s="492"/>
      <c r="Q952" s="492"/>
    </row>
    <row r="953" ht="25.15" customHeight="true" x14ac:dyDescent="0.2">
      <c r="C953" s="492"/>
      <c r="D953" s="492"/>
      <c r="E953" s="492"/>
      <c r="F953" s="492"/>
      <c r="G953" s="492"/>
      <c r="H953" s="492"/>
      <c r="I953" s="492"/>
      <c r="J953" s="492"/>
      <c r="K953" s="492"/>
      <c r="L953" s="492"/>
      <c r="M953" s="492"/>
      <c r="N953" s="492"/>
      <c r="O953" s="492"/>
      <c r="P953" s="492"/>
      <c r="Q953" s="492"/>
    </row>
    <row r="954" ht="25.15" customHeight="true" x14ac:dyDescent="0.2">
      <c r="C954" s="492"/>
      <c r="D954" s="492"/>
      <c r="E954" s="492"/>
      <c r="F954" s="492"/>
      <c r="G954" s="492"/>
      <c r="H954" s="492"/>
      <c r="I954" s="492"/>
      <c r="J954" s="492"/>
      <c r="K954" s="492"/>
      <c r="L954" s="492"/>
      <c r="M954" s="492"/>
      <c r="N954" s="492"/>
      <c r="O954" s="492"/>
      <c r="P954" s="492"/>
      <c r="Q954" s="492"/>
    </row>
    <row r="955" ht="25.15" customHeight="true" x14ac:dyDescent="0.2">
      <c r="C955" s="492"/>
      <c r="D955" s="492"/>
      <c r="E955" s="492"/>
      <c r="F955" s="492"/>
      <c r="G955" s="492"/>
      <c r="H955" s="492"/>
      <c r="I955" s="492"/>
      <c r="J955" s="492"/>
      <c r="K955" s="492"/>
      <c r="L955" s="492"/>
      <c r="M955" s="492"/>
      <c r="N955" s="492"/>
      <c r="O955" s="492"/>
      <c r="P955" s="492"/>
      <c r="Q955" s="492"/>
    </row>
    <row r="956" ht="25.15" customHeight="true" x14ac:dyDescent="0.2">
      <c r="C956" s="492"/>
      <c r="D956" s="492"/>
      <c r="E956" s="492"/>
      <c r="F956" s="492"/>
      <c r="G956" s="492"/>
      <c r="H956" s="492"/>
      <c r="I956" s="492"/>
      <c r="J956" s="492"/>
      <c r="K956" s="492"/>
      <c r="L956" s="492"/>
      <c r="M956" s="492"/>
      <c r="N956" s="492"/>
      <c r="O956" s="492"/>
      <c r="P956" s="492"/>
      <c r="Q956" s="492"/>
    </row>
    <row r="957" ht="25.15" customHeight="true" x14ac:dyDescent="0.2">
      <c r="C957" s="492"/>
      <c r="D957" s="492"/>
      <c r="E957" s="492"/>
      <c r="F957" s="492"/>
      <c r="G957" s="492"/>
      <c r="H957" s="492"/>
      <c r="I957" s="492"/>
      <c r="J957" s="492"/>
      <c r="K957" s="492"/>
      <c r="L957" s="492"/>
      <c r="M957" s="492"/>
      <c r="N957" s="492"/>
      <c r="O957" s="492"/>
      <c r="P957" s="492"/>
      <c r="Q957" s="492"/>
    </row>
    <row r="958" ht="25.15" customHeight="true" x14ac:dyDescent="0.2">
      <c r="C958" s="492"/>
      <c r="D958" s="492"/>
      <c r="E958" s="492"/>
      <c r="F958" s="492"/>
      <c r="G958" s="492"/>
      <c r="H958" s="492"/>
      <c r="I958" s="492"/>
      <c r="J958" s="492"/>
      <c r="K958" s="492"/>
      <c r="L958" s="492"/>
      <c r="M958" s="492"/>
      <c r="N958" s="492"/>
      <c r="O958" s="492"/>
      <c r="P958" s="492"/>
      <c r="Q958" s="492"/>
    </row>
    <row r="959" ht="25.15" customHeight="true" x14ac:dyDescent="0.2">
      <c r="C959" s="492"/>
      <c r="D959" s="492"/>
      <c r="E959" s="492"/>
      <c r="F959" s="492"/>
      <c r="G959" s="492"/>
      <c r="H959" s="492"/>
      <c r="I959" s="492"/>
      <c r="J959" s="492"/>
      <c r="K959" s="492"/>
      <c r="L959" s="492"/>
      <c r="M959" s="492"/>
      <c r="N959" s="492"/>
      <c r="O959" s="492"/>
      <c r="P959" s="492"/>
      <c r="Q959" s="492"/>
    </row>
    <row r="960" ht="25.15" customHeight="true" x14ac:dyDescent="0.2">
      <c r="C960" s="492"/>
      <c r="D960" s="492"/>
      <c r="E960" s="492"/>
      <c r="F960" s="492"/>
      <c r="G960" s="492"/>
      <c r="H960" s="492"/>
      <c r="I960" s="492"/>
      <c r="J960" s="492"/>
      <c r="K960" s="492"/>
      <c r="L960" s="492"/>
      <c r="M960" s="492"/>
      <c r="N960" s="492"/>
      <c r="O960" s="492"/>
      <c r="P960" s="492"/>
      <c r="Q960" s="492"/>
    </row>
    <row r="961" ht="25.15" customHeight="true" x14ac:dyDescent="0.2">
      <c r="C961" s="492"/>
      <c r="D961" s="492"/>
      <c r="E961" s="492"/>
      <c r="F961" s="492"/>
      <c r="G961" s="492"/>
      <c r="H961" s="492"/>
      <c r="I961" s="492"/>
      <c r="J961" s="492"/>
      <c r="K961" s="492"/>
      <c r="L961" s="492"/>
      <c r="M961" s="492"/>
      <c r="N961" s="492"/>
      <c r="O961" s="492"/>
      <c r="P961" s="492"/>
      <c r="Q961" s="492"/>
    </row>
    <row r="962" ht="25.15" customHeight="true" x14ac:dyDescent="0.2">
      <c r="C962" s="492"/>
      <c r="D962" s="492"/>
      <c r="E962" s="492"/>
      <c r="F962" s="492"/>
      <c r="G962" s="492"/>
      <c r="H962" s="492"/>
      <c r="I962" s="492"/>
      <c r="J962" s="492"/>
      <c r="K962" s="492"/>
      <c r="L962" s="492"/>
      <c r="M962" s="492"/>
      <c r="N962" s="492"/>
      <c r="O962" s="492"/>
      <c r="P962" s="492"/>
      <c r="Q962" s="492"/>
    </row>
    <row r="963" ht="25.15" customHeight="true" x14ac:dyDescent="0.2">
      <c r="C963" s="492"/>
      <c r="D963" s="492"/>
      <c r="E963" s="492"/>
      <c r="F963" s="492"/>
      <c r="G963" s="492"/>
      <c r="H963" s="492"/>
      <c r="I963" s="492"/>
      <c r="J963" s="492"/>
      <c r="K963" s="492"/>
      <c r="L963" s="492"/>
      <c r="M963" s="492"/>
      <c r="N963" s="492"/>
      <c r="O963" s="492"/>
      <c r="P963" s="492"/>
      <c r="Q963" s="492"/>
    </row>
    <row r="964" ht="25.15" customHeight="true" x14ac:dyDescent="0.2">
      <c r="C964" s="492"/>
      <c r="D964" s="492"/>
      <c r="E964" s="492"/>
      <c r="F964" s="492"/>
      <c r="G964" s="492"/>
      <c r="H964" s="492"/>
      <c r="I964" s="492"/>
      <c r="J964" s="492"/>
      <c r="K964" s="492"/>
      <c r="L964" s="492"/>
      <c r="M964" s="492"/>
      <c r="N964" s="492"/>
      <c r="O964" s="492"/>
      <c r="P964" s="492"/>
      <c r="Q964" s="492"/>
    </row>
    <row r="965" ht="25.15" customHeight="true" x14ac:dyDescent="0.2">
      <c r="C965" s="492"/>
      <c r="D965" s="492"/>
      <c r="E965" s="492"/>
      <c r="F965" s="492"/>
      <c r="G965" s="492"/>
      <c r="H965" s="492"/>
      <c r="I965" s="492"/>
      <c r="J965" s="492"/>
      <c r="K965" s="492"/>
      <c r="L965" s="492"/>
      <c r="M965" s="492"/>
      <c r="N965" s="492"/>
      <c r="O965" s="492"/>
      <c r="P965" s="492"/>
      <c r="Q965" s="492"/>
    </row>
    <row r="966" ht="25.15" customHeight="true" x14ac:dyDescent="0.2">
      <c r="C966" s="492"/>
      <c r="D966" s="492"/>
      <c r="E966" s="492"/>
      <c r="F966" s="492"/>
      <c r="G966" s="492"/>
      <c r="H966" s="492"/>
      <c r="I966" s="492"/>
      <c r="J966" s="492"/>
      <c r="K966" s="492"/>
      <c r="L966" s="492"/>
      <c r="M966" s="492"/>
      <c r="N966" s="492"/>
      <c r="O966" s="492"/>
      <c r="P966" s="492"/>
      <c r="Q966" s="492"/>
    </row>
    <row r="967" ht="25.15" customHeight="true" x14ac:dyDescent="0.2">
      <c r="C967" s="492"/>
      <c r="D967" s="492"/>
      <c r="E967" s="492"/>
      <c r="F967" s="492"/>
      <c r="G967" s="492"/>
      <c r="H967" s="492"/>
      <c r="I967" s="492"/>
      <c r="J967" s="492"/>
      <c r="K967" s="492"/>
      <c r="L967" s="492"/>
      <c r="M967" s="492"/>
      <c r="N967" s="492"/>
      <c r="O967" s="492"/>
      <c r="P967" s="492"/>
      <c r="Q967" s="492"/>
    </row>
    <row r="968" ht="25.15" customHeight="true" x14ac:dyDescent="0.2">
      <c r="C968" s="492"/>
      <c r="D968" s="492"/>
      <c r="E968" s="492"/>
      <c r="F968" s="492"/>
      <c r="G968" s="492"/>
      <c r="H968" s="492"/>
      <c r="I968" s="492"/>
      <c r="J968" s="492"/>
      <c r="K968" s="492"/>
      <c r="L968" s="492"/>
      <c r="M968" s="492"/>
      <c r="N968" s="492"/>
      <c r="O968" s="492"/>
      <c r="P968" s="492"/>
      <c r="Q968" s="492"/>
    </row>
    <row r="969" ht="25.15" customHeight="true" x14ac:dyDescent="0.2">
      <c r="C969" s="492"/>
      <c r="D969" s="492"/>
      <c r="E969" s="492"/>
      <c r="F969" s="492"/>
      <c r="G969" s="492"/>
      <c r="H969" s="492"/>
      <c r="I969" s="492"/>
      <c r="J969" s="492"/>
      <c r="K969" s="492"/>
      <c r="L969" s="492"/>
      <c r="M969" s="492"/>
      <c r="N969" s="492"/>
      <c r="O969" s="492"/>
      <c r="P969" s="492"/>
      <c r="Q969" s="492"/>
    </row>
    <row r="970" ht="25.15" customHeight="true" x14ac:dyDescent="0.2">
      <c r="C970" s="492"/>
      <c r="D970" s="492"/>
      <c r="E970" s="492"/>
      <c r="F970" s="492"/>
      <c r="G970" s="492"/>
      <c r="H970" s="492"/>
      <c r="I970" s="492"/>
      <c r="J970" s="492"/>
      <c r="K970" s="492"/>
      <c r="L970" s="492"/>
      <c r="M970" s="492"/>
      <c r="N970" s="492"/>
      <c r="O970" s="492"/>
      <c r="P970" s="492"/>
      <c r="Q970" s="492"/>
    </row>
    <row r="971" ht="25.15" customHeight="true" x14ac:dyDescent="0.2">
      <c r="C971" s="492"/>
      <c r="D971" s="492"/>
      <c r="E971" s="492"/>
      <c r="F971" s="492"/>
      <c r="G971" s="492"/>
      <c r="H971" s="492"/>
      <c r="I971" s="492"/>
      <c r="J971" s="492"/>
      <c r="K971" s="492"/>
      <c r="L971" s="492"/>
      <c r="M971" s="492"/>
      <c r="N971" s="492"/>
      <c r="O971" s="492"/>
      <c r="P971" s="492"/>
      <c r="Q971" s="492"/>
    </row>
    <row r="972" ht="25.15" customHeight="true" x14ac:dyDescent="0.2">
      <c r="C972" s="492"/>
      <c r="D972" s="492"/>
      <c r="E972" s="492"/>
      <c r="F972" s="492"/>
      <c r="G972" s="492"/>
      <c r="H972" s="492"/>
      <c r="I972" s="492"/>
      <c r="J972" s="492"/>
      <c r="K972" s="492"/>
      <c r="L972" s="492"/>
      <c r="M972" s="492"/>
      <c r="N972" s="492"/>
      <c r="O972" s="492"/>
      <c r="P972" s="492"/>
      <c r="Q972" s="492"/>
    </row>
    <row r="973" ht="25.15" customHeight="true" x14ac:dyDescent="0.2">
      <c r="C973" s="492"/>
      <c r="D973" s="492"/>
      <c r="E973" s="492"/>
      <c r="F973" s="492"/>
      <c r="G973" s="492"/>
      <c r="H973" s="492"/>
      <c r="I973" s="492"/>
      <c r="J973" s="492"/>
      <c r="K973" s="492"/>
      <c r="L973" s="492"/>
      <c r="M973" s="492"/>
      <c r="N973" s="492"/>
      <c r="O973" s="492"/>
      <c r="P973" s="492"/>
      <c r="Q973" s="492"/>
    </row>
    <row r="974" ht="25.15" customHeight="true" x14ac:dyDescent="0.2">
      <c r="C974" s="492"/>
      <c r="D974" s="492"/>
      <c r="E974" s="492"/>
      <c r="F974" s="492"/>
      <c r="G974" s="492"/>
      <c r="H974" s="492"/>
      <c r="I974" s="492"/>
      <c r="J974" s="492"/>
      <c r="K974" s="492"/>
      <c r="L974" s="492"/>
      <c r="M974" s="492"/>
      <c r="N974" s="492"/>
      <c r="O974" s="492"/>
      <c r="P974" s="492"/>
      <c r="Q974" s="492"/>
    </row>
    <row r="975" ht="25.15" customHeight="true" x14ac:dyDescent="0.2">
      <c r="C975" s="492"/>
      <c r="D975" s="492"/>
      <c r="E975" s="492"/>
      <c r="F975" s="492"/>
      <c r="G975" s="492"/>
      <c r="H975" s="492"/>
      <c r="I975" s="492"/>
      <c r="J975" s="492"/>
      <c r="K975" s="492"/>
      <c r="L975" s="492"/>
      <c r="M975" s="492"/>
      <c r="N975" s="492"/>
      <c r="O975" s="492"/>
      <c r="P975" s="492"/>
      <c r="Q975" s="492"/>
    </row>
    <row r="976" ht="25.15" customHeight="true" x14ac:dyDescent="0.2">
      <c r="C976" s="492"/>
      <c r="D976" s="492"/>
      <c r="E976" s="492"/>
      <c r="F976" s="492"/>
      <c r="G976" s="492"/>
      <c r="H976" s="492"/>
      <c r="I976" s="492"/>
      <c r="J976" s="492"/>
      <c r="K976" s="492"/>
      <c r="L976" s="492"/>
      <c r="M976" s="492"/>
      <c r="N976" s="492"/>
      <c r="O976" s="492"/>
      <c r="P976" s="492"/>
      <c r="Q976" s="492"/>
    </row>
    <row r="977" ht="25.15" customHeight="true" x14ac:dyDescent="0.2">
      <c r="C977" s="492"/>
      <c r="D977" s="492"/>
      <c r="E977" s="492"/>
      <c r="F977" s="492"/>
      <c r="G977" s="492"/>
      <c r="H977" s="492"/>
      <c r="I977" s="492"/>
      <c r="J977" s="492"/>
      <c r="K977" s="492"/>
      <c r="L977" s="492"/>
      <c r="M977" s="492"/>
      <c r="N977" s="492"/>
      <c r="O977" s="492"/>
      <c r="P977" s="492"/>
      <c r="Q977" s="492"/>
    </row>
    <row r="978" ht="25.15" customHeight="true" x14ac:dyDescent="0.2">
      <c r="C978" s="492"/>
      <c r="D978" s="492"/>
      <c r="E978" s="492"/>
      <c r="F978" s="492"/>
      <c r="G978" s="492"/>
      <c r="H978" s="492"/>
      <c r="I978" s="492"/>
      <c r="J978" s="492"/>
      <c r="K978" s="492"/>
      <c r="L978" s="492"/>
      <c r="M978" s="492"/>
      <c r="N978" s="492"/>
      <c r="O978" s="492"/>
      <c r="P978" s="492"/>
      <c r="Q978" s="492"/>
    </row>
    <row r="979" ht="25.15" customHeight="true" x14ac:dyDescent="0.2">
      <c r="C979" s="492"/>
      <c r="D979" s="492"/>
      <c r="E979" s="492"/>
      <c r="F979" s="492"/>
      <c r="G979" s="492"/>
      <c r="H979" s="492"/>
      <c r="I979" s="492"/>
      <c r="J979" s="492"/>
      <c r="K979" s="492"/>
      <c r="L979" s="492"/>
      <c r="M979" s="492"/>
      <c r="N979" s="492"/>
      <c r="O979" s="492"/>
      <c r="P979" s="492"/>
      <c r="Q979" s="492"/>
    </row>
    <row r="980" ht="25.15" customHeight="true" x14ac:dyDescent="0.2">
      <c r="C980" s="492"/>
      <c r="D980" s="492"/>
      <c r="E980" s="492"/>
      <c r="F980" s="492"/>
      <c r="G980" s="492"/>
      <c r="H980" s="492"/>
      <c r="I980" s="492"/>
      <c r="J980" s="492"/>
      <c r="K980" s="492"/>
      <c r="L980" s="492"/>
      <c r="M980" s="492"/>
      <c r="N980" s="492"/>
      <c r="O980" s="492"/>
      <c r="P980" s="492"/>
      <c r="Q980" s="492"/>
    </row>
    <row r="981" ht="25.15" customHeight="true" x14ac:dyDescent="0.2">
      <c r="C981" s="492"/>
      <c r="D981" s="492"/>
      <c r="E981" s="492"/>
      <c r="F981" s="492"/>
      <c r="G981" s="492"/>
      <c r="H981" s="492"/>
      <c r="I981" s="492"/>
      <c r="J981" s="492"/>
      <c r="K981" s="492"/>
      <c r="L981" s="492"/>
      <c r="M981" s="492"/>
      <c r="N981" s="492"/>
      <c r="O981" s="492"/>
      <c r="P981" s="492"/>
      <c r="Q981" s="492"/>
    </row>
    <row r="982" ht="25.15" customHeight="true" x14ac:dyDescent="0.2">
      <c r="C982" s="492"/>
      <c r="D982" s="492"/>
      <c r="E982" s="492"/>
      <c r="F982" s="492"/>
      <c r="G982" s="492"/>
      <c r="H982" s="492"/>
      <c r="I982" s="492"/>
      <c r="J982" s="492"/>
      <c r="K982" s="492"/>
      <c r="L982" s="492"/>
      <c r="M982" s="492"/>
      <c r="N982" s="492"/>
      <c r="O982" s="492"/>
      <c r="P982" s="492"/>
      <c r="Q982" s="492"/>
    </row>
    <row r="983" ht="25.15" customHeight="true" x14ac:dyDescent="0.2">
      <c r="C983" s="492"/>
      <c r="D983" s="492"/>
      <c r="E983" s="492"/>
      <c r="F983" s="492"/>
      <c r="G983" s="492"/>
      <c r="H983" s="492"/>
      <c r="I983" s="492"/>
      <c r="J983" s="492"/>
      <c r="K983" s="492"/>
      <c r="L983" s="492"/>
      <c r="M983" s="492"/>
      <c r="N983" s="492"/>
      <c r="O983" s="492"/>
      <c r="P983" s="492"/>
      <c r="Q983" s="492"/>
    </row>
    <row r="984" ht="25.15" customHeight="true" x14ac:dyDescent="0.2">
      <c r="C984" s="492"/>
      <c r="D984" s="492"/>
      <c r="E984" s="492"/>
      <c r="F984" s="492"/>
      <c r="G984" s="492"/>
      <c r="H984" s="492"/>
      <c r="I984" s="492"/>
      <c r="J984" s="492"/>
      <c r="K984" s="492"/>
      <c r="L984" s="492"/>
      <c r="M984" s="492"/>
      <c r="N984" s="492"/>
      <c r="O984" s="492"/>
      <c r="P984" s="492"/>
      <c r="Q984" s="492"/>
    </row>
    <row r="985" ht="25.15" customHeight="true" x14ac:dyDescent="0.2">
      <c r="C985" s="492"/>
      <c r="D985" s="492"/>
      <c r="E985" s="492"/>
      <c r="F985" s="492"/>
      <c r="G985" s="492"/>
      <c r="H985" s="492"/>
      <c r="I985" s="492"/>
      <c r="J985" s="492"/>
      <c r="K985" s="492"/>
      <c r="L985" s="492"/>
      <c r="M985" s="492"/>
      <c r="N985" s="492"/>
      <c r="O985" s="492"/>
      <c r="P985" s="492"/>
      <c r="Q985" s="492"/>
    </row>
    <row r="986" ht="25.15" customHeight="true" x14ac:dyDescent="0.2">
      <c r="C986" s="492"/>
      <c r="D986" s="492"/>
      <c r="E986" s="492"/>
      <c r="F986" s="492"/>
      <c r="G986" s="492"/>
      <c r="H986" s="492"/>
      <c r="I986" s="492"/>
      <c r="J986" s="492"/>
      <c r="K986" s="492"/>
      <c r="L986" s="492"/>
      <c r="M986" s="492"/>
      <c r="N986" s="492"/>
      <c r="O986" s="492"/>
      <c r="P986" s="492"/>
      <c r="Q986" s="492"/>
    </row>
    <row r="987" ht="25.15" customHeight="true" x14ac:dyDescent="0.2">
      <c r="C987" s="492"/>
      <c r="D987" s="492"/>
      <c r="E987" s="492"/>
      <c r="F987" s="492"/>
      <c r="G987" s="492"/>
      <c r="H987" s="492"/>
      <c r="I987" s="492"/>
      <c r="J987" s="492"/>
      <c r="K987" s="492"/>
      <c r="L987" s="492"/>
      <c r="M987" s="492"/>
      <c r="N987" s="492"/>
      <c r="O987" s="492"/>
      <c r="P987" s="492"/>
      <c r="Q987" s="492"/>
    </row>
    <row r="988" ht="25.15" customHeight="true" x14ac:dyDescent="0.2">
      <c r="C988" s="492"/>
      <c r="D988" s="492"/>
      <c r="E988" s="492"/>
      <c r="F988" s="492"/>
      <c r="G988" s="492"/>
      <c r="H988" s="492"/>
      <c r="I988" s="492"/>
      <c r="J988" s="492"/>
      <c r="K988" s="492"/>
      <c r="L988" s="492"/>
      <c r="M988" s="492"/>
      <c r="N988" s="492"/>
      <c r="O988" s="492"/>
      <c r="P988" s="492"/>
      <c r="Q988" s="492"/>
    </row>
    <row r="989" ht="25.15" customHeight="true" x14ac:dyDescent="0.2">
      <c r="C989" s="492"/>
      <c r="D989" s="492"/>
      <c r="E989" s="492"/>
      <c r="F989" s="492"/>
      <c r="G989" s="492"/>
      <c r="H989" s="492"/>
      <c r="I989" s="492"/>
      <c r="J989" s="492"/>
      <c r="K989" s="492"/>
      <c r="L989" s="492"/>
      <c r="M989" s="492"/>
      <c r="N989" s="492"/>
      <c r="O989" s="492"/>
      <c r="P989" s="492"/>
      <c r="Q989" s="492"/>
    </row>
    <row r="990" ht="25.15" customHeight="true" x14ac:dyDescent="0.2">
      <c r="C990" s="492"/>
      <c r="D990" s="492"/>
      <c r="E990" s="492"/>
      <c r="F990" s="492"/>
      <c r="G990" s="492"/>
      <c r="H990" s="492"/>
      <c r="I990" s="492"/>
      <c r="J990" s="492"/>
      <c r="K990" s="492"/>
      <c r="L990" s="492"/>
      <c r="M990" s="492"/>
      <c r="N990" s="492"/>
      <c r="O990" s="492"/>
      <c r="P990" s="492"/>
      <c r="Q990" s="492"/>
    </row>
    <row r="991" ht="25.15" customHeight="true" x14ac:dyDescent="0.2">
      <c r="C991" s="492"/>
      <c r="D991" s="492"/>
      <c r="E991" s="492"/>
      <c r="F991" s="492"/>
      <c r="G991" s="492"/>
      <c r="H991" s="492"/>
      <c r="I991" s="492"/>
      <c r="J991" s="492"/>
      <c r="K991" s="492"/>
      <c r="L991" s="492"/>
      <c r="M991" s="492"/>
      <c r="N991" s="492"/>
      <c r="O991" s="492"/>
      <c r="P991" s="492"/>
      <c r="Q991" s="492"/>
    </row>
    <row r="992" ht="25.15" customHeight="true" x14ac:dyDescent="0.2">
      <c r="C992" s="492"/>
      <c r="D992" s="492"/>
      <c r="E992" s="492"/>
      <c r="F992" s="492"/>
      <c r="G992" s="492"/>
      <c r="H992" s="492"/>
      <c r="I992" s="492"/>
      <c r="J992" s="492"/>
      <c r="K992" s="492"/>
      <c r="L992" s="492"/>
      <c r="M992" s="492"/>
      <c r="N992" s="492"/>
      <c r="O992" s="492"/>
      <c r="P992" s="492"/>
      <c r="Q992" s="492"/>
    </row>
    <row r="993" ht="25.15" customHeight="true" x14ac:dyDescent="0.2">
      <c r="C993" s="492"/>
      <c r="D993" s="492"/>
      <c r="E993" s="492"/>
      <c r="F993" s="492"/>
      <c r="G993" s="492"/>
      <c r="H993" s="492"/>
      <c r="I993" s="492"/>
      <c r="J993" s="492"/>
      <c r="K993" s="492"/>
      <c r="L993" s="492"/>
      <c r="M993" s="492"/>
      <c r="N993" s="492"/>
      <c r="O993" s="492"/>
      <c r="P993" s="492"/>
      <c r="Q993" s="492"/>
    </row>
    <row r="994" ht="25.15" customHeight="true" x14ac:dyDescent="0.2">
      <c r="C994" s="492"/>
      <c r="D994" s="492"/>
      <c r="E994" s="492"/>
      <c r="F994" s="492"/>
      <c r="G994" s="492"/>
      <c r="H994" s="492"/>
      <c r="I994" s="492"/>
      <c r="J994" s="492"/>
      <c r="K994" s="492"/>
      <c r="L994" s="492"/>
      <c r="M994" s="492"/>
      <c r="N994" s="492"/>
      <c r="O994" s="492"/>
      <c r="P994" s="492"/>
      <c r="Q994" s="492"/>
    </row>
    <row r="995" ht="25.15" customHeight="true" x14ac:dyDescent="0.2">
      <c r="C995" s="492"/>
      <c r="D995" s="492"/>
      <c r="E995" s="492"/>
      <c r="F995" s="492"/>
      <c r="G995" s="492"/>
      <c r="H995" s="492"/>
      <c r="I995" s="492"/>
      <c r="J995" s="492"/>
      <c r="K995" s="492"/>
      <c r="L995" s="492"/>
      <c r="M995" s="492"/>
      <c r="N995" s="492"/>
      <c r="O995" s="492"/>
      <c r="P995" s="492"/>
      <c r="Q995" s="492"/>
    </row>
    <row r="996" ht="25.15" customHeight="true" x14ac:dyDescent="0.2">
      <c r="C996" s="492"/>
      <c r="D996" s="492"/>
      <c r="E996" s="492"/>
      <c r="F996" s="492"/>
      <c r="G996" s="492"/>
      <c r="H996" s="492"/>
      <c r="I996" s="492"/>
      <c r="J996" s="492"/>
      <c r="K996" s="492"/>
      <c r="L996" s="492"/>
      <c r="M996" s="492"/>
      <c r="N996" s="492"/>
      <c r="O996" s="492"/>
      <c r="P996" s="492"/>
      <c r="Q996" s="492"/>
    </row>
    <row r="997" ht="25.15" customHeight="true" x14ac:dyDescent="0.2">
      <c r="C997" s="492"/>
      <c r="D997" s="492"/>
      <c r="E997" s="492"/>
      <c r="F997" s="492"/>
      <c r="G997" s="492"/>
      <c r="H997" s="492"/>
      <c r="I997" s="492"/>
      <c r="J997" s="492"/>
      <c r="K997" s="492"/>
      <c r="L997" s="492"/>
      <c r="M997" s="492"/>
      <c r="N997" s="492"/>
      <c r="O997" s="492"/>
      <c r="P997" s="492"/>
      <c r="Q997" s="492"/>
    </row>
    <row r="998" ht="25.15" customHeight="true" x14ac:dyDescent="0.2">
      <c r="C998" s="492"/>
      <c r="D998" s="492"/>
      <c r="E998" s="492"/>
      <c r="F998" s="492"/>
      <c r="G998" s="492"/>
      <c r="H998" s="492"/>
      <c r="I998" s="492"/>
      <c r="J998" s="492"/>
      <c r="K998" s="492"/>
      <c r="L998" s="492"/>
      <c r="M998" s="492"/>
      <c r="N998" s="492"/>
      <c r="O998" s="492"/>
      <c r="P998" s="492"/>
      <c r="Q998" s="492"/>
    </row>
    <row r="999" ht="25.15" customHeight="true" x14ac:dyDescent="0.2">
      <c r="C999" s="492"/>
      <c r="D999" s="492"/>
      <c r="E999" s="492"/>
      <c r="F999" s="492"/>
      <c r="G999" s="492"/>
      <c r="H999" s="492"/>
      <c r="I999" s="492"/>
      <c r="J999" s="492"/>
      <c r="K999" s="492"/>
      <c r="L999" s="492"/>
      <c r="M999" s="492"/>
      <c r="N999" s="492"/>
      <c r="O999" s="492"/>
      <c r="P999" s="492"/>
      <c r="Q999" s="492"/>
    </row>
    <row r="1000" ht="25.15" customHeight="true" x14ac:dyDescent="0.2">
      <c r="C1000" s="492"/>
      <c r="D1000" s="492"/>
      <c r="E1000" s="492"/>
      <c r="F1000" s="492"/>
      <c r="G1000" s="492"/>
      <c r="H1000" s="492"/>
      <c r="I1000" s="492"/>
      <c r="J1000" s="492"/>
      <c r="K1000" s="492"/>
      <c r="L1000" s="492"/>
      <c r="M1000" s="492"/>
      <c r="N1000" s="492"/>
      <c r="O1000" s="492"/>
      <c r="P1000" s="492"/>
      <c r="Q1000" s="492"/>
    </row>
    <row r="1001" ht="25.15" customHeight="true" x14ac:dyDescent="0.2">
      <c r="C1001" s="492"/>
      <c r="D1001" s="492"/>
      <c r="E1001" s="492"/>
      <c r="F1001" s="492"/>
      <c r="G1001" s="492"/>
      <c r="H1001" s="492"/>
      <c r="I1001" s="492"/>
      <c r="J1001" s="492"/>
      <c r="K1001" s="492"/>
      <c r="L1001" s="492"/>
      <c r="M1001" s="492"/>
      <c r="N1001" s="492"/>
      <c r="O1001" s="492"/>
      <c r="P1001" s="492"/>
      <c r="Q1001" s="492"/>
    </row>
    <row r="1002" ht="25.15" customHeight="true" x14ac:dyDescent="0.2">
      <c r="C1002" s="492"/>
      <c r="D1002" s="492"/>
      <c r="E1002" s="492"/>
      <c r="F1002" s="492"/>
      <c r="G1002" s="492"/>
      <c r="H1002" s="492"/>
      <c r="I1002" s="492"/>
      <c r="J1002" s="492"/>
      <c r="K1002" s="492"/>
      <c r="L1002" s="492"/>
      <c r="M1002" s="492"/>
      <c r="N1002" s="492"/>
      <c r="O1002" s="492"/>
      <c r="P1002" s="492"/>
      <c r="Q1002" s="492"/>
    </row>
    <row r="1003" ht="25.15" customHeight="true" x14ac:dyDescent="0.2">
      <c r="C1003" s="492"/>
      <c r="D1003" s="492"/>
      <c r="E1003" s="492"/>
      <c r="F1003" s="492"/>
      <c r="G1003" s="492"/>
      <c r="H1003" s="492"/>
      <c r="I1003" s="492"/>
      <c r="J1003" s="492"/>
      <c r="K1003" s="492"/>
      <c r="L1003" s="492"/>
      <c r="M1003" s="492"/>
      <c r="N1003" s="492"/>
      <c r="O1003" s="492"/>
      <c r="P1003" s="492"/>
      <c r="Q1003" s="492"/>
    </row>
    <row r="1004" ht="25.15" customHeight="true" x14ac:dyDescent="0.2">
      <c r="C1004" s="492"/>
      <c r="D1004" s="492"/>
      <c r="E1004" s="492"/>
      <c r="F1004" s="492"/>
      <c r="G1004" s="492"/>
      <c r="H1004" s="492"/>
      <c r="I1004" s="492"/>
      <c r="J1004" s="492"/>
      <c r="K1004" s="492"/>
      <c r="L1004" s="492"/>
      <c r="M1004" s="492"/>
      <c r="N1004" s="492"/>
      <c r="O1004" s="492"/>
      <c r="P1004" s="492"/>
      <c r="Q1004" s="492"/>
    </row>
    <row r="1005" ht="25.15" customHeight="true" x14ac:dyDescent="0.2">
      <c r="C1005" s="492"/>
      <c r="D1005" s="492"/>
      <c r="E1005" s="492"/>
      <c r="F1005" s="492"/>
      <c r="G1005" s="492"/>
      <c r="H1005" s="492"/>
      <c r="I1005" s="492"/>
      <c r="J1005" s="492"/>
      <c r="K1005" s="492"/>
      <c r="L1005" s="492"/>
      <c r="M1005" s="492"/>
      <c r="N1005" s="492"/>
      <c r="O1005" s="492"/>
      <c r="P1005" s="492"/>
      <c r="Q1005" s="492"/>
    </row>
    <row r="1006" ht="25.15" customHeight="true" x14ac:dyDescent="0.2">
      <c r="C1006" s="492"/>
      <c r="D1006" s="492"/>
      <c r="E1006" s="492"/>
      <c r="F1006" s="492"/>
      <c r="G1006" s="492"/>
      <c r="H1006" s="492"/>
      <c r="I1006" s="492"/>
      <c r="J1006" s="492"/>
      <c r="K1006" s="492"/>
      <c r="L1006" s="492"/>
      <c r="M1006" s="492"/>
      <c r="N1006" s="492"/>
      <c r="O1006" s="492"/>
      <c r="P1006" s="492"/>
      <c r="Q1006" s="492"/>
    </row>
    <row r="1007" ht="25.15" customHeight="true" x14ac:dyDescent="0.2">
      <c r="C1007" s="492"/>
      <c r="D1007" s="492"/>
      <c r="E1007" s="492"/>
      <c r="F1007" s="492"/>
      <c r="G1007" s="492"/>
      <c r="H1007" s="492"/>
      <c r="I1007" s="492"/>
      <c r="J1007" s="492"/>
      <c r="K1007" s="492"/>
      <c r="L1007" s="492"/>
      <c r="M1007" s="492"/>
      <c r="N1007" s="492"/>
      <c r="O1007" s="492"/>
      <c r="P1007" s="492"/>
      <c r="Q1007" s="492"/>
    </row>
    <row r="1008" ht="25.15" customHeight="true" x14ac:dyDescent="0.2">
      <c r="C1008" s="492"/>
      <c r="D1008" s="492"/>
      <c r="E1008" s="492"/>
      <c r="F1008" s="492"/>
      <c r="G1008" s="492"/>
      <c r="H1008" s="492"/>
      <c r="I1008" s="492"/>
      <c r="J1008" s="492"/>
      <c r="K1008" s="492"/>
      <c r="L1008" s="492"/>
      <c r="M1008" s="492"/>
      <c r="N1008" s="492"/>
      <c r="O1008" s="492"/>
      <c r="P1008" s="492"/>
      <c r="Q1008" s="492"/>
    </row>
    <row r="1009" ht="25.15" customHeight="true" x14ac:dyDescent="0.2">
      <c r="C1009" s="492"/>
      <c r="D1009" s="492"/>
      <c r="E1009" s="492"/>
      <c r="F1009" s="492"/>
      <c r="G1009" s="492"/>
      <c r="H1009" s="492"/>
      <c r="I1009" s="492"/>
      <c r="J1009" s="492"/>
      <c r="K1009" s="492"/>
      <c r="L1009" s="492"/>
      <c r="M1009" s="492"/>
      <c r="N1009" s="492"/>
      <c r="O1009" s="492"/>
      <c r="P1009" s="492"/>
      <c r="Q1009" s="492"/>
    </row>
    <row r="1010" ht="25.15" customHeight="true" x14ac:dyDescent="0.2">
      <c r="C1010" s="492"/>
      <c r="D1010" s="492"/>
      <c r="E1010" s="492"/>
      <c r="F1010" s="492"/>
      <c r="G1010" s="492"/>
      <c r="H1010" s="492"/>
      <c r="I1010" s="492"/>
      <c r="J1010" s="492"/>
      <c r="K1010" s="492"/>
      <c r="L1010" s="492"/>
      <c r="M1010" s="492"/>
      <c r="N1010" s="492"/>
      <c r="O1010" s="492"/>
      <c r="P1010" s="492"/>
      <c r="Q1010" s="492"/>
    </row>
    <row r="1011" ht="25.15" customHeight="true" x14ac:dyDescent="0.2">
      <c r="C1011" s="492"/>
      <c r="D1011" s="492"/>
      <c r="E1011" s="492"/>
      <c r="F1011" s="492"/>
      <c r="G1011" s="492"/>
      <c r="H1011" s="492"/>
      <c r="I1011" s="492"/>
      <c r="J1011" s="492"/>
      <c r="K1011" s="492"/>
      <c r="L1011" s="492"/>
      <c r="M1011" s="492"/>
      <c r="N1011" s="492"/>
      <c r="O1011" s="492"/>
      <c r="P1011" s="492"/>
      <c r="Q1011" s="492"/>
    </row>
    <row r="1012" ht="25.15" customHeight="true" x14ac:dyDescent="0.2">
      <c r="C1012" s="492"/>
      <c r="D1012" s="492"/>
      <c r="E1012" s="492"/>
      <c r="F1012" s="492"/>
      <c r="G1012" s="492"/>
      <c r="H1012" s="492"/>
      <c r="I1012" s="492"/>
      <c r="J1012" s="492"/>
      <c r="K1012" s="492"/>
      <c r="L1012" s="492"/>
      <c r="M1012" s="492"/>
      <c r="N1012" s="492"/>
      <c r="O1012" s="492"/>
      <c r="P1012" s="492"/>
      <c r="Q1012" s="492"/>
    </row>
    <row r="1013" ht="25.15" customHeight="true" x14ac:dyDescent="0.2">
      <c r="C1013" s="492"/>
      <c r="D1013" s="492"/>
      <c r="E1013" s="492"/>
      <c r="F1013" s="492"/>
      <c r="G1013" s="492"/>
      <c r="H1013" s="492"/>
      <c r="I1013" s="492"/>
      <c r="J1013" s="492"/>
      <c r="K1013" s="492"/>
      <c r="L1013" s="492"/>
      <c r="M1013" s="492"/>
      <c r="N1013" s="492"/>
      <c r="O1013" s="492"/>
      <c r="P1013" s="492"/>
      <c r="Q1013" s="492"/>
    </row>
    <row r="1014" ht="25.15" customHeight="true" x14ac:dyDescent="0.2">
      <c r="C1014" s="492"/>
      <c r="D1014" s="492"/>
      <c r="E1014" s="492"/>
      <c r="F1014" s="492"/>
      <c r="G1014" s="492"/>
      <c r="H1014" s="492"/>
      <c r="I1014" s="492"/>
      <c r="J1014" s="492"/>
      <c r="K1014" s="492"/>
      <c r="L1014" s="492"/>
      <c r="M1014" s="492"/>
      <c r="N1014" s="492"/>
      <c r="O1014" s="492"/>
      <c r="P1014" s="492"/>
      <c r="Q1014" s="492"/>
    </row>
    <row r="1015" ht="25.15" customHeight="true" x14ac:dyDescent="0.2">
      <c r="C1015" s="492"/>
      <c r="D1015" s="492"/>
      <c r="E1015" s="492"/>
      <c r="F1015" s="492"/>
      <c r="G1015" s="492"/>
      <c r="H1015" s="492"/>
      <c r="I1015" s="492"/>
      <c r="J1015" s="492"/>
      <c r="K1015" s="492"/>
      <c r="L1015" s="492"/>
      <c r="M1015" s="492"/>
      <c r="N1015" s="492"/>
      <c r="O1015" s="492"/>
      <c r="P1015" s="492"/>
      <c r="Q1015" s="492"/>
    </row>
    <row r="1016" ht="25.15" customHeight="true" x14ac:dyDescent="0.2">
      <c r="C1016" s="492"/>
      <c r="D1016" s="492"/>
      <c r="E1016" s="492"/>
      <c r="F1016" s="492"/>
      <c r="G1016" s="492"/>
      <c r="H1016" s="492"/>
      <c r="I1016" s="492"/>
      <c r="J1016" s="492"/>
      <c r="K1016" s="492"/>
      <c r="L1016" s="492"/>
      <c r="M1016" s="492"/>
      <c r="N1016" s="492"/>
      <c r="O1016" s="492"/>
      <c r="P1016" s="492"/>
      <c r="Q1016" s="492"/>
    </row>
    <row r="1017" ht="25.15" customHeight="true" x14ac:dyDescent="0.2">
      <c r="C1017" s="492"/>
      <c r="D1017" s="492"/>
      <c r="E1017" s="492"/>
      <c r="F1017" s="492"/>
      <c r="G1017" s="492"/>
      <c r="H1017" s="492"/>
      <c r="I1017" s="492"/>
      <c r="J1017" s="492"/>
      <c r="K1017" s="492"/>
      <c r="L1017" s="492"/>
      <c r="M1017" s="492"/>
      <c r="N1017" s="492"/>
      <c r="O1017" s="492"/>
      <c r="P1017" s="492"/>
      <c r="Q1017" s="492"/>
    </row>
    <row r="1018" ht="25.15" customHeight="true" x14ac:dyDescent="0.2">
      <c r="C1018" s="492"/>
      <c r="D1018" s="492"/>
      <c r="E1018" s="492"/>
      <c r="F1018" s="492"/>
      <c r="G1018" s="492"/>
      <c r="H1018" s="492"/>
      <c r="I1018" s="492"/>
      <c r="J1018" s="492"/>
      <c r="K1018" s="492"/>
      <c r="L1018" s="492"/>
      <c r="M1018" s="492"/>
      <c r="N1018" s="492"/>
      <c r="O1018" s="492"/>
      <c r="P1018" s="492"/>
      <c r="Q1018" s="492"/>
    </row>
    <row r="1019" ht="25.15" customHeight="true" x14ac:dyDescent="0.2">
      <c r="C1019" s="492"/>
      <c r="D1019" s="492"/>
      <c r="E1019" s="492"/>
      <c r="F1019" s="492"/>
      <c r="G1019" s="492"/>
      <c r="H1019" s="492"/>
      <c r="I1019" s="492"/>
      <c r="J1019" s="492"/>
      <c r="K1019" s="492"/>
      <c r="L1019" s="492"/>
      <c r="M1019" s="492"/>
      <c r="N1019" s="492"/>
      <c r="O1019" s="492"/>
      <c r="P1019" s="492"/>
      <c r="Q1019" s="492"/>
    </row>
    <row r="1020" ht="25.15" customHeight="true" x14ac:dyDescent="0.2">
      <c r="C1020" s="492"/>
      <c r="D1020" s="492"/>
      <c r="E1020" s="492"/>
      <c r="F1020" s="492"/>
      <c r="G1020" s="492"/>
      <c r="H1020" s="492"/>
      <c r="I1020" s="492"/>
      <c r="J1020" s="492"/>
      <c r="K1020" s="492"/>
      <c r="L1020" s="492"/>
      <c r="M1020" s="492"/>
      <c r="N1020" s="492"/>
      <c r="O1020" s="492"/>
      <c r="P1020" s="492"/>
      <c r="Q1020" s="492"/>
    </row>
    <row r="1021" ht="25.15" customHeight="true" x14ac:dyDescent="0.2">
      <c r="C1021" s="492"/>
      <c r="D1021" s="492"/>
      <c r="E1021" s="492"/>
      <c r="F1021" s="492"/>
      <c r="G1021" s="492"/>
      <c r="H1021" s="492"/>
      <c r="I1021" s="492"/>
      <c r="J1021" s="492"/>
      <c r="K1021" s="492"/>
      <c r="L1021" s="492"/>
      <c r="M1021" s="492"/>
      <c r="N1021" s="492"/>
      <c r="O1021" s="492"/>
      <c r="P1021" s="492"/>
      <c r="Q1021" s="492"/>
    </row>
    <row r="1022" ht="25.15" customHeight="true" x14ac:dyDescent="0.2">
      <c r="C1022" s="492"/>
      <c r="D1022" s="492"/>
      <c r="E1022" s="492"/>
      <c r="F1022" s="492"/>
      <c r="G1022" s="492"/>
      <c r="H1022" s="492"/>
      <c r="I1022" s="492"/>
      <c r="J1022" s="492"/>
      <c r="K1022" s="492"/>
      <c r="L1022" s="492"/>
      <c r="M1022" s="492"/>
      <c r="N1022" s="492"/>
      <c r="O1022" s="492"/>
      <c r="P1022" s="492"/>
      <c r="Q1022" s="492"/>
    </row>
    <row r="1023" ht="25.15" customHeight="true" x14ac:dyDescent="0.2">
      <c r="C1023" s="492"/>
      <c r="D1023" s="492"/>
      <c r="E1023" s="492"/>
      <c r="F1023" s="492"/>
      <c r="G1023" s="492"/>
      <c r="H1023" s="492"/>
      <c r="I1023" s="492"/>
      <c r="J1023" s="492"/>
      <c r="K1023" s="492"/>
      <c r="L1023" s="492"/>
      <c r="M1023" s="492"/>
      <c r="N1023" s="492"/>
      <c r="O1023" s="492"/>
      <c r="P1023" s="492"/>
      <c r="Q1023" s="492"/>
    </row>
    <row r="1024" ht="25.15" customHeight="true" x14ac:dyDescent="0.2">
      <c r="C1024" s="492"/>
      <c r="D1024" s="492"/>
      <c r="E1024" s="492"/>
      <c r="F1024" s="492"/>
      <c r="G1024" s="492"/>
      <c r="H1024" s="492"/>
      <c r="I1024" s="492"/>
      <c r="J1024" s="492"/>
      <c r="K1024" s="492"/>
      <c r="L1024" s="492"/>
      <c r="M1024" s="492"/>
      <c r="N1024" s="492"/>
      <c r="O1024" s="492"/>
      <c r="P1024" s="492"/>
      <c r="Q1024" s="492"/>
    </row>
    <row r="1025" s="218" customFormat="true" ht="21" customHeight="true" x14ac:dyDescent="0.2">
      <c r="A1025" s="2845" t="s">
        <v>383</v>
      </c>
      <c r="B1025" s="2846"/>
      <c r="C1025" s="2847"/>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848" t="s">
        <v>188</v>
      </c>
      <c r="B1026" s="2849"/>
      <c r="C1026" s="455" t="s">
        <v>189</v>
      </c>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56" t="s">
        <v>190</v>
      </c>
      <c r="B1027" s="457" t="s">
        <v>191</v>
      </c>
      <c r="C1027" s="458">
        <v>7893</v>
      </c>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59" t="s">
        <v>192</v>
      </c>
      <c r="B1028" s="460" t="s">
        <v>191</v>
      </c>
      <c r="C1028" s="461">
        <v>7893</v>
      </c>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59" t="s">
        <v>193</v>
      </c>
      <c r="B1029" s="460" t="s">
        <v>191</v>
      </c>
      <c r="C1029" s="461">
        <v>7893</v>
      </c>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59" t="s">
        <v>195</v>
      </c>
      <c r="B1030" s="460" t="s">
        <v>191</v>
      </c>
      <c r="C1030" s="461">
        <v>7893</v>
      </c>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850" t="s">
        <v>197</v>
      </c>
      <c r="B1031" s="460" t="s">
        <v>198</v>
      </c>
      <c r="C1031" s="461">
        <v>4806</v>
      </c>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850"/>
      <c r="B1032" s="460" t="s">
        <v>199</v>
      </c>
      <c r="C1032" s="461">
        <v>3087</v>
      </c>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851"/>
      <c r="B1033" s="462" t="s">
        <v>200</v>
      </c>
      <c r="C1033" s="463">
        <v>0</v>
      </c>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8"/>
      <c r="BB1033" s="136"/>
      <c r="BC1033" s="418"/>
      <c r="BD1033" s="418"/>
      <c r="BE1033" s="418"/>
      <c r="BF1033" s="418"/>
      <c r="BG1033" s="418"/>
      <c r="BH1033" s="418"/>
      <c r="BI1033" s="418"/>
      <c r="BJ1033" s="418"/>
      <c r="BK1033" s="418"/>
      <c r="BL1033" s="418"/>
      <c r="BM1033" s="418"/>
      <c r="BN1033" s="418"/>
      <c r="BO1033" s="418"/>
      <c r="BP1033" s="418"/>
      <c r="BQ1033" s="418"/>
      <c r="BR1033" s="418"/>
      <c r="BS1033" s="418"/>
      <c r="BT1033" s="418"/>
      <c r="BU1033" s="418"/>
      <c r="BV1033" s="418"/>
      <c r="BW1033" s="418"/>
      <c r="BX1033" s="418"/>
      <c r="BY1033" s="418"/>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852" t="s">
        <v>384</v>
      </c>
      <c r="B1034" s="2853"/>
      <c r="C1034" s="2854"/>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7"/>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2"/>
      <c r="BB1035" s="238"/>
      <c r="BC1035" s="392"/>
      <c r="BD1035" s="392"/>
      <c r="BE1035" s="392"/>
      <c r="BF1035" s="392"/>
      <c r="BG1035" s="392"/>
      <c r="BH1035" s="392"/>
      <c r="BI1035" s="392"/>
      <c r="BJ1035" s="392"/>
      <c r="BK1035" s="392"/>
      <c r="BL1035" s="392"/>
      <c r="BM1035" s="392"/>
      <c r="BN1035" s="392"/>
      <c r="BO1035" s="392"/>
      <c r="BP1035" s="392"/>
      <c r="BQ1035" s="392"/>
      <c r="BR1035" s="392"/>
      <c r="BS1035" s="392"/>
      <c r="BT1035" s="392"/>
      <c r="BU1035" s="392"/>
      <c r="BV1035" s="392"/>
      <c r="BW1035" s="392"/>
      <c r="BX1035" s="392"/>
      <c r="BY1035" s="39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Aragatsotn</v>
      </c>
      <c r="B1037" s="293">
        <f>BR122+BR123</f>
        <v>1453.5355050000005</v>
      </c>
    </row>
    <row r="1038" ht="15" customHeight="true" x14ac:dyDescent="0.2">
      <c r="A1038" s="293" t="str">
        <f>S15</f>
        <v>Ararat</v>
      </c>
      <c r="B1038" s="293">
        <f>BS122+BS123</f>
        <v>2624.4514180000006</v>
      </c>
    </row>
    <row r="1039" ht="15" customHeight="true" x14ac:dyDescent="0.2">
      <c r="A1039" s="293" t="str">
        <f>T15</f>
        <v>Armavir</v>
      </c>
      <c r="B1039" s="293">
        <f>BT122+BT123</f>
        <v>2552.8203269999972</v>
      </c>
    </row>
    <row r="1040" ht="15" customHeight="true" x14ac:dyDescent="0.2">
      <c r="A1040" s="293" t="str">
        <f>U15</f>
        <v>Gegharkunik</v>
      </c>
      <c r="B1040" s="293">
        <f>BU122+BU123</f>
        <v>2231.4714810000014</v>
      </c>
    </row>
    <row r="1041" ht="15" customHeight="true" x14ac:dyDescent="0.2">
      <c r="A1041" s="293" t="str">
        <f>V15</f>
        <v>Kotayk</v>
      </c>
      <c r="B1041" s="293">
        <f>BV122+BV123</f>
        <v>3023.7015300000035</v>
      </c>
    </row>
    <row r="1042" ht="15" customHeight="true" x14ac:dyDescent="0.2">
      <c r="A1042" s="293" t="str">
        <f>W15</f>
        <v>Lori</v>
      </c>
      <c r="B1042" s="293">
        <f>BW122+BW123</f>
        <v>1948.7182950000022</v>
      </c>
    </row>
    <row r="1043" ht="15" customHeight="true" x14ac:dyDescent="0.2">
      <c r="A1043" s="293" t="str">
        <f>X15</f>
        <v>Shirak</v>
      </c>
      <c r="B1043" s="293">
        <f>BX122+XR123</f>
        <v>2195.3463769999994</v>
      </c>
    </row>
    <row r="1044" ht="15" customHeight="true" x14ac:dyDescent="0.2">
      <c r="A1044" s="293" t="str">
        <f>Y15</f>
        <v>Syunik</v>
      </c>
      <c r="B1044" s="293">
        <f>BY122+BY123</f>
        <v>1295.0272679999982</v>
      </c>
    </row>
    <row r="1045" ht="15" customHeight="true" x14ac:dyDescent="0.2">
      <c r="A1045" s="293" t="str">
        <f>Z15</f>
        <v>Tavush</v>
      </c>
      <c r="B1045" s="293">
        <f>BZ122+BZ123</f>
        <v>1365.0442940000009</v>
      </c>
    </row>
    <row r="1046" ht="15" customHeight="true" x14ac:dyDescent="0.2">
      <c r="A1046" s="238" t="str">
        <f>AA15</f>
        <v>Vayots Dzor</v>
      </c>
      <c r="B1046" s="293">
        <f>CA122+CA123</f>
        <v>580.19356499999856</v>
      </c>
    </row>
    <row r="1047" ht="15" customHeight="true" x14ac:dyDescent="0.2">
      <c r="A1047" s="238" t="str">
        <f>AB15</f>
        <v>Yerevan</v>
      </c>
      <c r="B1047" s="293">
        <f>CB122+CB123</f>
        <v>8603.8469870000081</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11</v>
      </c>
      <c r="B1072" s="238" t="s">
        <v>136</v>
      </c>
    </row>
    <row r="1100" s="211" customFormat="true" ht="17.1" customHeight="true" x14ac:dyDescent="0.2">
      <c r="A1100" s="696"/>
      <c r="B1100" s="691"/>
      <c r="BA1100" s="392"/>
      <c r="BB1100" s="238"/>
      <c r="BC1100" s="392"/>
      <c r="BD1100" s="392"/>
      <c r="BE1100" s="392"/>
      <c r="BF1100" s="392"/>
      <c r="BG1100" s="392"/>
      <c r="BH1100" s="392"/>
      <c r="BI1100" s="392"/>
      <c r="BJ1100" s="392"/>
      <c r="BK1100" s="392"/>
      <c r="BL1100" s="392"/>
      <c r="BM1100" s="392"/>
      <c r="BN1100" s="392"/>
      <c r="BO1100" s="392"/>
      <c r="BP1100" s="392"/>
      <c r="BQ1100" s="392"/>
      <c r="BR1100" s="392"/>
      <c r="BS1100" s="392"/>
      <c r="BT1100" s="392"/>
      <c r="BU1100" s="392"/>
      <c r="BV1100" s="392"/>
      <c r="BW1100" s="392"/>
      <c r="BX1100" s="392"/>
      <c r="BY1100" s="392"/>
    </row>
    <row r="1101" s="211" customFormat="true" ht="17.1" customHeight="true" x14ac:dyDescent="0.2">
      <c r="A1101" s="697"/>
      <c r="B1101" s="692"/>
      <c r="BA1101" s="392"/>
      <c r="BB1101" s="238"/>
      <c r="BC1101" s="392"/>
      <c r="BD1101" s="392"/>
      <c r="BE1101" s="392"/>
      <c r="BF1101" s="392"/>
      <c r="BG1101" s="392"/>
      <c r="BH1101" s="392"/>
      <c r="BI1101" s="392"/>
      <c r="BJ1101" s="392"/>
      <c r="BK1101" s="392"/>
      <c r="BL1101" s="392"/>
      <c r="BM1101" s="392"/>
      <c r="BN1101" s="392"/>
      <c r="BO1101" s="392"/>
      <c r="BP1101" s="392"/>
      <c r="BQ1101" s="392"/>
      <c r="BR1101" s="392"/>
      <c r="BS1101" s="392"/>
      <c r="BT1101" s="392"/>
      <c r="BU1101" s="392"/>
      <c r="BV1101" s="392"/>
      <c r="BW1101" s="392"/>
      <c r="BX1101" s="392"/>
      <c r="BY1101" s="392"/>
    </row>
    <row r="1102" s="211" customFormat="true" ht="15" customHeight="true" x14ac:dyDescent="0.2">
      <c r="BA1102" s="392"/>
      <c r="BB1102" s="238"/>
      <c r="BC1102" s="392"/>
      <c r="BD1102" s="392"/>
      <c r="BE1102" s="392"/>
      <c r="BF1102" s="392"/>
      <c r="BG1102" s="392"/>
      <c r="BH1102" s="392"/>
      <c r="BI1102" s="392"/>
      <c r="BJ1102" s="392"/>
      <c r="BK1102" s="392"/>
      <c r="BL1102" s="392"/>
      <c r="BM1102" s="392"/>
      <c r="BN1102" s="392"/>
      <c r="BO1102" s="392"/>
      <c r="BP1102" s="392"/>
      <c r="BQ1102" s="392"/>
      <c r="BR1102" s="392"/>
      <c r="BS1102" s="392"/>
      <c r="BT1102" s="392"/>
      <c r="BU1102" s="392"/>
      <c r="BV1102" s="392"/>
      <c r="BW1102" s="392"/>
      <c r="BX1102" s="392"/>
      <c r="BY1102" s="392"/>
    </row>
    <row r="1103" s="211" customFormat="true" ht="15" customHeight="true" x14ac:dyDescent="0.2">
      <c r="BA1103" s="392"/>
      <c r="BB1103" s="238"/>
      <c r="BC1103" s="392"/>
      <c r="BD1103" s="392"/>
      <c r="BE1103" s="392"/>
      <c r="BF1103" s="392"/>
      <c r="BG1103" s="392"/>
      <c r="BH1103" s="392"/>
      <c r="BI1103" s="392"/>
      <c r="BJ1103" s="392"/>
      <c r="BK1103" s="392"/>
      <c r="BL1103" s="392"/>
      <c r="BM1103" s="392"/>
      <c r="BN1103" s="392"/>
      <c r="BO1103" s="392"/>
      <c r="BP1103" s="392"/>
      <c r="BQ1103" s="392"/>
      <c r="BR1103" s="392"/>
      <c r="BS1103" s="392"/>
      <c r="BT1103" s="392"/>
      <c r="BU1103" s="392"/>
      <c r="BV1103" s="392"/>
      <c r="BW1103" s="392"/>
      <c r="BX1103" s="392"/>
      <c r="BY1103" s="392"/>
    </row>
    <row r="1104" s="211" customFormat="true" ht="15" customHeight="true" x14ac:dyDescent="0.2">
      <c r="BA1104" s="392"/>
      <c r="BB1104" s="238"/>
      <c r="BC1104" s="392"/>
      <c r="BD1104" s="392"/>
      <c r="BE1104" s="392"/>
      <c r="BF1104" s="392"/>
      <c r="BG1104" s="392"/>
      <c r="BH1104" s="392"/>
      <c r="BI1104" s="392"/>
      <c r="BJ1104" s="392"/>
      <c r="BK1104" s="392"/>
      <c r="BL1104" s="392"/>
      <c r="BM1104" s="392"/>
      <c r="BN1104" s="392"/>
      <c r="BO1104" s="392"/>
      <c r="BP1104" s="392"/>
      <c r="BQ1104" s="392"/>
      <c r="BR1104" s="392"/>
      <c r="BS1104" s="392"/>
      <c r="BT1104" s="392"/>
      <c r="BU1104" s="392"/>
      <c r="BV1104" s="392"/>
      <c r="BW1104" s="392"/>
      <c r="BX1104" s="392"/>
      <c r="BY1104" s="392"/>
    </row>
    <row r="1105" s="211" customFormat="true" ht="15" customHeight="true" x14ac:dyDescent="0.2">
      <c r="BA1105" s="392"/>
      <c r="BB1105" s="238"/>
      <c r="BC1105" s="392"/>
      <c r="BD1105" s="392"/>
      <c r="BE1105" s="392"/>
      <c r="BF1105" s="392"/>
      <c r="BG1105" s="392"/>
      <c r="BH1105" s="392"/>
      <c r="BI1105" s="392"/>
      <c r="BJ1105" s="392"/>
      <c r="BK1105" s="392"/>
      <c r="BL1105" s="392"/>
      <c r="BM1105" s="392"/>
      <c r="BN1105" s="392"/>
      <c r="BO1105" s="392"/>
      <c r="BP1105" s="392"/>
      <c r="BQ1105" s="392"/>
      <c r="BR1105" s="392"/>
      <c r="BS1105" s="392"/>
      <c r="BT1105" s="392"/>
      <c r="BU1105" s="392"/>
      <c r="BV1105" s="392"/>
      <c r="BW1105" s="392"/>
      <c r="BX1105" s="392"/>
      <c r="BY1105" s="392"/>
    </row>
    <row r="1106" s="211" customFormat="true" ht="15" customHeight="true" x14ac:dyDescent="0.2">
      <c r="BA1106" s="392"/>
      <c r="BB1106" s="238"/>
      <c r="BC1106" s="392"/>
      <c r="BD1106" s="392"/>
      <c r="BE1106" s="392"/>
      <c r="BF1106" s="392"/>
      <c r="BG1106" s="392"/>
      <c r="BH1106" s="392"/>
      <c r="BI1106" s="392"/>
      <c r="BJ1106" s="392"/>
      <c r="BK1106" s="392"/>
      <c r="BL1106" s="392"/>
      <c r="BM1106" s="392"/>
      <c r="BN1106" s="392"/>
      <c r="BO1106" s="392"/>
      <c r="BP1106" s="392"/>
      <c r="BQ1106" s="392"/>
      <c r="BR1106" s="392"/>
      <c r="BS1106" s="392"/>
      <c r="BT1106" s="392"/>
      <c r="BU1106" s="392"/>
      <c r="BV1106" s="392"/>
      <c r="BW1106" s="392"/>
      <c r="BX1106" s="392"/>
      <c r="BY1106" s="392"/>
    </row>
    <row r="1107" s="211" customFormat="true" ht="15" customHeight="true" x14ac:dyDescent="0.2">
      <c r="BA1107" s="392"/>
      <c r="BB1107" s="238"/>
      <c r="BC1107" s="392"/>
      <c r="BD1107" s="392"/>
      <c r="BE1107" s="392"/>
      <c r="BF1107" s="392"/>
      <c r="BG1107" s="392"/>
      <c r="BH1107" s="392"/>
      <c r="BI1107" s="392"/>
      <c r="BJ1107" s="392"/>
      <c r="BK1107" s="392"/>
      <c r="BL1107" s="392"/>
      <c r="BM1107" s="392"/>
      <c r="BN1107" s="392"/>
      <c r="BO1107" s="392"/>
      <c r="BP1107" s="392"/>
      <c r="BQ1107" s="392"/>
      <c r="BR1107" s="392"/>
      <c r="BS1107" s="392"/>
      <c r="BT1107" s="392"/>
      <c r="BU1107" s="392"/>
      <c r="BV1107" s="392"/>
      <c r="BW1107" s="392"/>
      <c r="BX1107" s="392"/>
      <c r="BY1107" s="392"/>
    </row>
    <row r="1108" s="211" customFormat="true" ht="15" customHeight="true" x14ac:dyDescent="0.2">
      <c r="BA1108" s="392"/>
      <c r="BB1108" s="238"/>
      <c r="BC1108" s="392"/>
      <c r="BD1108" s="392"/>
      <c r="BE1108" s="392"/>
      <c r="BF1108" s="392"/>
      <c r="BG1108" s="392"/>
      <c r="BH1108" s="392"/>
      <c r="BI1108" s="392"/>
      <c r="BJ1108" s="392"/>
      <c r="BK1108" s="392"/>
      <c r="BL1108" s="392"/>
      <c r="BM1108" s="392"/>
      <c r="BN1108" s="392"/>
      <c r="BO1108" s="392"/>
      <c r="BP1108" s="392"/>
      <c r="BQ1108" s="392"/>
      <c r="BR1108" s="392"/>
      <c r="BS1108" s="392"/>
      <c r="BT1108" s="392"/>
      <c r="BU1108" s="392"/>
      <c r="BV1108" s="392"/>
      <c r="BW1108" s="392"/>
      <c r="BX1108" s="392"/>
      <c r="BY1108" s="392"/>
    </row>
    <row r="1109" s="211" customFormat="true" ht="15" customHeight="true" x14ac:dyDescent="0.2">
      <c r="BA1109" s="392"/>
      <c r="BB1109" s="238"/>
      <c r="BC1109" s="392"/>
      <c r="BD1109" s="392"/>
      <c r="BE1109" s="392"/>
      <c r="BF1109" s="392"/>
      <c r="BG1109" s="392"/>
      <c r="BH1109" s="392"/>
      <c r="BI1109" s="392"/>
      <c r="BJ1109" s="392"/>
      <c r="BK1109" s="392"/>
      <c r="BL1109" s="392"/>
      <c r="BM1109" s="392"/>
      <c r="BN1109" s="392"/>
      <c r="BO1109" s="392"/>
      <c r="BP1109" s="392"/>
      <c r="BQ1109" s="392"/>
      <c r="BR1109" s="392"/>
      <c r="BS1109" s="392"/>
      <c r="BT1109" s="392"/>
      <c r="BU1109" s="392"/>
      <c r="BV1109" s="392"/>
      <c r="BW1109" s="392"/>
      <c r="BX1109" s="392"/>
      <c r="BY1109" s="392"/>
    </row>
    <row r="1110" s="211" customFormat="true" ht="15" customHeight="true" x14ac:dyDescent="0.2">
      <c r="BA1110" s="392"/>
      <c r="BB1110" s="238"/>
      <c r="BC1110" s="392"/>
      <c r="BD1110" s="392"/>
      <c r="BE1110" s="392"/>
      <c r="BF1110" s="392"/>
      <c r="BG1110" s="392"/>
      <c r="BH1110" s="392"/>
      <c r="BI1110" s="392"/>
      <c r="BJ1110" s="392"/>
      <c r="BK1110" s="392"/>
      <c r="BL1110" s="392"/>
      <c r="BM1110" s="392"/>
      <c r="BN1110" s="392"/>
      <c r="BO1110" s="392"/>
      <c r="BP1110" s="392"/>
      <c r="BQ1110" s="392"/>
      <c r="BR1110" s="392"/>
      <c r="BS1110" s="392"/>
      <c r="BT1110" s="392"/>
      <c r="BU1110" s="392"/>
      <c r="BV1110" s="392"/>
      <c r="BW1110" s="392"/>
      <c r="BX1110" s="392"/>
      <c r="BY1110" s="392"/>
    </row>
    <row r="1111" s="211" customFormat="true" ht="15" customHeight="true" x14ac:dyDescent="0.2">
      <c r="BA1111" s="392"/>
      <c r="BB1111" s="238"/>
      <c r="BC1111" s="392"/>
      <c r="BD1111" s="392"/>
      <c r="BE1111" s="392"/>
      <c r="BF1111" s="392"/>
      <c r="BG1111" s="392"/>
      <c r="BH1111" s="392"/>
      <c r="BI1111" s="392"/>
      <c r="BJ1111" s="392"/>
      <c r="BK1111" s="392"/>
      <c r="BL1111" s="392"/>
      <c r="BM1111" s="392"/>
      <c r="BN1111" s="392"/>
      <c r="BO1111" s="392"/>
      <c r="BP1111" s="392"/>
      <c r="BQ1111" s="392"/>
      <c r="BR1111" s="392"/>
      <c r="BS1111" s="392"/>
      <c r="BT1111" s="392"/>
      <c r="BU1111" s="392"/>
      <c r="BV1111" s="392"/>
      <c r="BW1111" s="392"/>
      <c r="BX1111" s="392"/>
      <c r="BY1111" s="392"/>
    </row>
    <row r="1112" s="211" customFormat="true" ht="15" customHeight="true" x14ac:dyDescent="0.2">
      <c r="BA1112" s="392"/>
      <c r="BB1112" s="238"/>
      <c r="BC1112" s="392"/>
      <c r="BD1112" s="392"/>
      <c r="BE1112" s="392"/>
      <c r="BF1112" s="392"/>
      <c r="BG1112" s="392"/>
      <c r="BH1112" s="392"/>
      <c r="BI1112" s="392"/>
      <c r="BJ1112" s="392"/>
      <c r="BK1112" s="392"/>
      <c r="BL1112" s="392"/>
      <c r="BM1112" s="392"/>
      <c r="BN1112" s="392"/>
      <c r="BO1112" s="392"/>
      <c r="BP1112" s="392"/>
      <c r="BQ1112" s="392"/>
      <c r="BR1112" s="392"/>
      <c r="BS1112" s="392"/>
      <c r="BT1112" s="392"/>
      <c r="BU1112" s="392"/>
      <c r="BV1112" s="392"/>
      <c r="BW1112" s="392"/>
      <c r="BX1112" s="392"/>
      <c r="BY1112" s="392"/>
    </row>
    <row r="1113" s="211" customFormat="true" ht="15" customHeight="true" x14ac:dyDescent="0.2">
      <c r="BA1113" s="392"/>
      <c r="BB1113" s="238"/>
      <c r="BC1113" s="392"/>
      <c r="BD1113" s="392"/>
      <c r="BE1113" s="392"/>
      <c r="BF1113" s="392"/>
      <c r="BG1113" s="392"/>
      <c r="BH1113" s="392"/>
      <c r="BI1113" s="392"/>
      <c r="BJ1113" s="392"/>
      <c r="BK1113" s="392"/>
      <c r="BL1113" s="392"/>
      <c r="BM1113" s="392"/>
      <c r="BN1113" s="392"/>
      <c r="BO1113" s="392"/>
      <c r="BP1113" s="392"/>
      <c r="BQ1113" s="392"/>
      <c r="BR1113" s="392"/>
      <c r="BS1113" s="392"/>
      <c r="BT1113" s="392"/>
      <c r="BU1113" s="392"/>
      <c r="BV1113" s="392"/>
      <c r="BW1113" s="392"/>
      <c r="BX1113" s="392"/>
      <c r="BY1113" s="392"/>
    </row>
    <row r="1114" s="211" customFormat="true" ht="17.1" customHeight="true" x14ac:dyDescent="0.2">
      <c r="A1114" s="697"/>
      <c r="B1114" s="692"/>
      <c r="C1114" s="693"/>
      <c r="D1114" s="693"/>
      <c r="E1114" s="693"/>
      <c r="F1114" s="693"/>
      <c r="G1114" s="693"/>
      <c r="H1114" s="693"/>
      <c r="I1114" s="693"/>
      <c r="J1114" s="693"/>
      <c r="K1114" s="693"/>
      <c r="L1114" s="693"/>
      <c r="M1114" s="693"/>
      <c r="N1114" s="693"/>
      <c r="O1114" s="693"/>
      <c r="P1114" s="693"/>
      <c r="Q1114" s="693"/>
      <c r="R1114" s="693"/>
      <c r="S1114" s="693"/>
      <c r="T1114" s="693"/>
      <c r="U1114" s="693"/>
      <c r="V1114" s="693"/>
      <c r="W1114" s="693"/>
      <c r="X1114" s="693"/>
      <c r="Y1114" s="693"/>
      <c r="Z1114" s="693"/>
      <c r="AA1114" s="693"/>
      <c r="AB1114" s="693"/>
      <c r="BA1114" s="392"/>
      <c r="BB1114" s="238"/>
      <c r="BC1114" s="392"/>
      <c r="BD1114" s="392"/>
      <c r="BE1114" s="392"/>
      <c r="BF1114" s="392"/>
      <c r="BG1114" s="392"/>
      <c r="BH1114" s="392"/>
      <c r="BI1114" s="392"/>
      <c r="BJ1114" s="392"/>
      <c r="BK1114" s="392"/>
      <c r="BL1114" s="392"/>
      <c r="BM1114" s="392"/>
      <c r="BN1114" s="392"/>
      <c r="BO1114" s="392"/>
      <c r="BP1114" s="392"/>
      <c r="BQ1114" s="392"/>
      <c r="BR1114" s="392"/>
      <c r="BS1114" s="392"/>
      <c r="BT1114" s="392"/>
      <c r="BU1114" s="392"/>
      <c r="BV1114" s="392"/>
      <c r="BW1114" s="392"/>
      <c r="BX1114" s="392"/>
      <c r="BY1114" s="392"/>
    </row>
    <row r="1115" s="211" customFormat="true" ht="17.1" customHeight="true" x14ac:dyDescent="0.2">
      <c r="A1115" s="697"/>
      <c r="B1115" s="692"/>
      <c r="C1115" s="693"/>
      <c r="D1115" s="693"/>
      <c r="E1115" s="693"/>
      <c r="F1115" s="693"/>
      <c r="G1115" s="693"/>
      <c r="H1115" s="693"/>
      <c r="I1115" s="693"/>
      <c r="J1115" s="693"/>
      <c r="K1115" s="693"/>
      <c r="L1115" s="693"/>
      <c r="M1115" s="693"/>
      <c r="N1115" s="693"/>
      <c r="O1115" s="693"/>
      <c r="P1115" s="693"/>
      <c r="Q1115" s="693"/>
      <c r="R1115" s="693"/>
      <c r="S1115" s="693"/>
      <c r="T1115" s="693"/>
      <c r="U1115" s="693"/>
      <c r="V1115" s="693"/>
      <c r="W1115" s="693"/>
      <c r="X1115" s="693"/>
      <c r="Y1115" s="693"/>
      <c r="Z1115" s="693"/>
      <c r="AA1115" s="693"/>
      <c r="AB1115" s="693"/>
      <c r="BA1115" s="392"/>
      <c r="BB1115" s="238"/>
      <c r="BC1115" s="392"/>
      <c r="BD1115" s="392"/>
      <c r="BE1115" s="392"/>
      <c r="BF1115" s="392"/>
      <c r="BG1115" s="392"/>
      <c r="BH1115" s="392"/>
      <c r="BI1115" s="392"/>
      <c r="BJ1115" s="392"/>
      <c r="BK1115" s="392"/>
      <c r="BL1115" s="392"/>
      <c r="BM1115" s="392"/>
      <c r="BN1115" s="392"/>
      <c r="BO1115" s="392"/>
      <c r="BP1115" s="392"/>
      <c r="BQ1115" s="392"/>
      <c r="BR1115" s="392"/>
      <c r="BS1115" s="392"/>
      <c r="BT1115" s="392"/>
      <c r="BU1115" s="392"/>
      <c r="BV1115" s="392"/>
      <c r="BW1115" s="392"/>
      <c r="BX1115" s="392"/>
      <c r="BY1115" s="392"/>
    </row>
    <row r="1116" s="211" customFormat="true" ht="17.1" customHeight="true" x14ac:dyDescent="0.2">
      <c r="A1116" s="697"/>
      <c r="B1116" s="692"/>
      <c r="C1116" s="693"/>
      <c r="D1116" s="693"/>
      <c r="E1116" s="693"/>
      <c r="F1116" s="693"/>
      <c r="G1116" s="693"/>
      <c r="H1116" s="693"/>
      <c r="I1116" s="693"/>
      <c r="J1116" s="693"/>
      <c r="K1116" s="693"/>
      <c r="L1116" s="693"/>
      <c r="M1116" s="693"/>
      <c r="N1116" s="693"/>
      <c r="O1116" s="693"/>
      <c r="P1116" s="693"/>
      <c r="Q1116" s="693"/>
      <c r="R1116" s="693"/>
      <c r="S1116" s="693"/>
      <c r="T1116" s="693"/>
      <c r="U1116" s="693"/>
      <c r="V1116" s="693"/>
      <c r="W1116" s="693"/>
      <c r="X1116" s="693"/>
      <c r="Y1116" s="693"/>
      <c r="Z1116" s="693"/>
      <c r="AA1116" s="693"/>
      <c r="AB1116" s="693"/>
      <c r="BA1116" s="392"/>
      <c r="BB1116" s="238"/>
      <c r="BC1116" s="392"/>
      <c r="BD1116" s="392"/>
      <c r="BE1116" s="392"/>
      <c r="BF1116" s="392"/>
      <c r="BG1116" s="392"/>
      <c r="BH1116" s="392"/>
      <c r="BI1116" s="392"/>
      <c r="BJ1116" s="392"/>
      <c r="BK1116" s="392"/>
      <c r="BL1116" s="392"/>
      <c r="BM1116" s="392"/>
      <c r="BN1116" s="392"/>
      <c r="BO1116" s="392"/>
      <c r="BP1116" s="392"/>
      <c r="BQ1116" s="392"/>
      <c r="BR1116" s="392"/>
      <c r="BS1116" s="392"/>
      <c r="BT1116" s="392"/>
      <c r="BU1116" s="392"/>
      <c r="BV1116" s="392"/>
      <c r="BW1116" s="392"/>
      <c r="BX1116" s="392"/>
      <c r="BY1116" s="392"/>
    </row>
    <row r="1117" s="211" customFormat="true" ht="17.1" customHeight="true" x14ac:dyDescent="0.2">
      <c r="A1117" s="698"/>
      <c r="B1117" s="694"/>
      <c r="C1117" s="695"/>
      <c r="D1117" s="695"/>
      <c r="E1117" s="695"/>
      <c r="F1117" s="695"/>
      <c r="G1117" s="695"/>
      <c r="H1117" s="695"/>
      <c r="I1117" s="695"/>
      <c r="J1117" s="695"/>
      <c r="K1117" s="695"/>
      <c r="L1117" s="695"/>
      <c r="M1117" s="695"/>
      <c r="N1117" s="695"/>
      <c r="O1117" s="695"/>
      <c r="P1117" s="695"/>
      <c r="Q1117" s="695"/>
      <c r="R1117" s="695"/>
      <c r="S1117" s="695"/>
      <c r="T1117" s="695"/>
      <c r="U1117" s="695"/>
      <c r="V1117" s="695"/>
      <c r="W1117" s="695"/>
      <c r="X1117" s="695"/>
      <c r="Y1117" s="695"/>
      <c r="Z1117" s="695"/>
      <c r="AA1117" s="695"/>
      <c r="AB1117" s="695"/>
      <c r="BA1117" s="392"/>
      <c r="BB1117" s="238"/>
      <c r="BC1117" s="392"/>
      <c r="BD1117" s="392"/>
      <c r="BE1117" s="392"/>
      <c r="BF1117" s="392"/>
      <c r="BG1117" s="392"/>
      <c r="BH1117" s="392"/>
      <c r="BI1117" s="392"/>
      <c r="BJ1117" s="392"/>
      <c r="BK1117" s="392"/>
      <c r="BL1117" s="392"/>
      <c r="BM1117" s="392"/>
      <c r="BN1117" s="392"/>
      <c r="BO1117" s="392"/>
      <c r="BP1117" s="392"/>
      <c r="BQ1117" s="392"/>
      <c r="BR1117" s="392"/>
      <c r="BS1117" s="392"/>
      <c r="BT1117" s="392"/>
      <c r="BU1117" s="392"/>
      <c r="BV1117" s="392"/>
      <c r="BW1117" s="392"/>
      <c r="BX1117" s="392"/>
      <c r="BY1117" s="392"/>
    </row>
    <row r="1118" s="211" customFormat="true" ht="15" customHeight="true" x14ac:dyDescent="0.2">
      <c r="BA1118" s="392"/>
      <c r="BB1118" s="238"/>
      <c r="BC1118" s="392"/>
      <c r="BD1118" s="392"/>
      <c r="BE1118" s="392"/>
      <c r="BF1118" s="392"/>
      <c r="BG1118" s="392"/>
      <c r="BH1118" s="392"/>
      <c r="BI1118" s="392"/>
      <c r="BJ1118" s="392"/>
      <c r="BK1118" s="392"/>
      <c r="BL1118" s="392"/>
      <c r="BM1118" s="392"/>
      <c r="BN1118" s="392"/>
      <c r="BO1118" s="392"/>
      <c r="BP1118" s="392"/>
      <c r="BQ1118" s="392"/>
      <c r="BR1118" s="392"/>
      <c r="BS1118" s="392"/>
      <c r="BT1118" s="392"/>
      <c r="BU1118" s="392"/>
      <c r="BV1118" s="392"/>
      <c r="BW1118" s="392"/>
      <c r="BX1118" s="392"/>
      <c r="BY1118" s="392"/>
    </row>
    <row r="1119" s="211" customFormat="true" ht="15" customHeight="true" x14ac:dyDescent="0.2">
      <c r="BA1119" s="392"/>
      <c r="BB1119" s="238"/>
      <c r="BC1119" s="392"/>
      <c r="BD1119" s="392"/>
      <c r="BE1119" s="392"/>
      <c r="BF1119" s="392"/>
      <c r="BG1119" s="392"/>
      <c r="BH1119" s="392"/>
      <c r="BI1119" s="392"/>
      <c r="BJ1119" s="392"/>
      <c r="BK1119" s="392"/>
      <c r="BL1119" s="392"/>
      <c r="BM1119" s="392"/>
      <c r="BN1119" s="392"/>
      <c r="BO1119" s="392"/>
      <c r="BP1119" s="392"/>
      <c r="BQ1119" s="392"/>
      <c r="BR1119" s="392"/>
      <c r="BS1119" s="392"/>
      <c r="BT1119" s="392"/>
      <c r="BU1119" s="392"/>
      <c r="BV1119" s="392"/>
      <c r="BW1119" s="392"/>
      <c r="BX1119" s="392"/>
      <c r="BY1119" s="392"/>
    </row>
    <row r="1120" s="211" customFormat="true" ht="15" customHeight="true" x14ac:dyDescent="0.2">
      <c r="BA1120" s="392"/>
      <c r="BB1120" s="238"/>
      <c r="BC1120" s="392"/>
      <c r="BD1120" s="392"/>
      <c r="BE1120" s="392"/>
      <c r="BF1120" s="392"/>
      <c r="BG1120" s="392"/>
      <c r="BH1120" s="392"/>
      <c r="BI1120" s="392"/>
      <c r="BJ1120" s="392"/>
      <c r="BK1120" s="392"/>
      <c r="BL1120" s="392"/>
      <c r="BM1120" s="392"/>
      <c r="BN1120" s="392"/>
      <c r="BO1120" s="392"/>
      <c r="BP1120" s="392"/>
      <c r="BQ1120" s="392"/>
      <c r="BR1120" s="392"/>
      <c r="BS1120" s="392"/>
      <c r="BT1120" s="392"/>
      <c r="BU1120" s="392"/>
      <c r="BV1120" s="392"/>
      <c r="BW1120" s="392"/>
      <c r="BX1120" s="392"/>
      <c r="BY1120" s="392"/>
    </row>
    <row r="1121" s="211" customFormat="true" ht="15" customHeight="true" x14ac:dyDescent="0.2">
      <c r="BA1121" s="392"/>
      <c r="BB1121" s="238"/>
      <c r="BC1121" s="392"/>
      <c r="BD1121" s="392"/>
      <c r="BE1121" s="392"/>
      <c r="BF1121" s="392"/>
      <c r="BG1121" s="392"/>
      <c r="BH1121" s="392"/>
      <c r="BI1121" s="392"/>
      <c r="BJ1121" s="392"/>
      <c r="BK1121" s="392"/>
      <c r="BL1121" s="392"/>
      <c r="BM1121" s="392"/>
      <c r="BN1121" s="392"/>
      <c r="BO1121" s="392"/>
      <c r="BP1121" s="392"/>
      <c r="BQ1121" s="392"/>
      <c r="BR1121" s="392"/>
      <c r="BS1121" s="392"/>
      <c r="BT1121" s="392"/>
      <c r="BU1121" s="392"/>
      <c r="BV1121" s="392"/>
      <c r="BW1121" s="392"/>
      <c r="BX1121" s="392"/>
      <c r="BY1121" s="392"/>
    </row>
    <row r="1122" s="211" customFormat="true" ht="15" customHeight="true" x14ac:dyDescent="0.2">
      <c r="BA1122" s="392"/>
      <c r="BB1122" s="238"/>
      <c r="BC1122" s="392"/>
      <c r="BD1122" s="392"/>
      <c r="BE1122" s="392"/>
      <c r="BF1122" s="392"/>
      <c r="BG1122" s="392"/>
      <c r="BH1122" s="392"/>
      <c r="BI1122" s="392"/>
      <c r="BJ1122" s="392"/>
      <c r="BK1122" s="392"/>
      <c r="BL1122" s="392"/>
      <c r="BM1122" s="392"/>
      <c r="BN1122" s="392"/>
      <c r="BO1122" s="392"/>
      <c r="BP1122" s="392"/>
      <c r="BQ1122" s="392"/>
      <c r="BR1122" s="392"/>
      <c r="BS1122" s="392"/>
      <c r="BT1122" s="392"/>
      <c r="BU1122" s="392"/>
      <c r="BV1122" s="392"/>
      <c r="BW1122" s="392"/>
      <c r="BX1122" s="392"/>
      <c r="BY1122" s="392"/>
    </row>
    <row r="1123" s="211" customFormat="true" ht="15" customHeight="true" x14ac:dyDescent="0.2">
      <c r="BA1123" s="392"/>
      <c r="BB1123" s="238"/>
      <c r="BC1123" s="392"/>
      <c r="BD1123" s="392"/>
      <c r="BE1123" s="392"/>
      <c r="BF1123" s="392"/>
      <c r="BG1123" s="392"/>
      <c r="BH1123" s="392"/>
      <c r="BI1123" s="392"/>
      <c r="BJ1123" s="392"/>
      <c r="BK1123" s="392"/>
      <c r="BL1123" s="392"/>
      <c r="BM1123" s="392"/>
      <c r="BN1123" s="392"/>
      <c r="BO1123" s="392"/>
      <c r="BP1123" s="392"/>
      <c r="BQ1123" s="392"/>
      <c r="BR1123" s="392"/>
      <c r="BS1123" s="392"/>
      <c r="BT1123" s="392"/>
      <c r="BU1123" s="392"/>
      <c r="BV1123" s="392"/>
      <c r="BW1123" s="392"/>
      <c r="BX1123" s="392"/>
      <c r="BY1123" s="392"/>
    </row>
    <row r="1124" s="211" customFormat="true" ht="15" customHeight="true" x14ac:dyDescent="0.2">
      <c r="BA1124" s="392"/>
      <c r="BB1124" s="238"/>
      <c r="BC1124" s="392"/>
      <c r="BD1124" s="392"/>
      <c r="BE1124" s="392"/>
      <c r="BF1124" s="392"/>
      <c r="BG1124" s="392"/>
      <c r="BH1124" s="392"/>
      <c r="BI1124" s="392"/>
      <c r="BJ1124" s="392"/>
      <c r="BK1124" s="392"/>
      <c r="BL1124" s="392"/>
      <c r="BM1124" s="392"/>
      <c r="BN1124" s="392"/>
      <c r="BO1124" s="392"/>
      <c r="BP1124" s="392"/>
      <c r="BQ1124" s="392"/>
      <c r="BR1124" s="392"/>
      <c r="BS1124" s="392"/>
      <c r="BT1124" s="392"/>
      <c r="BU1124" s="392"/>
      <c r="BV1124" s="392"/>
      <c r="BW1124" s="392"/>
      <c r="BX1124" s="392"/>
      <c r="BY1124" s="392"/>
    </row>
    <row r="1125" s="211" customFormat="true" ht="15" customHeight="true" x14ac:dyDescent="0.2">
      <c r="BA1125" s="392"/>
      <c r="BB1125" s="238"/>
      <c r="BC1125" s="392"/>
      <c r="BD1125" s="392"/>
      <c r="BE1125" s="392"/>
      <c r="BF1125" s="392"/>
      <c r="BG1125" s="392"/>
      <c r="BH1125" s="392"/>
      <c r="BI1125" s="392"/>
      <c r="BJ1125" s="392"/>
      <c r="BK1125" s="392"/>
      <c r="BL1125" s="392"/>
      <c r="BM1125" s="392"/>
      <c r="BN1125" s="392"/>
      <c r="BO1125" s="392"/>
      <c r="BP1125" s="392"/>
      <c r="BQ1125" s="392"/>
      <c r="BR1125" s="392"/>
      <c r="BS1125" s="392"/>
      <c r="BT1125" s="392"/>
      <c r="BU1125" s="392"/>
      <c r="BV1125" s="392"/>
      <c r="BW1125" s="392"/>
      <c r="BX1125" s="392"/>
      <c r="BY1125" s="392"/>
    </row>
    <row r="1126" s="211" customFormat="true" ht="15" customHeight="true" x14ac:dyDescent="0.2">
      <c r="BA1126" s="392"/>
      <c r="BB1126" s="238"/>
      <c r="BC1126" s="392"/>
      <c r="BD1126" s="392"/>
      <c r="BE1126" s="392"/>
      <c r="BF1126" s="392"/>
      <c r="BG1126" s="392"/>
      <c r="BH1126" s="392"/>
      <c r="BI1126" s="392"/>
      <c r="BJ1126" s="392"/>
      <c r="BK1126" s="392"/>
      <c r="BL1126" s="392"/>
      <c r="BM1126" s="392"/>
      <c r="BN1126" s="392"/>
      <c r="BO1126" s="392"/>
      <c r="BP1126" s="392"/>
      <c r="BQ1126" s="392"/>
      <c r="BR1126" s="392"/>
      <c r="BS1126" s="392"/>
      <c r="BT1126" s="392"/>
      <c r="BU1126" s="392"/>
      <c r="BV1126" s="392"/>
      <c r="BW1126" s="392"/>
      <c r="BX1126" s="392"/>
      <c r="BY1126" s="392"/>
    </row>
    <row r="1127" s="211" customFormat="true" ht="15" customHeight="true" x14ac:dyDescent="0.2">
      <c r="BA1127" s="392"/>
      <c r="BB1127" s="238"/>
      <c r="BC1127" s="392"/>
      <c r="BD1127" s="392"/>
      <c r="BE1127" s="392"/>
      <c r="BF1127" s="392"/>
      <c r="BG1127" s="392"/>
      <c r="BH1127" s="392"/>
      <c r="BI1127" s="392"/>
      <c r="BJ1127" s="392"/>
      <c r="BK1127" s="392"/>
      <c r="BL1127" s="392"/>
      <c r="BM1127" s="392"/>
      <c r="BN1127" s="392"/>
      <c r="BO1127" s="392"/>
      <c r="BP1127" s="392"/>
      <c r="BQ1127" s="392"/>
      <c r="BR1127" s="392"/>
      <c r="BS1127" s="392"/>
      <c r="BT1127" s="392"/>
      <c r="BU1127" s="392"/>
      <c r="BV1127" s="392"/>
      <c r="BW1127" s="392"/>
      <c r="BX1127" s="392"/>
      <c r="BY1127" s="392"/>
    </row>
    <row r="1128" s="211" customFormat="true" ht="15" customHeight="true" x14ac:dyDescent="0.2">
      <c r="BA1128" s="392"/>
      <c r="BB1128" s="238"/>
      <c r="BC1128" s="392"/>
      <c r="BD1128" s="392"/>
      <c r="BE1128" s="392"/>
      <c r="BF1128" s="392"/>
      <c r="BG1128" s="392"/>
      <c r="BH1128" s="392"/>
      <c r="BI1128" s="392"/>
      <c r="BJ1128" s="392"/>
      <c r="BK1128" s="392"/>
      <c r="BL1128" s="392"/>
      <c r="BM1128" s="392"/>
      <c r="BN1128" s="392"/>
      <c r="BO1128" s="392"/>
      <c r="BP1128" s="392"/>
      <c r="BQ1128" s="392"/>
      <c r="BR1128" s="392"/>
      <c r="BS1128" s="392"/>
      <c r="BT1128" s="392"/>
      <c r="BU1128" s="392"/>
      <c r="BV1128" s="392"/>
      <c r="BW1128" s="392"/>
      <c r="BX1128" s="392"/>
      <c r="BY1128" s="392"/>
    </row>
    <row r="1129" s="211" customFormat="true" ht="15" customHeight="true" x14ac:dyDescent="0.2">
      <c r="BA1129" s="392"/>
      <c r="BB1129" s="238"/>
      <c r="BC1129" s="392"/>
      <c r="BD1129" s="392"/>
      <c r="BE1129" s="392"/>
      <c r="BF1129" s="392"/>
      <c r="BG1129" s="392"/>
      <c r="BH1129" s="392"/>
      <c r="BI1129" s="392"/>
      <c r="BJ1129" s="392"/>
      <c r="BK1129" s="392"/>
      <c r="BL1129" s="392"/>
      <c r="BM1129" s="392"/>
      <c r="BN1129" s="392"/>
      <c r="BO1129" s="392"/>
      <c r="BP1129" s="392"/>
      <c r="BQ1129" s="392"/>
      <c r="BR1129" s="392"/>
      <c r="BS1129" s="392"/>
      <c r="BT1129" s="392"/>
      <c r="BU1129" s="392"/>
      <c r="BV1129" s="392"/>
      <c r="BW1129" s="392"/>
      <c r="BX1129" s="392"/>
      <c r="BY1129" s="392"/>
    </row>
    <row r="1130" s="211" customFormat="true" ht="15" customHeight="true" x14ac:dyDescent="0.2">
      <c r="BA1130" s="392"/>
      <c r="BB1130" s="238"/>
      <c r="BC1130" s="392"/>
      <c r="BD1130" s="392"/>
      <c r="BE1130" s="392"/>
      <c r="BF1130" s="392"/>
      <c r="BG1130" s="392"/>
      <c r="BH1130" s="392"/>
      <c r="BI1130" s="392"/>
      <c r="BJ1130" s="392"/>
      <c r="BK1130" s="392"/>
      <c r="BL1130" s="392"/>
      <c r="BM1130" s="392"/>
      <c r="BN1130" s="392"/>
      <c r="BO1130" s="392"/>
      <c r="BP1130" s="392"/>
      <c r="BQ1130" s="392"/>
      <c r="BR1130" s="392"/>
      <c r="BS1130" s="392"/>
      <c r="BT1130" s="392"/>
      <c r="BU1130" s="392"/>
      <c r="BV1130" s="392"/>
      <c r="BW1130" s="392"/>
      <c r="BX1130" s="392"/>
      <c r="BY1130" s="392"/>
    </row>
    <row r="1131" s="211" customFormat="true" ht="15" customHeight="true" x14ac:dyDescent="0.2">
      <c r="BA1131" s="392"/>
      <c r="BB1131" s="238"/>
      <c r="BC1131" s="392"/>
      <c r="BD1131" s="392"/>
      <c r="BE1131" s="392"/>
      <c r="BF1131" s="392"/>
      <c r="BG1131" s="392"/>
      <c r="BH1131" s="392"/>
      <c r="BI1131" s="392"/>
      <c r="BJ1131" s="392"/>
      <c r="BK1131" s="392"/>
      <c r="BL1131" s="392"/>
      <c r="BM1131" s="392"/>
      <c r="BN1131" s="392"/>
      <c r="BO1131" s="392"/>
      <c r="BP1131" s="392"/>
      <c r="BQ1131" s="392"/>
      <c r="BR1131" s="392"/>
      <c r="BS1131" s="392"/>
      <c r="BT1131" s="392"/>
      <c r="BU1131" s="392"/>
      <c r="BV1131" s="392"/>
      <c r="BW1131" s="392"/>
      <c r="BX1131" s="392"/>
      <c r="BY1131" s="392"/>
    </row>
    <row r="1132" s="211" customFormat="true" ht="15" customHeight="true" x14ac:dyDescent="0.2">
      <c r="BA1132" s="392"/>
      <c r="BB1132" s="238"/>
      <c r="BC1132" s="392"/>
      <c r="BD1132" s="392"/>
      <c r="BE1132" s="392"/>
      <c r="BF1132" s="392"/>
      <c r="BG1132" s="392"/>
      <c r="BH1132" s="392"/>
      <c r="BI1132" s="392"/>
      <c r="BJ1132" s="392"/>
      <c r="BK1132" s="392"/>
      <c r="BL1132" s="392"/>
      <c r="BM1132" s="392"/>
      <c r="BN1132" s="392"/>
      <c r="BO1132" s="392"/>
      <c r="BP1132" s="392"/>
      <c r="BQ1132" s="392"/>
      <c r="BR1132" s="392"/>
      <c r="BS1132" s="392"/>
      <c r="BT1132" s="392"/>
      <c r="BU1132" s="392"/>
      <c r="BV1132" s="392"/>
      <c r="BW1132" s="392"/>
      <c r="BX1132" s="392"/>
      <c r="BY1132" s="392"/>
    </row>
    <row r="1133" s="211" customFormat="true" ht="15" customHeight="true" x14ac:dyDescent="0.2">
      <c r="BA1133" s="392"/>
      <c r="BB1133" s="238"/>
      <c r="BC1133" s="392"/>
      <c r="BD1133" s="392"/>
      <c r="BE1133" s="392"/>
      <c r="BF1133" s="392"/>
      <c r="BG1133" s="392"/>
      <c r="BH1133" s="392"/>
      <c r="BI1133" s="392"/>
      <c r="BJ1133" s="392"/>
      <c r="BK1133" s="392"/>
      <c r="BL1133" s="392"/>
      <c r="BM1133" s="392"/>
      <c r="BN1133" s="392"/>
      <c r="BO1133" s="392"/>
      <c r="BP1133" s="392"/>
      <c r="BQ1133" s="392"/>
      <c r="BR1133" s="392"/>
      <c r="BS1133" s="392"/>
      <c r="BT1133" s="392"/>
      <c r="BU1133" s="392"/>
      <c r="BV1133" s="392"/>
      <c r="BW1133" s="392"/>
      <c r="BX1133" s="392"/>
      <c r="BY1133" s="392"/>
    </row>
    <row r="1134" s="211" customFormat="true" ht="15" customHeight="true" x14ac:dyDescent="0.2">
      <c r="BA1134" s="392"/>
      <c r="BB1134" s="238"/>
      <c r="BC1134" s="392"/>
      <c r="BD1134" s="392"/>
      <c r="BE1134" s="392"/>
      <c r="BF1134" s="392"/>
      <c r="BG1134" s="392"/>
      <c r="BH1134" s="392"/>
      <c r="BI1134" s="392"/>
      <c r="BJ1134" s="392"/>
      <c r="BK1134" s="392"/>
      <c r="BL1134" s="392"/>
      <c r="BM1134" s="392"/>
      <c r="BN1134" s="392"/>
      <c r="BO1134" s="392"/>
      <c r="BP1134" s="392"/>
      <c r="BQ1134" s="392"/>
      <c r="BR1134" s="392"/>
      <c r="BS1134" s="392"/>
      <c r="BT1134" s="392"/>
      <c r="BU1134" s="392"/>
      <c r="BV1134" s="392"/>
      <c r="BW1134" s="392"/>
      <c r="BX1134" s="392"/>
      <c r="BY1134" s="392"/>
    </row>
    <row r="1135" s="211" customFormat="true" ht="15" customHeight="true" x14ac:dyDescent="0.2">
      <c r="BA1135" s="392"/>
      <c r="BB1135" s="238"/>
      <c r="BC1135" s="392"/>
      <c r="BD1135" s="392"/>
      <c r="BE1135" s="392"/>
      <c r="BF1135" s="392"/>
      <c r="BG1135" s="392"/>
      <c r="BH1135" s="392"/>
      <c r="BI1135" s="392"/>
      <c r="BJ1135" s="392"/>
      <c r="BK1135" s="392"/>
      <c r="BL1135" s="392"/>
      <c r="BM1135" s="392"/>
      <c r="BN1135" s="392"/>
      <c r="BO1135" s="392"/>
      <c r="BP1135" s="392"/>
      <c r="BQ1135" s="392"/>
      <c r="BR1135" s="392"/>
      <c r="BS1135" s="392"/>
      <c r="BT1135" s="392"/>
      <c r="BU1135" s="392"/>
      <c r="BV1135" s="392"/>
      <c r="BW1135" s="392"/>
      <c r="BX1135" s="392"/>
      <c r="BY1135" s="392"/>
    </row>
    <row r="1136" s="211" customFormat="true" ht="15" customHeight="true" x14ac:dyDescent="0.2">
      <c r="BA1136" s="392"/>
      <c r="BB1136" s="238"/>
      <c r="BC1136" s="392"/>
      <c r="BD1136" s="392"/>
      <c r="BE1136" s="392"/>
      <c r="BF1136" s="392"/>
      <c r="BG1136" s="392"/>
      <c r="BH1136" s="392"/>
      <c r="BI1136" s="392"/>
      <c r="BJ1136" s="392"/>
      <c r="BK1136" s="392"/>
      <c r="BL1136" s="392"/>
      <c r="BM1136" s="392"/>
      <c r="BN1136" s="392"/>
      <c r="BO1136" s="392"/>
      <c r="BP1136" s="392"/>
      <c r="BQ1136" s="392"/>
      <c r="BR1136" s="392"/>
      <c r="BS1136" s="392"/>
      <c r="BT1136" s="392"/>
      <c r="BU1136" s="392"/>
      <c r="BV1136" s="392"/>
      <c r="BW1136" s="392"/>
      <c r="BX1136" s="392"/>
      <c r="BY1136" s="392"/>
    </row>
    <row r="1137" s="211" customFormat="true" ht="15" customHeight="true" x14ac:dyDescent="0.2">
      <c r="BA1137" s="392"/>
      <c r="BB1137" s="238"/>
      <c r="BC1137" s="392"/>
      <c r="BD1137" s="392"/>
      <c r="BE1137" s="392"/>
      <c r="BF1137" s="392"/>
      <c r="BG1137" s="392"/>
      <c r="BH1137" s="392"/>
      <c r="BI1137" s="392"/>
      <c r="BJ1137" s="392"/>
      <c r="BK1137" s="392"/>
      <c r="BL1137" s="392"/>
      <c r="BM1137" s="392"/>
      <c r="BN1137" s="392"/>
      <c r="BO1137" s="392"/>
      <c r="BP1137" s="392"/>
      <c r="BQ1137" s="392"/>
      <c r="BR1137" s="392"/>
      <c r="BS1137" s="392"/>
      <c r="BT1137" s="392"/>
      <c r="BU1137" s="392"/>
      <c r="BV1137" s="392"/>
      <c r="BW1137" s="392"/>
      <c r="BX1137" s="392"/>
      <c r="BY1137" s="392"/>
    </row>
    <row r="1138" s="211" customFormat="true" ht="15" customHeight="true" x14ac:dyDescent="0.2">
      <c r="BA1138" s="392"/>
      <c r="BB1138" s="238"/>
      <c r="BC1138" s="392"/>
      <c r="BD1138" s="392"/>
      <c r="BE1138" s="392"/>
      <c r="BF1138" s="392"/>
      <c r="BG1138" s="392"/>
      <c r="BH1138" s="392"/>
      <c r="BI1138" s="392"/>
      <c r="BJ1138" s="392"/>
      <c r="BK1138" s="392"/>
      <c r="BL1138" s="392"/>
      <c r="BM1138" s="392"/>
      <c r="BN1138" s="392"/>
      <c r="BO1138" s="392"/>
      <c r="BP1138" s="392"/>
      <c r="BQ1138" s="392"/>
      <c r="BR1138" s="392"/>
      <c r="BS1138" s="392"/>
      <c r="BT1138" s="392"/>
      <c r="BU1138" s="392"/>
      <c r="BV1138" s="392"/>
      <c r="BW1138" s="392"/>
      <c r="BX1138" s="392"/>
      <c r="BY1138" s="392"/>
    </row>
    <row r="1139" s="211" customFormat="true" ht="15" customHeight="true" x14ac:dyDescent="0.2">
      <c r="BA1139" s="392"/>
      <c r="BB1139" s="238"/>
      <c r="BC1139" s="392"/>
      <c r="BD1139" s="392"/>
      <c r="BE1139" s="392"/>
      <c r="BF1139" s="392"/>
      <c r="BG1139" s="392"/>
      <c r="BH1139" s="392"/>
      <c r="BI1139" s="392"/>
      <c r="BJ1139" s="392"/>
      <c r="BK1139" s="392"/>
      <c r="BL1139" s="392"/>
      <c r="BM1139" s="392"/>
      <c r="BN1139" s="392"/>
      <c r="BO1139" s="392"/>
      <c r="BP1139" s="392"/>
      <c r="BQ1139" s="392"/>
      <c r="BR1139" s="392"/>
      <c r="BS1139" s="392"/>
      <c r="BT1139" s="392"/>
      <c r="BU1139" s="392"/>
      <c r="BV1139" s="392"/>
      <c r="BW1139" s="392"/>
      <c r="BX1139" s="392"/>
      <c r="BY1139" s="392"/>
    </row>
    <row r="1140" s="211" customFormat="true" ht="15" customHeight="true" x14ac:dyDescent="0.2">
      <c r="BA1140" s="392"/>
      <c r="BB1140" s="238"/>
      <c r="BC1140" s="392"/>
      <c r="BD1140" s="392"/>
      <c r="BE1140" s="392"/>
      <c r="BF1140" s="392"/>
      <c r="BG1140" s="392"/>
      <c r="BH1140" s="392"/>
      <c r="BI1140" s="392"/>
      <c r="BJ1140" s="392"/>
      <c r="BK1140" s="392"/>
      <c r="BL1140" s="392"/>
      <c r="BM1140" s="392"/>
      <c r="BN1140" s="392"/>
      <c r="BO1140" s="392"/>
      <c r="BP1140" s="392"/>
      <c r="BQ1140" s="392"/>
      <c r="BR1140" s="392"/>
      <c r="BS1140" s="392"/>
      <c r="BT1140" s="392"/>
      <c r="BU1140" s="392"/>
      <c r="BV1140" s="392"/>
      <c r="BW1140" s="392"/>
      <c r="BX1140" s="392"/>
      <c r="BY1140" s="392"/>
    </row>
    <row r="1141" s="211" customFormat="true" ht="15" customHeight="true" x14ac:dyDescent="0.2">
      <c r="BA1141" s="392"/>
      <c r="BB1141" s="238"/>
      <c r="BC1141" s="392"/>
      <c r="BD1141" s="392"/>
      <c r="BE1141" s="392"/>
      <c r="BF1141" s="392"/>
      <c r="BG1141" s="392"/>
      <c r="BH1141" s="392"/>
      <c r="BI1141" s="392"/>
      <c r="BJ1141" s="392"/>
      <c r="BK1141" s="392"/>
      <c r="BL1141" s="392"/>
      <c r="BM1141" s="392"/>
      <c r="BN1141" s="392"/>
      <c r="BO1141" s="392"/>
      <c r="BP1141" s="392"/>
      <c r="BQ1141" s="392"/>
      <c r="BR1141" s="392"/>
      <c r="BS1141" s="392"/>
      <c r="BT1141" s="392"/>
      <c r="BU1141" s="392"/>
      <c r="BV1141" s="392"/>
      <c r="BW1141" s="392"/>
      <c r="BX1141" s="392"/>
      <c r="BY1141" s="392"/>
    </row>
    <row r="1142" s="211" customFormat="true" ht="15" customHeight="true" x14ac:dyDescent="0.2">
      <c r="BA1142" s="392"/>
      <c r="BB1142" s="238"/>
      <c r="BC1142" s="392"/>
      <c r="BD1142" s="392"/>
      <c r="BE1142" s="392"/>
      <c r="BF1142" s="392"/>
      <c r="BG1142" s="392"/>
      <c r="BH1142" s="392"/>
      <c r="BI1142" s="392"/>
      <c r="BJ1142" s="392"/>
      <c r="BK1142" s="392"/>
      <c r="BL1142" s="392"/>
      <c r="BM1142" s="392"/>
      <c r="BN1142" s="392"/>
      <c r="BO1142" s="392"/>
      <c r="BP1142" s="392"/>
      <c r="BQ1142" s="392"/>
      <c r="BR1142" s="392"/>
      <c r="BS1142" s="392"/>
      <c r="BT1142" s="392"/>
      <c r="BU1142" s="392"/>
      <c r="BV1142" s="392"/>
      <c r="BW1142" s="392"/>
      <c r="BX1142" s="392"/>
      <c r="BY1142" s="392"/>
    </row>
    <row r="1143" s="211" customFormat="true" ht="15" customHeight="true" x14ac:dyDescent="0.2">
      <c r="BA1143" s="392"/>
      <c r="BB1143" s="238"/>
      <c r="BC1143" s="392"/>
      <c r="BD1143" s="392"/>
      <c r="BE1143" s="392"/>
      <c r="BF1143" s="392"/>
      <c r="BG1143" s="392"/>
      <c r="BH1143" s="392"/>
      <c r="BI1143" s="392"/>
      <c r="BJ1143" s="392"/>
      <c r="BK1143" s="392"/>
      <c r="BL1143" s="392"/>
      <c r="BM1143" s="392"/>
      <c r="BN1143" s="392"/>
      <c r="BO1143" s="392"/>
      <c r="BP1143" s="392"/>
      <c r="BQ1143" s="392"/>
      <c r="BR1143" s="392"/>
      <c r="BS1143" s="392"/>
      <c r="BT1143" s="392"/>
      <c r="BU1143" s="392"/>
      <c r="BV1143" s="392"/>
      <c r="BW1143" s="392"/>
      <c r="BX1143" s="392"/>
      <c r="BY1143" s="392"/>
    </row>
    <row r="1144" s="211" customFormat="true" ht="15" customHeight="true" x14ac:dyDescent="0.2">
      <c r="BA1144" s="392"/>
      <c r="BB1144" s="238"/>
      <c r="BC1144" s="392"/>
      <c r="BD1144" s="392"/>
      <c r="BE1144" s="392"/>
      <c r="BF1144" s="392"/>
      <c r="BG1144" s="392"/>
      <c r="BH1144" s="392"/>
      <c r="BI1144" s="392"/>
      <c r="BJ1144" s="392"/>
      <c r="BK1144" s="392"/>
      <c r="BL1144" s="392"/>
      <c r="BM1144" s="392"/>
      <c r="BN1144" s="392"/>
      <c r="BO1144" s="392"/>
      <c r="BP1144" s="392"/>
      <c r="BQ1144" s="392"/>
      <c r="BR1144" s="392"/>
      <c r="BS1144" s="392"/>
      <c r="BT1144" s="392"/>
      <c r="BU1144" s="392"/>
      <c r="BV1144" s="392"/>
      <c r="BW1144" s="392"/>
      <c r="BX1144" s="392"/>
      <c r="BY1144" s="392"/>
    </row>
    <row r="1145" s="211" customFormat="true" ht="15" customHeight="true" x14ac:dyDescent="0.2">
      <c r="BA1145" s="392"/>
      <c r="BB1145" s="238"/>
      <c r="BC1145" s="392"/>
      <c r="BD1145" s="392"/>
      <c r="BE1145" s="392"/>
      <c r="BF1145" s="392"/>
      <c r="BG1145" s="392"/>
      <c r="BH1145" s="392"/>
      <c r="BI1145" s="392"/>
      <c r="BJ1145" s="392"/>
      <c r="BK1145" s="392"/>
      <c r="BL1145" s="392"/>
      <c r="BM1145" s="392"/>
      <c r="BN1145" s="392"/>
      <c r="BO1145" s="392"/>
      <c r="BP1145" s="392"/>
      <c r="BQ1145" s="392"/>
      <c r="BR1145" s="392"/>
      <c r="BS1145" s="392"/>
      <c r="BT1145" s="392"/>
      <c r="BU1145" s="392"/>
      <c r="BV1145" s="392"/>
      <c r="BW1145" s="392"/>
      <c r="BX1145" s="392"/>
      <c r="BY1145" s="392"/>
    </row>
    <row r="1146" s="211" customFormat="true" ht="15" customHeight="true" x14ac:dyDescent="0.2">
      <c r="BA1146" s="392"/>
      <c r="BB1146" s="238"/>
      <c r="BC1146" s="392"/>
      <c r="BD1146" s="392"/>
      <c r="BE1146" s="392"/>
      <c r="BF1146" s="392"/>
      <c r="BG1146" s="392"/>
      <c r="BH1146" s="392"/>
      <c r="BI1146" s="392"/>
      <c r="BJ1146" s="392"/>
      <c r="BK1146" s="392"/>
      <c r="BL1146" s="392"/>
      <c r="BM1146" s="392"/>
      <c r="BN1146" s="392"/>
      <c r="BO1146" s="392"/>
      <c r="BP1146" s="392"/>
      <c r="BQ1146" s="392"/>
      <c r="BR1146" s="392"/>
      <c r="BS1146" s="392"/>
      <c r="BT1146" s="392"/>
      <c r="BU1146" s="392"/>
      <c r="BV1146" s="392"/>
      <c r="BW1146" s="392"/>
      <c r="BX1146" s="392"/>
      <c r="BY1146" s="392"/>
    </row>
    <row r="1147" s="211" customFormat="true" ht="15" customHeight="true" x14ac:dyDescent="0.2">
      <c r="BA1147" s="392"/>
      <c r="BB1147" s="238"/>
      <c r="BC1147" s="392"/>
      <c r="BD1147" s="392"/>
      <c r="BE1147" s="392"/>
      <c r="BF1147" s="392"/>
      <c r="BG1147" s="392"/>
      <c r="BH1147" s="392"/>
      <c r="BI1147" s="392"/>
      <c r="BJ1147" s="392"/>
      <c r="BK1147" s="392"/>
      <c r="BL1147" s="392"/>
      <c r="BM1147" s="392"/>
      <c r="BN1147" s="392"/>
      <c r="BO1147" s="392"/>
      <c r="BP1147" s="392"/>
      <c r="BQ1147" s="392"/>
      <c r="BR1147" s="392"/>
      <c r="BS1147" s="392"/>
      <c r="BT1147" s="392"/>
      <c r="BU1147" s="392"/>
      <c r="BV1147" s="392"/>
      <c r="BW1147" s="392"/>
      <c r="BX1147" s="392"/>
      <c r="BY1147" s="392"/>
    </row>
    <row r="1148" s="211" customFormat="true" ht="15" customHeight="true" x14ac:dyDescent="0.2">
      <c r="BA1148" s="392"/>
      <c r="BB1148" s="238"/>
      <c r="BC1148" s="392"/>
      <c r="BD1148" s="392"/>
      <c r="BE1148" s="392"/>
      <c r="BF1148" s="392"/>
      <c r="BG1148" s="392"/>
      <c r="BH1148" s="392"/>
      <c r="BI1148" s="392"/>
      <c r="BJ1148" s="392"/>
      <c r="BK1148" s="392"/>
      <c r="BL1148" s="392"/>
      <c r="BM1148" s="392"/>
      <c r="BN1148" s="392"/>
      <c r="BO1148" s="392"/>
      <c r="BP1148" s="392"/>
      <c r="BQ1148" s="392"/>
      <c r="BR1148" s="392"/>
      <c r="BS1148" s="392"/>
      <c r="BT1148" s="392"/>
      <c r="BU1148" s="392"/>
      <c r="BV1148" s="392"/>
      <c r="BW1148" s="392"/>
      <c r="BX1148" s="392"/>
      <c r="BY1148" s="392"/>
    </row>
    <row r="1149" s="211" customFormat="true" ht="15" customHeight="true" x14ac:dyDescent="0.2">
      <c r="BA1149" s="392"/>
      <c r="BB1149" s="238"/>
      <c r="BC1149" s="392"/>
      <c r="BD1149" s="392"/>
      <c r="BE1149" s="392"/>
      <c r="BF1149" s="392"/>
      <c r="BG1149" s="392"/>
      <c r="BH1149" s="392"/>
      <c r="BI1149" s="392"/>
      <c r="BJ1149" s="392"/>
      <c r="BK1149" s="392"/>
      <c r="BL1149" s="392"/>
      <c r="BM1149" s="392"/>
      <c r="BN1149" s="392"/>
      <c r="BO1149" s="392"/>
      <c r="BP1149" s="392"/>
      <c r="BQ1149" s="392"/>
      <c r="BR1149" s="392"/>
      <c r="BS1149" s="392"/>
      <c r="BT1149" s="392"/>
      <c r="BU1149" s="392"/>
      <c r="BV1149" s="392"/>
      <c r="BW1149" s="392"/>
      <c r="BX1149" s="392"/>
      <c r="BY1149" s="392"/>
    </row>
    <row r="1150" s="211" customFormat="true" ht="15" customHeight="true" x14ac:dyDescent="0.2">
      <c r="BA1150" s="392"/>
      <c r="BB1150" s="238"/>
      <c r="BC1150" s="392"/>
      <c r="BD1150" s="392"/>
      <c r="BE1150" s="392"/>
      <c r="BF1150" s="392"/>
      <c r="BG1150" s="392"/>
      <c r="BH1150" s="392"/>
      <c r="BI1150" s="392"/>
      <c r="BJ1150" s="392"/>
      <c r="BK1150" s="392"/>
      <c r="BL1150" s="392"/>
      <c r="BM1150" s="392"/>
      <c r="BN1150" s="392"/>
      <c r="BO1150" s="392"/>
      <c r="BP1150" s="392"/>
      <c r="BQ1150" s="392"/>
      <c r="BR1150" s="392"/>
      <c r="BS1150" s="392"/>
      <c r="BT1150" s="392"/>
      <c r="BU1150" s="392"/>
      <c r="BV1150" s="392"/>
      <c r="BW1150" s="392"/>
      <c r="BX1150" s="392"/>
      <c r="BY1150" s="392"/>
    </row>
    <row r="1151" s="211" customFormat="true" ht="15" customHeight="true" x14ac:dyDescent="0.2">
      <c r="BA1151" s="392"/>
      <c r="BB1151" s="238"/>
      <c r="BC1151" s="392"/>
      <c r="BD1151" s="392"/>
      <c r="BE1151" s="392"/>
      <c r="BF1151" s="392"/>
      <c r="BG1151" s="392"/>
      <c r="BH1151" s="392"/>
      <c r="BI1151" s="392"/>
      <c r="BJ1151" s="392"/>
      <c r="BK1151" s="392"/>
      <c r="BL1151" s="392"/>
      <c r="BM1151" s="392"/>
      <c r="BN1151" s="392"/>
      <c r="BO1151" s="392"/>
      <c r="BP1151" s="392"/>
      <c r="BQ1151" s="392"/>
      <c r="BR1151" s="392"/>
      <c r="BS1151" s="392"/>
      <c r="BT1151" s="392"/>
      <c r="BU1151" s="392"/>
      <c r="BV1151" s="392"/>
      <c r="BW1151" s="392"/>
      <c r="BX1151" s="392"/>
      <c r="BY1151" s="392"/>
    </row>
    <row r="1152" s="211" customFormat="true" ht="15" customHeight="true" x14ac:dyDescent="0.2">
      <c r="BA1152" s="392"/>
      <c r="BB1152" s="238"/>
      <c r="BC1152" s="392"/>
      <c r="BD1152" s="392"/>
      <c r="BE1152" s="392"/>
      <c r="BF1152" s="392"/>
      <c r="BG1152" s="392"/>
      <c r="BH1152" s="392"/>
      <c r="BI1152" s="392"/>
      <c r="BJ1152" s="392"/>
      <c r="BK1152" s="392"/>
      <c r="BL1152" s="392"/>
      <c r="BM1152" s="392"/>
      <c r="BN1152" s="392"/>
      <c r="BO1152" s="392"/>
      <c r="BP1152" s="392"/>
      <c r="BQ1152" s="392"/>
      <c r="BR1152" s="392"/>
      <c r="BS1152" s="392"/>
      <c r="BT1152" s="392"/>
      <c r="BU1152" s="392"/>
      <c r="BV1152" s="392"/>
      <c r="BW1152" s="392"/>
      <c r="BX1152" s="392"/>
      <c r="BY1152" s="392"/>
    </row>
    <row r="1153" s="211" customFormat="true" ht="15" customHeight="true" x14ac:dyDescent="0.2">
      <c r="BA1153" s="392"/>
      <c r="BB1153" s="238"/>
      <c r="BC1153" s="392"/>
      <c r="BD1153" s="392"/>
      <c r="BE1153" s="392"/>
      <c r="BF1153" s="392"/>
      <c r="BG1153" s="392"/>
      <c r="BH1153" s="392"/>
      <c r="BI1153" s="392"/>
      <c r="BJ1153" s="392"/>
      <c r="BK1153" s="392"/>
      <c r="BL1153" s="392"/>
      <c r="BM1153" s="392"/>
      <c r="BN1153" s="392"/>
      <c r="BO1153" s="392"/>
      <c r="BP1153" s="392"/>
      <c r="BQ1153" s="392"/>
      <c r="BR1153" s="392"/>
      <c r="BS1153" s="392"/>
      <c r="BT1153" s="392"/>
      <c r="BU1153" s="392"/>
      <c r="BV1153" s="392"/>
      <c r="BW1153" s="392"/>
      <c r="BX1153" s="392"/>
      <c r="BY1153" s="392"/>
    </row>
    <row r="1154" s="211" customFormat="true" ht="15" customHeight="true" x14ac:dyDescent="0.2">
      <c r="BA1154" s="392"/>
      <c r="BB1154" s="238"/>
      <c r="BC1154" s="392"/>
      <c r="BD1154" s="392"/>
      <c r="BE1154" s="392"/>
      <c r="BF1154" s="392"/>
      <c r="BG1154" s="392"/>
      <c r="BH1154" s="392"/>
      <c r="BI1154" s="392"/>
      <c r="BJ1154" s="392"/>
      <c r="BK1154" s="392"/>
      <c r="BL1154" s="392"/>
      <c r="BM1154" s="392"/>
      <c r="BN1154" s="392"/>
      <c r="BO1154" s="392"/>
      <c r="BP1154" s="392"/>
      <c r="BQ1154" s="392"/>
      <c r="BR1154" s="392"/>
      <c r="BS1154" s="392"/>
      <c r="BT1154" s="392"/>
      <c r="BU1154" s="392"/>
      <c r="BV1154" s="392"/>
      <c r="BW1154" s="392"/>
      <c r="BX1154" s="392"/>
      <c r="BY1154" s="392"/>
    </row>
    <row r="1155" s="211" customFormat="true" ht="15" customHeight="true" x14ac:dyDescent="0.2">
      <c r="BA1155" s="392"/>
      <c r="BB1155" s="238"/>
      <c r="BC1155" s="392"/>
      <c r="BD1155" s="392"/>
      <c r="BE1155" s="392"/>
      <c r="BF1155" s="392"/>
      <c r="BG1155" s="392"/>
      <c r="BH1155" s="392"/>
      <c r="BI1155" s="392"/>
      <c r="BJ1155" s="392"/>
      <c r="BK1155" s="392"/>
      <c r="BL1155" s="392"/>
      <c r="BM1155" s="392"/>
      <c r="BN1155" s="392"/>
      <c r="BO1155" s="392"/>
      <c r="BP1155" s="392"/>
      <c r="BQ1155" s="392"/>
      <c r="BR1155" s="392"/>
      <c r="BS1155" s="392"/>
      <c r="BT1155" s="392"/>
      <c r="BU1155" s="392"/>
      <c r="BV1155" s="392"/>
      <c r="BW1155" s="392"/>
      <c r="BX1155" s="392"/>
      <c r="BY1155" s="392"/>
    </row>
    <row r="1156" s="211" customFormat="true" ht="15" customHeight="true" x14ac:dyDescent="0.2">
      <c r="BA1156" s="392"/>
      <c r="BB1156" s="238"/>
      <c r="BC1156" s="392"/>
      <c r="BD1156" s="392"/>
      <c r="BE1156" s="392"/>
      <c r="BF1156" s="392"/>
      <c r="BG1156" s="392"/>
      <c r="BH1156" s="392"/>
      <c r="BI1156" s="392"/>
      <c r="BJ1156" s="392"/>
      <c r="BK1156" s="392"/>
      <c r="BL1156" s="392"/>
      <c r="BM1156" s="392"/>
      <c r="BN1156" s="392"/>
      <c r="BO1156" s="392"/>
      <c r="BP1156" s="392"/>
      <c r="BQ1156" s="392"/>
      <c r="BR1156" s="392"/>
      <c r="BS1156" s="392"/>
      <c r="BT1156" s="392"/>
      <c r="BU1156" s="392"/>
      <c r="BV1156" s="392"/>
      <c r="BW1156" s="392"/>
      <c r="BX1156" s="392"/>
      <c r="BY1156" s="392"/>
    </row>
    <row r="1157" s="211" customFormat="true" ht="15" customHeight="true" x14ac:dyDescent="0.2">
      <c r="BA1157" s="392"/>
      <c r="BB1157" s="238"/>
      <c r="BC1157" s="392"/>
      <c r="BD1157" s="392"/>
      <c r="BE1157" s="392"/>
      <c r="BF1157" s="392"/>
      <c r="BG1157" s="392"/>
      <c r="BH1157" s="392"/>
      <c r="BI1157" s="392"/>
      <c r="BJ1157" s="392"/>
      <c r="BK1157" s="392"/>
      <c r="BL1157" s="392"/>
      <c r="BM1157" s="392"/>
      <c r="BN1157" s="392"/>
      <c r="BO1157" s="392"/>
      <c r="BP1157" s="392"/>
      <c r="BQ1157" s="392"/>
      <c r="BR1157" s="392"/>
      <c r="BS1157" s="392"/>
      <c r="BT1157" s="392"/>
      <c r="BU1157" s="392"/>
      <c r="BV1157" s="392"/>
      <c r="BW1157" s="392"/>
      <c r="BX1157" s="392"/>
      <c r="BY1157" s="392"/>
    </row>
    <row r="1158" s="211" customFormat="true" ht="15" customHeight="true" x14ac:dyDescent="0.2">
      <c r="BA1158" s="392"/>
      <c r="BB1158" s="238"/>
      <c r="BC1158" s="392"/>
      <c r="BD1158" s="392"/>
      <c r="BE1158" s="392"/>
      <c r="BF1158" s="392"/>
      <c r="BG1158" s="392"/>
      <c r="BH1158" s="392"/>
      <c r="BI1158" s="392"/>
      <c r="BJ1158" s="392"/>
      <c r="BK1158" s="392"/>
      <c r="BL1158" s="392"/>
      <c r="BM1158" s="392"/>
      <c r="BN1158" s="392"/>
      <c r="BO1158" s="392"/>
      <c r="BP1158" s="392"/>
      <c r="BQ1158" s="392"/>
      <c r="BR1158" s="392"/>
      <c r="BS1158" s="392"/>
      <c r="BT1158" s="392"/>
      <c r="BU1158" s="392"/>
      <c r="BV1158" s="392"/>
      <c r="BW1158" s="392"/>
      <c r="BX1158" s="392"/>
      <c r="BY1158" s="392"/>
    </row>
    <row r="1159" s="211" customFormat="true" ht="15" customHeight="true" x14ac:dyDescent="0.2">
      <c r="BA1159" s="392"/>
      <c r="BB1159" s="238"/>
      <c r="BC1159" s="392"/>
      <c r="BD1159" s="392"/>
      <c r="BE1159" s="392"/>
      <c r="BF1159" s="392"/>
      <c r="BG1159" s="392"/>
      <c r="BH1159" s="392"/>
      <c r="BI1159" s="392"/>
      <c r="BJ1159" s="392"/>
      <c r="BK1159" s="392"/>
      <c r="BL1159" s="392"/>
      <c r="BM1159" s="392"/>
      <c r="BN1159" s="392"/>
      <c r="BO1159" s="392"/>
      <c r="BP1159" s="392"/>
      <c r="BQ1159" s="392"/>
      <c r="BR1159" s="392"/>
      <c r="BS1159" s="392"/>
      <c r="BT1159" s="392"/>
      <c r="BU1159" s="392"/>
      <c r="BV1159" s="392"/>
      <c r="BW1159" s="392"/>
      <c r="BX1159" s="392"/>
      <c r="BY1159" s="392"/>
    </row>
    <row r="1160" s="211" customFormat="true" ht="15" customHeight="true" x14ac:dyDescent="0.2">
      <c r="BA1160" s="392"/>
      <c r="BB1160" s="238"/>
      <c r="BC1160" s="392"/>
      <c r="BD1160" s="392"/>
      <c r="BE1160" s="392"/>
      <c r="BF1160" s="392"/>
      <c r="BG1160" s="392"/>
      <c r="BH1160" s="392"/>
      <c r="BI1160" s="392"/>
      <c r="BJ1160" s="392"/>
      <c r="BK1160" s="392"/>
      <c r="BL1160" s="392"/>
      <c r="BM1160" s="392"/>
      <c r="BN1160" s="392"/>
      <c r="BO1160" s="392"/>
      <c r="BP1160" s="392"/>
      <c r="BQ1160" s="392"/>
      <c r="BR1160" s="392"/>
      <c r="BS1160" s="392"/>
      <c r="BT1160" s="392"/>
      <c r="BU1160" s="392"/>
      <c r="BV1160" s="392"/>
      <c r="BW1160" s="392"/>
      <c r="BX1160" s="392"/>
      <c r="BY1160" s="392"/>
    </row>
    <row r="1161" s="211" customFormat="true" ht="15" customHeight="true" x14ac:dyDescent="0.2">
      <c r="BA1161" s="392"/>
      <c r="BB1161" s="238"/>
      <c r="BC1161" s="392"/>
      <c r="BD1161" s="392"/>
      <c r="BE1161" s="392"/>
      <c r="BF1161" s="392"/>
      <c r="BG1161" s="392"/>
      <c r="BH1161" s="392"/>
      <c r="BI1161" s="392"/>
      <c r="BJ1161" s="392"/>
      <c r="BK1161" s="392"/>
      <c r="BL1161" s="392"/>
      <c r="BM1161" s="392"/>
      <c r="BN1161" s="392"/>
      <c r="BO1161" s="392"/>
      <c r="BP1161" s="392"/>
      <c r="BQ1161" s="392"/>
      <c r="BR1161" s="392"/>
      <c r="BS1161" s="392"/>
      <c r="BT1161" s="392"/>
      <c r="BU1161" s="392"/>
      <c r="BV1161" s="392"/>
      <c r="BW1161" s="392"/>
      <c r="BX1161" s="392"/>
      <c r="BY1161" s="392"/>
    </row>
    <row r="1162" s="211" customFormat="true" ht="15" customHeight="true" x14ac:dyDescent="0.2">
      <c r="BA1162" s="392"/>
      <c r="BB1162" s="238"/>
      <c r="BC1162" s="392"/>
      <c r="BD1162" s="392"/>
      <c r="BE1162" s="392"/>
      <c r="BF1162" s="392"/>
      <c r="BG1162" s="392"/>
      <c r="BH1162" s="392"/>
      <c r="BI1162" s="392"/>
      <c r="BJ1162" s="392"/>
      <c r="BK1162" s="392"/>
      <c r="BL1162" s="392"/>
      <c r="BM1162" s="392"/>
      <c r="BN1162" s="392"/>
      <c r="BO1162" s="392"/>
      <c r="BP1162" s="392"/>
      <c r="BQ1162" s="392"/>
      <c r="BR1162" s="392"/>
      <c r="BS1162" s="392"/>
      <c r="BT1162" s="392"/>
      <c r="BU1162" s="392"/>
      <c r="BV1162" s="392"/>
      <c r="BW1162" s="392"/>
      <c r="BX1162" s="392"/>
      <c r="BY1162" s="392"/>
    </row>
    <row r="1163" s="211" customFormat="true" ht="15" customHeight="true" x14ac:dyDescent="0.2">
      <c r="BA1163" s="392"/>
      <c r="BB1163" s="238"/>
      <c r="BC1163" s="392"/>
      <c r="BD1163" s="392"/>
      <c r="BE1163" s="392"/>
      <c r="BF1163" s="392"/>
      <c r="BG1163" s="392"/>
      <c r="BH1163" s="392"/>
      <c r="BI1163" s="392"/>
      <c r="BJ1163" s="392"/>
      <c r="BK1163" s="392"/>
      <c r="BL1163" s="392"/>
      <c r="BM1163" s="392"/>
      <c r="BN1163" s="392"/>
      <c r="BO1163" s="392"/>
      <c r="BP1163" s="392"/>
      <c r="BQ1163" s="392"/>
      <c r="BR1163" s="392"/>
      <c r="BS1163" s="392"/>
      <c r="BT1163" s="392"/>
      <c r="BU1163" s="392"/>
      <c r="BV1163" s="392"/>
      <c r="BW1163" s="392"/>
      <c r="BX1163" s="392"/>
      <c r="BY1163" s="392"/>
    </row>
    <row r="1164" s="211" customFormat="true" ht="15" customHeight="true" x14ac:dyDescent="0.2">
      <c r="BA1164" s="392"/>
      <c r="BB1164" s="238"/>
      <c r="BC1164" s="392"/>
      <c r="BD1164" s="392"/>
      <c r="BE1164" s="392"/>
      <c r="BF1164" s="392"/>
      <c r="BG1164" s="392"/>
      <c r="BH1164" s="392"/>
      <c r="BI1164" s="392"/>
      <c r="BJ1164" s="392"/>
      <c r="BK1164" s="392"/>
      <c r="BL1164" s="392"/>
      <c r="BM1164" s="392"/>
      <c r="BN1164" s="392"/>
      <c r="BO1164" s="392"/>
      <c r="BP1164" s="392"/>
      <c r="BQ1164" s="392"/>
      <c r="BR1164" s="392"/>
      <c r="BS1164" s="392"/>
      <c r="BT1164" s="392"/>
      <c r="BU1164" s="392"/>
      <c r="BV1164" s="392"/>
      <c r="BW1164" s="392"/>
      <c r="BX1164" s="392"/>
      <c r="BY1164" s="392"/>
    </row>
    <row r="1165" s="211" customFormat="true" ht="15" customHeight="true" x14ac:dyDescent="0.2">
      <c r="BA1165" s="392"/>
      <c r="BB1165" s="238"/>
      <c r="BC1165" s="392"/>
      <c r="BD1165" s="392"/>
      <c r="BE1165" s="392"/>
      <c r="BF1165" s="392"/>
      <c r="BG1165" s="392"/>
      <c r="BH1165" s="392"/>
      <c r="BI1165" s="392"/>
      <c r="BJ1165" s="392"/>
      <c r="BK1165" s="392"/>
      <c r="BL1165" s="392"/>
      <c r="BM1165" s="392"/>
      <c r="BN1165" s="392"/>
      <c r="BO1165" s="392"/>
      <c r="BP1165" s="392"/>
      <c r="BQ1165" s="392"/>
      <c r="BR1165" s="392"/>
      <c r="BS1165" s="392"/>
      <c r="BT1165" s="392"/>
      <c r="BU1165" s="392"/>
      <c r="BV1165" s="392"/>
      <c r="BW1165" s="392"/>
      <c r="BX1165" s="392"/>
      <c r="BY1165" s="392"/>
    </row>
    <row r="1166" s="211" customFormat="true" ht="15" customHeight="true" x14ac:dyDescent="0.2">
      <c r="BA1166" s="392"/>
      <c r="BB1166" s="238"/>
      <c r="BC1166" s="392"/>
      <c r="BD1166" s="392"/>
      <c r="BE1166" s="392"/>
      <c r="BF1166" s="392"/>
      <c r="BG1166" s="392"/>
      <c r="BH1166" s="392"/>
      <c r="BI1166" s="392"/>
      <c r="BJ1166" s="392"/>
      <c r="BK1166" s="392"/>
      <c r="BL1166" s="392"/>
      <c r="BM1166" s="392"/>
      <c r="BN1166" s="392"/>
      <c r="BO1166" s="392"/>
      <c r="BP1166" s="392"/>
      <c r="BQ1166" s="392"/>
      <c r="BR1166" s="392"/>
      <c r="BS1166" s="392"/>
      <c r="BT1166" s="392"/>
      <c r="BU1166" s="392"/>
      <c r="BV1166" s="392"/>
      <c r="BW1166" s="392"/>
      <c r="BX1166" s="392"/>
      <c r="BY1166" s="392"/>
    </row>
    <row r="1167" s="211" customFormat="true" ht="15" customHeight="true" x14ac:dyDescent="0.2">
      <c r="BA1167" s="392"/>
      <c r="BB1167" s="238"/>
      <c r="BC1167" s="392"/>
      <c r="BD1167" s="392"/>
      <c r="BE1167" s="392"/>
      <c r="BF1167" s="392"/>
      <c r="BG1167" s="392"/>
      <c r="BH1167" s="392"/>
      <c r="BI1167" s="392"/>
      <c r="BJ1167" s="392"/>
      <c r="BK1167" s="392"/>
      <c r="BL1167" s="392"/>
      <c r="BM1167" s="392"/>
      <c r="BN1167" s="392"/>
      <c r="BO1167" s="392"/>
      <c r="BP1167" s="392"/>
      <c r="BQ1167" s="392"/>
      <c r="BR1167" s="392"/>
      <c r="BS1167" s="392"/>
      <c r="BT1167" s="392"/>
      <c r="BU1167" s="392"/>
      <c r="BV1167" s="392"/>
      <c r="BW1167" s="392"/>
      <c r="BX1167" s="392"/>
      <c r="BY1167" s="392"/>
    </row>
    <row r="1168" s="211" customFormat="true" ht="15" customHeight="true" x14ac:dyDescent="0.2">
      <c r="BA1168" s="392"/>
      <c r="BB1168" s="238"/>
      <c r="BC1168" s="392"/>
      <c r="BD1168" s="392"/>
      <c r="BE1168" s="392"/>
      <c r="BF1168" s="392"/>
      <c r="BG1168" s="392"/>
      <c r="BH1168" s="392"/>
      <c r="BI1168" s="392"/>
      <c r="BJ1168" s="392"/>
      <c r="BK1168" s="392"/>
      <c r="BL1168" s="392"/>
      <c r="BM1168" s="392"/>
      <c r="BN1168" s="392"/>
      <c r="BO1168" s="392"/>
      <c r="BP1168" s="392"/>
      <c r="BQ1168" s="392"/>
      <c r="BR1168" s="392"/>
      <c r="BS1168" s="392"/>
      <c r="BT1168" s="392"/>
      <c r="BU1168" s="392"/>
      <c r="BV1168" s="392"/>
      <c r="BW1168" s="392"/>
      <c r="BX1168" s="392"/>
      <c r="BY1168" s="392"/>
    </row>
    <row r="1169" s="211" customFormat="true" ht="15" customHeight="true" x14ac:dyDescent="0.2">
      <c r="BA1169" s="392"/>
      <c r="BB1169" s="238"/>
      <c r="BC1169" s="392"/>
      <c r="BD1169" s="392"/>
      <c r="BE1169" s="392"/>
      <c r="BF1169" s="392"/>
      <c r="BG1169" s="392"/>
      <c r="BH1169" s="392"/>
      <c r="BI1169" s="392"/>
      <c r="BJ1169" s="392"/>
      <c r="BK1169" s="392"/>
      <c r="BL1169" s="392"/>
      <c r="BM1169" s="392"/>
      <c r="BN1169" s="392"/>
      <c r="BO1169" s="392"/>
      <c r="BP1169" s="392"/>
      <c r="BQ1169" s="392"/>
      <c r="BR1169" s="392"/>
      <c r="BS1169" s="392"/>
      <c r="BT1169" s="392"/>
      <c r="BU1169" s="392"/>
      <c r="BV1169" s="392"/>
      <c r="BW1169" s="392"/>
      <c r="BX1169" s="392"/>
      <c r="BY1169" s="392"/>
    </row>
    <row r="1170" s="211" customFormat="true" ht="15" customHeight="true" x14ac:dyDescent="0.2">
      <c r="A1170" s="312"/>
      <c r="B1170" s="663"/>
      <c r="C1170" s="664"/>
      <c r="D1170" s="664"/>
      <c r="E1170" s="664"/>
      <c r="F1170" s="664"/>
      <c r="G1170" s="664"/>
      <c r="H1170" s="664"/>
      <c r="I1170" s="664"/>
      <c r="J1170" s="664"/>
      <c r="K1170" s="664"/>
      <c r="L1170" s="664"/>
      <c r="M1170" s="664"/>
      <c r="N1170" s="664"/>
      <c r="O1170" s="664"/>
      <c r="P1170" s="664"/>
      <c r="Q1170" s="664"/>
      <c r="R1170" s="664"/>
      <c r="S1170" s="664"/>
      <c r="T1170" s="664"/>
      <c r="U1170" s="664"/>
      <c r="V1170" s="664"/>
      <c r="W1170" s="664"/>
      <c r="X1170" s="664"/>
      <c r="Y1170" s="664"/>
      <c r="Z1170" s="664"/>
      <c r="AA1170" s="664"/>
      <c r="AB1170" s="664"/>
      <c r="BA1170" s="392"/>
      <c r="BB1170" s="238"/>
      <c r="BC1170" s="392"/>
      <c r="BD1170" s="392"/>
      <c r="BE1170" s="392"/>
      <c r="BF1170" s="392"/>
      <c r="BG1170" s="392"/>
      <c r="BH1170" s="392"/>
      <c r="BI1170" s="392"/>
      <c r="BJ1170" s="392"/>
      <c r="BK1170" s="392"/>
      <c r="BL1170" s="392"/>
      <c r="BM1170" s="392"/>
      <c r="BN1170" s="392"/>
      <c r="BO1170" s="392"/>
      <c r="BP1170" s="392"/>
      <c r="BQ1170" s="392"/>
      <c r="BR1170" s="392"/>
      <c r="BS1170" s="392"/>
      <c r="BT1170" s="392"/>
      <c r="BU1170" s="392"/>
      <c r="BV1170" s="392"/>
      <c r="BW1170" s="392"/>
      <c r="BX1170" s="392"/>
      <c r="BY1170" s="392"/>
    </row>
    <row r="1171" s="211" customFormat="true" ht="15" customHeight="true" x14ac:dyDescent="0.2">
      <c r="A1171" s="312"/>
      <c r="B1171" s="663"/>
      <c r="C1171" s="664"/>
      <c r="D1171" s="664"/>
      <c r="E1171" s="664"/>
      <c r="F1171" s="664"/>
      <c r="G1171" s="664"/>
      <c r="H1171" s="664"/>
      <c r="I1171" s="664"/>
      <c r="J1171" s="664"/>
      <c r="K1171" s="664"/>
      <c r="L1171" s="664"/>
      <c r="M1171" s="664"/>
      <c r="N1171" s="664"/>
      <c r="O1171" s="664"/>
      <c r="P1171" s="664"/>
      <c r="Q1171" s="664"/>
      <c r="R1171" s="664"/>
      <c r="S1171" s="664"/>
      <c r="T1171" s="664"/>
      <c r="U1171" s="664"/>
      <c r="V1171" s="664"/>
      <c r="W1171" s="664"/>
      <c r="X1171" s="664"/>
      <c r="Y1171" s="664"/>
      <c r="Z1171" s="664"/>
      <c r="AA1171" s="664"/>
      <c r="AB1171" s="664"/>
      <c r="BA1171" s="392"/>
      <c r="BB1171" s="238"/>
      <c r="BC1171" s="392"/>
      <c r="BD1171" s="392"/>
      <c r="BE1171" s="392"/>
      <c r="BF1171" s="392"/>
      <c r="BG1171" s="392"/>
      <c r="BH1171" s="392"/>
      <c r="BI1171" s="392"/>
      <c r="BJ1171" s="392"/>
      <c r="BK1171" s="392"/>
      <c r="BL1171" s="392"/>
      <c r="BM1171" s="392"/>
      <c r="BN1171" s="392"/>
      <c r="BO1171" s="392"/>
      <c r="BP1171" s="392"/>
      <c r="BQ1171" s="392"/>
      <c r="BR1171" s="392"/>
      <c r="BS1171" s="392"/>
      <c r="BT1171" s="392"/>
      <c r="BU1171" s="392"/>
      <c r="BV1171" s="392"/>
      <c r="BW1171" s="392"/>
      <c r="BX1171" s="392"/>
      <c r="BY1171" s="392"/>
    </row>
    <row r="1172" s="211" customFormat="true" ht="15" customHeight="true" x14ac:dyDescent="0.2">
      <c r="A1172" s="312"/>
      <c r="B1172" s="663"/>
      <c r="C1172" s="664"/>
      <c r="D1172" s="664"/>
      <c r="E1172" s="664"/>
      <c r="F1172" s="664"/>
      <c r="G1172" s="664"/>
      <c r="H1172" s="664"/>
      <c r="I1172" s="664"/>
      <c r="J1172" s="664"/>
      <c r="K1172" s="664"/>
      <c r="L1172" s="664"/>
      <c r="M1172" s="664"/>
      <c r="N1172" s="664"/>
      <c r="O1172" s="664"/>
      <c r="P1172" s="664"/>
      <c r="Q1172" s="664"/>
      <c r="R1172" s="664"/>
      <c r="S1172" s="664"/>
      <c r="T1172" s="664"/>
      <c r="U1172" s="664"/>
      <c r="V1172" s="664"/>
      <c r="W1172" s="664"/>
      <c r="X1172" s="664"/>
      <c r="Y1172" s="664"/>
      <c r="Z1172" s="664"/>
      <c r="AA1172" s="664"/>
      <c r="AB1172" s="664"/>
      <c r="BA1172" s="392"/>
      <c r="BB1172" s="238"/>
      <c r="BC1172" s="392"/>
      <c r="BD1172" s="392"/>
      <c r="BE1172" s="392"/>
      <c r="BF1172" s="392"/>
      <c r="BG1172" s="392"/>
      <c r="BH1172" s="392"/>
      <c r="BI1172" s="392"/>
      <c r="BJ1172" s="392"/>
      <c r="BK1172" s="392"/>
      <c r="BL1172" s="392"/>
      <c r="BM1172" s="392"/>
      <c r="BN1172" s="392"/>
      <c r="BO1172" s="392"/>
      <c r="BP1172" s="392"/>
      <c r="BQ1172" s="392"/>
      <c r="BR1172" s="392"/>
      <c r="BS1172" s="392"/>
      <c r="BT1172" s="392"/>
      <c r="BU1172" s="392"/>
      <c r="BV1172" s="392"/>
      <c r="BW1172" s="392"/>
      <c r="BX1172" s="392"/>
      <c r="BY1172" s="392"/>
    </row>
    <row r="1173" s="211" customFormat="true" ht="15" customHeight="true" x14ac:dyDescent="0.2">
      <c r="A1173" s="312"/>
      <c r="B1173" s="663"/>
      <c r="C1173" s="664"/>
      <c r="D1173" s="664"/>
      <c r="E1173" s="664"/>
      <c r="F1173" s="664"/>
      <c r="G1173" s="664"/>
      <c r="H1173" s="664"/>
      <c r="I1173" s="664"/>
      <c r="J1173" s="664"/>
      <c r="K1173" s="664"/>
      <c r="L1173" s="664"/>
      <c r="M1173" s="664"/>
      <c r="N1173" s="664"/>
      <c r="O1173" s="664"/>
      <c r="P1173" s="664"/>
      <c r="Q1173" s="664"/>
      <c r="R1173" s="664"/>
      <c r="S1173" s="664"/>
      <c r="T1173" s="664"/>
      <c r="U1173" s="664"/>
      <c r="V1173" s="664"/>
      <c r="W1173" s="664"/>
      <c r="X1173" s="664"/>
      <c r="Y1173" s="664"/>
      <c r="Z1173" s="664"/>
      <c r="AA1173" s="664"/>
      <c r="AB1173" s="664"/>
      <c r="BA1173" s="392"/>
      <c r="BB1173" s="238"/>
      <c r="BC1173" s="392"/>
      <c r="BD1173" s="392"/>
      <c r="BE1173" s="392"/>
      <c r="BF1173" s="392"/>
      <c r="BG1173" s="392"/>
      <c r="BH1173" s="392"/>
      <c r="BI1173" s="392"/>
      <c r="BJ1173" s="392"/>
      <c r="BK1173" s="392"/>
      <c r="BL1173" s="392"/>
      <c r="BM1173" s="392"/>
      <c r="BN1173" s="392"/>
      <c r="BO1173" s="392"/>
      <c r="BP1173" s="392"/>
      <c r="BQ1173" s="392"/>
      <c r="BR1173" s="392"/>
      <c r="BS1173" s="392"/>
      <c r="BT1173" s="392"/>
      <c r="BU1173" s="392"/>
      <c r="BV1173" s="392"/>
      <c r="BW1173" s="392"/>
      <c r="BX1173" s="392"/>
      <c r="BY1173" s="392"/>
    </row>
    <row r="1174" s="211" customFormat="true" ht="15" customHeight="true" x14ac:dyDescent="0.2">
      <c r="A1174" s="312"/>
      <c r="B1174" s="663"/>
      <c r="C1174" s="664"/>
      <c r="D1174" s="664"/>
      <c r="E1174" s="664"/>
      <c r="F1174" s="664"/>
      <c r="G1174" s="664"/>
      <c r="H1174" s="664"/>
      <c r="I1174" s="664"/>
      <c r="J1174" s="664"/>
      <c r="K1174" s="664"/>
      <c r="L1174" s="664"/>
      <c r="M1174" s="664"/>
      <c r="N1174" s="664"/>
      <c r="O1174" s="664"/>
      <c r="P1174" s="664"/>
      <c r="Q1174" s="664"/>
      <c r="R1174" s="664"/>
      <c r="S1174" s="664"/>
      <c r="T1174" s="664"/>
      <c r="U1174" s="664"/>
      <c r="V1174" s="664"/>
      <c r="W1174" s="664"/>
      <c r="X1174" s="664"/>
      <c r="Y1174" s="664"/>
      <c r="Z1174" s="664"/>
      <c r="AA1174" s="664"/>
      <c r="AB1174" s="664"/>
      <c r="BA1174" s="392"/>
      <c r="BB1174" s="238"/>
      <c r="BC1174" s="392"/>
      <c r="BD1174" s="392"/>
      <c r="BE1174" s="392"/>
      <c r="BF1174" s="392"/>
      <c r="BG1174" s="392"/>
      <c r="BH1174" s="392"/>
      <c r="BI1174" s="392"/>
      <c r="BJ1174" s="392"/>
      <c r="BK1174" s="392"/>
      <c r="BL1174" s="392"/>
      <c r="BM1174" s="392"/>
      <c r="BN1174" s="392"/>
      <c r="BO1174" s="392"/>
      <c r="BP1174" s="392"/>
      <c r="BQ1174" s="392"/>
      <c r="BR1174" s="392"/>
      <c r="BS1174" s="392"/>
      <c r="BT1174" s="392"/>
      <c r="BU1174" s="392"/>
      <c r="BV1174" s="392"/>
      <c r="BW1174" s="392"/>
      <c r="BX1174" s="392"/>
      <c r="BY1174" s="392"/>
    </row>
    <row r="1175" s="211" customFormat="true" ht="15" customHeight="true" x14ac:dyDescent="0.2">
      <c r="A1175" s="312"/>
      <c r="B1175" s="663"/>
      <c r="C1175" s="664"/>
      <c r="D1175" s="664"/>
      <c r="E1175" s="664"/>
      <c r="F1175" s="664"/>
      <c r="G1175" s="664"/>
      <c r="H1175" s="664"/>
      <c r="I1175" s="664"/>
      <c r="J1175" s="664"/>
      <c r="K1175" s="664"/>
      <c r="L1175" s="664"/>
      <c r="M1175" s="664"/>
      <c r="N1175" s="664"/>
      <c r="O1175" s="664"/>
      <c r="P1175" s="664"/>
      <c r="Q1175" s="664"/>
      <c r="R1175" s="664"/>
      <c r="S1175" s="664"/>
      <c r="T1175" s="664"/>
      <c r="U1175" s="664"/>
      <c r="V1175" s="664"/>
      <c r="W1175" s="664"/>
      <c r="X1175" s="664"/>
      <c r="Y1175" s="664"/>
      <c r="Z1175" s="664"/>
      <c r="AA1175" s="664"/>
      <c r="AB1175" s="664"/>
      <c r="BA1175" s="392"/>
      <c r="BB1175" s="238"/>
      <c r="BC1175" s="392"/>
      <c r="BD1175" s="392"/>
      <c r="BE1175" s="392"/>
      <c r="BF1175" s="392"/>
      <c r="BG1175" s="392"/>
      <c r="BH1175" s="392"/>
      <c r="BI1175" s="392"/>
      <c r="BJ1175" s="392"/>
      <c r="BK1175" s="392"/>
      <c r="BL1175" s="392"/>
      <c r="BM1175" s="392"/>
      <c r="BN1175" s="392"/>
      <c r="BO1175" s="392"/>
      <c r="BP1175" s="392"/>
      <c r="BQ1175" s="392"/>
      <c r="BR1175" s="392"/>
      <c r="BS1175" s="392"/>
      <c r="BT1175" s="392"/>
      <c r="BU1175" s="392"/>
      <c r="BV1175" s="392"/>
      <c r="BW1175" s="392"/>
      <c r="BX1175" s="392"/>
      <c r="BY1175" s="392"/>
    </row>
    <row r="1176" s="211" customFormat="true" ht="15" customHeight="true" x14ac:dyDescent="0.2">
      <c r="A1176" s="665"/>
      <c r="B1176" s="312"/>
      <c r="C1176" s="666"/>
      <c r="D1176" s="667"/>
      <c r="E1176" s="667"/>
      <c r="F1176" s="667"/>
      <c r="G1176" s="667"/>
      <c r="H1176" s="666"/>
      <c r="I1176" s="667"/>
      <c r="J1176" s="667"/>
      <c r="K1176" s="667"/>
      <c r="L1176" s="667"/>
      <c r="M1176" s="666"/>
      <c r="N1176" s="667"/>
      <c r="O1176" s="667"/>
      <c r="P1176" s="667"/>
      <c r="Q1176" s="667"/>
      <c r="R1176" s="666"/>
      <c r="S1176" s="667"/>
      <c r="T1176" s="667"/>
      <c r="U1176" s="667"/>
      <c r="BA1176" s="392"/>
      <c r="BB1176" s="238"/>
      <c r="BC1176" s="392"/>
      <c r="BD1176" s="392"/>
      <c r="BE1176" s="392"/>
      <c r="BF1176" s="392"/>
      <c r="BG1176" s="392"/>
      <c r="BH1176" s="392"/>
      <c r="BI1176" s="392"/>
      <c r="BJ1176" s="392"/>
      <c r="BK1176" s="392"/>
      <c r="BL1176" s="392"/>
      <c r="BM1176" s="392"/>
      <c r="BN1176" s="392"/>
      <c r="BO1176" s="392"/>
      <c r="BP1176" s="392"/>
      <c r="BQ1176" s="392"/>
      <c r="BR1176" s="392"/>
      <c r="BS1176" s="392"/>
      <c r="BT1176" s="392"/>
      <c r="BU1176" s="392"/>
      <c r="BV1176" s="392"/>
      <c r="BW1176" s="392"/>
      <c r="BX1176" s="392"/>
      <c r="BY1176" s="392"/>
    </row>
    <row r="1177" s="211" customFormat="true" ht="15" customHeight="true" x14ac:dyDescent="0.2">
      <c r="A1177" s="667"/>
      <c r="B1177" s="667"/>
      <c r="C1177" s="666"/>
      <c r="D1177" s="666"/>
      <c r="E1177" s="666"/>
      <c r="F1177" s="666"/>
      <c r="G1177" s="666"/>
      <c r="H1177" s="666"/>
      <c r="I1177" s="666"/>
      <c r="J1177" s="666"/>
      <c r="K1177" s="666"/>
      <c r="L1177" s="666"/>
      <c r="M1177" s="666"/>
      <c r="N1177" s="666"/>
      <c r="O1177" s="666"/>
      <c r="P1177" s="666"/>
      <c r="Q1177" s="666"/>
      <c r="R1177" s="666"/>
      <c r="S1177" s="666"/>
      <c r="T1177" s="666"/>
      <c r="U1177" s="666"/>
      <c r="BA1177" s="392"/>
      <c r="BB1177" s="238"/>
      <c r="BC1177" s="392"/>
      <c r="BD1177" s="392"/>
      <c r="BE1177" s="392"/>
      <c r="BF1177" s="392"/>
      <c r="BG1177" s="392"/>
      <c r="BH1177" s="392"/>
      <c r="BI1177" s="392"/>
      <c r="BJ1177" s="392"/>
      <c r="BK1177" s="392"/>
      <c r="BL1177" s="392"/>
      <c r="BM1177" s="392"/>
      <c r="BN1177" s="392"/>
      <c r="BO1177" s="392"/>
      <c r="BP1177" s="392"/>
      <c r="BQ1177" s="392"/>
      <c r="BR1177" s="392"/>
      <c r="BS1177" s="392"/>
      <c r="BT1177" s="392"/>
      <c r="BU1177" s="392"/>
      <c r="BV1177" s="392"/>
      <c r="BW1177" s="392"/>
      <c r="BX1177" s="392"/>
      <c r="BY1177" s="392"/>
    </row>
    <row r="1178" s="211" customFormat="true" ht="15" customHeight="true" x14ac:dyDescent="0.2">
      <c r="BA1178" s="392"/>
      <c r="BB1178" s="238"/>
      <c r="BC1178" s="392"/>
      <c r="BD1178" s="392"/>
      <c r="BE1178" s="392"/>
      <c r="BF1178" s="392"/>
      <c r="BG1178" s="392"/>
      <c r="BH1178" s="392"/>
      <c r="BI1178" s="392"/>
      <c r="BJ1178" s="392"/>
      <c r="BK1178" s="392"/>
      <c r="BL1178" s="392"/>
      <c r="BM1178" s="392"/>
      <c r="BN1178" s="392"/>
      <c r="BO1178" s="392"/>
      <c r="BP1178" s="392"/>
      <c r="BQ1178" s="392"/>
      <c r="BR1178" s="392"/>
      <c r="BS1178" s="392"/>
      <c r="BT1178" s="392"/>
      <c r="BU1178" s="392"/>
      <c r="BV1178" s="392"/>
      <c r="BW1178" s="392"/>
      <c r="BX1178" s="392"/>
      <c r="BY1178" s="392"/>
    </row>
    <row r="1179" s="211" customFormat="true" ht="15" customHeight="true" x14ac:dyDescent="0.2">
      <c r="BA1179" s="392"/>
      <c r="BB1179" s="238"/>
      <c r="BC1179" s="392"/>
      <c r="BD1179" s="392"/>
      <c r="BE1179" s="392"/>
      <c r="BF1179" s="392"/>
      <c r="BG1179" s="392"/>
      <c r="BH1179" s="392"/>
      <c r="BI1179" s="392"/>
      <c r="BJ1179" s="392"/>
      <c r="BK1179" s="392"/>
      <c r="BL1179" s="392"/>
      <c r="BM1179" s="392"/>
      <c r="BN1179" s="392"/>
      <c r="BO1179" s="392"/>
      <c r="BP1179" s="392"/>
      <c r="BQ1179" s="392"/>
      <c r="BR1179" s="392"/>
      <c r="BS1179" s="392"/>
      <c r="BT1179" s="392"/>
      <c r="BU1179" s="392"/>
      <c r="BV1179" s="392"/>
      <c r="BW1179" s="392"/>
      <c r="BX1179" s="392"/>
      <c r="BY1179" s="392"/>
    </row>
    <row r="1180" s="211" customFormat="true" ht="15" customHeight="true" x14ac:dyDescent="0.2">
      <c r="BA1180" s="392"/>
      <c r="BB1180" s="238"/>
      <c r="BC1180" s="392"/>
      <c r="BD1180" s="392"/>
      <c r="BE1180" s="392"/>
      <c r="BF1180" s="392"/>
      <c r="BG1180" s="392"/>
      <c r="BH1180" s="392"/>
      <c r="BI1180" s="392"/>
      <c r="BJ1180" s="392"/>
      <c r="BK1180" s="392"/>
      <c r="BL1180" s="392"/>
      <c r="BM1180" s="392"/>
      <c r="BN1180" s="392"/>
      <c r="BO1180" s="392"/>
      <c r="BP1180" s="392"/>
      <c r="BQ1180" s="392"/>
      <c r="BR1180" s="392"/>
      <c r="BS1180" s="392"/>
      <c r="BT1180" s="392"/>
      <c r="BU1180" s="392"/>
      <c r="BV1180" s="392"/>
      <c r="BW1180" s="392"/>
      <c r="BX1180" s="392"/>
      <c r="BY1180" s="392"/>
    </row>
    <row r="1181" s="211" customFormat="true" ht="15" customHeight="true" x14ac:dyDescent="0.2">
      <c r="BA1181" s="392"/>
      <c r="BB1181" s="238"/>
      <c r="BC1181" s="392"/>
      <c r="BD1181" s="392"/>
      <c r="BE1181" s="392"/>
      <c r="BF1181" s="392"/>
      <c r="BG1181" s="392"/>
      <c r="BH1181" s="392"/>
      <c r="BI1181" s="392"/>
      <c r="BJ1181" s="392"/>
      <c r="BK1181" s="392"/>
      <c r="BL1181" s="392"/>
      <c r="BM1181" s="392"/>
      <c r="BN1181" s="392"/>
      <c r="BO1181" s="392"/>
      <c r="BP1181" s="392"/>
      <c r="BQ1181" s="392"/>
      <c r="BR1181" s="392"/>
      <c r="BS1181" s="392"/>
      <c r="BT1181" s="392"/>
      <c r="BU1181" s="392"/>
      <c r="BV1181" s="392"/>
      <c r="BW1181" s="392"/>
      <c r="BX1181" s="392"/>
      <c r="BY1181" s="392"/>
    </row>
    <row r="1182" s="211" customFormat="true" ht="15" customHeight="true" x14ac:dyDescent="0.2">
      <c r="BA1182" s="392"/>
      <c r="BB1182" s="238"/>
      <c r="BC1182" s="392"/>
      <c r="BD1182" s="392"/>
      <c r="BE1182" s="392"/>
      <c r="BF1182" s="392"/>
      <c r="BG1182" s="392"/>
      <c r="BH1182" s="392"/>
      <c r="BI1182" s="392"/>
      <c r="BJ1182" s="392"/>
      <c r="BK1182" s="392"/>
      <c r="BL1182" s="392"/>
      <c r="BM1182" s="392"/>
      <c r="BN1182" s="392"/>
      <c r="BO1182" s="392"/>
      <c r="BP1182" s="392"/>
      <c r="BQ1182" s="392"/>
      <c r="BR1182" s="392"/>
      <c r="BS1182" s="392"/>
      <c r="BT1182" s="392"/>
      <c r="BU1182" s="392"/>
      <c r="BV1182" s="392"/>
      <c r="BW1182" s="392"/>
      <c r="BX1182" s="392"/>
      <c r="BY1182" s="392"/>
    </row>
    <row r="1183" s="211" customFormat="true" ht="15" customHeight="true" x14ac:dyDescent="0.2">
      <c r="BA1183" s="392"/>
      <c r="BB1183" s="238"/>
      <c r="BC1183" s="392"/>
      <c r="BD1183" s="392"/>
      <c r="BE1183" s="392"/>
      <c r="BF1183" s="392"/>
      <c r="BG1183" s="392"/>
      <c r="BH1183" s="392"/>
      <c r="BI1183" s="392"/>
      <c r="BJ1183" s="392"/>
      <c r="BK1183" s="392"/>
      <c r="BL1183" s="392"/>
      <c r="BM1183" s="392"/>
      <c r="BN1183" s="392"/>
      <c r="BO1183" s="392"/>
      <c r="BP1183" s="392"/>
      <c r="BQ1183" s="392"/>
      <c r="BR1183" s="392"/>
      <c r="BS1183" s="392"/>
      <c r="BT1183" s="392"/>
      <c r="BU1183" s="392"/>
      <c r="BV1183" s="392"/>
      <c r="BW1183" s="392"/>
      <c r="BX1183" s="392"/>
      <c r="BY1183" s="392"/>
    </row>
    <row r="1184" s="211" customFormat="true" ht="15" customHeight="true" x14ac:dyDescent="0.2">
      <c r="BA1184" s="392"/>
      <c r="BB1184" s="238"/>
      <c r="BC1184" s="392"/>
      <c r="BD1184" s="392"/>
      <c r="BE1184" s="392"/>
      <c r="BF1184" s="392"/>
      <c r="BG1184" s="392"/>
      <c r="BH1184" s="392"/>
      <c r="BI1184" s="392"/>
      <c r="BJ1184" s="392"/>
      <c r="BK1184" s="392"/>
      <c r="BL1184" s="392"/>
      <c r="BM1184" s="392"/>
      <c r="BN1184" s="392"/>
      <c r="BO1184" s="392"/>
      <c r="BP1184" s="392"/>
      <c r="BQ1184" s="392"/>
      <c r="BR1184" s="392"/>
      <c r="BS1184" s="392"/>
      <c r="BT1184" s="392"/>
      <c r="BU1184" s="392"/>
      <c r="BV1184" s="392"/>
      <c r="BW1184" s="392"/>
      <c r="BX1184" s="392"/>
      <c r="BY1184" s="392"/>
    </row>
    <row r="1185" s="211" customFormat="true" ht="15" customHeight="true" x14ac:dyDescent="0.2">
      <c r="BA1185" s="392"/>
      <c r="BB1185" s="238"/>
      <c r="BC1185" s="392"/>
      <c r="BD1185" s="392"/>
      <c r="BE1185" s="392"/>
      <c r="BF1185" s="392"/>
      <c r="BG1185" s="392"/>
      <c r="BH1185" s="392"/>
      <c r="BI1185" s="392"/>
      <c r="BJ1185" s="392"/>
      <c r="BK1185" s="392"/>
      <c r="BL1185" s="392"/>
      <c r="BM1185" s="392"/>
      <c r="BN1185" s="392"/>
      <c r="BO1185" s="392"/>
      <c r="BP1185" s="392"/>
      <c r="BQ1185" s="392"/>
      <c r="BR1185" s="392"/>
      <c r="BS1185" s="392"/>
      <c r="BT1185" s="392"/>
      <c r="BU1185" s="392"/>
      <c r="BV1185" s="392"/>
      <c r="BW1185" s="392"/>
      <c r="BX1185" s="392"/>
      <c r="BY1185" s="392"/>
    </row>
    <row r="1186" s="211" customFormat="true" ht="15" customHeight="true" x14ac:dyDescent="0.2">
      <c r="BA1186" s="392"/>
      <c r="BB1186" s="238"/>
      <c r="BC1186" s="392"/>
      <c r="BD1186" s="392"/>
      <c r="BE1186" s="392"/>
      <c r="BF1186" s="392"/>
      <c r="BG1186" s="392"/>
      <c r="BH1186" s="392"/>
      <c r="BI1186" s="392"/>
      <c r="BJ1186" s="392"/>
      <c r="BK1186" s="392"/>
      <c r="BL1186" s="392"/>
      <c r="BM1186" s="392"/>
      <c r="BN1186" s="392"/>
      <c r="BO1186" s="392"/>
      <c r="BP1186" s="392"/>
      <c r="BQ1186" s="392"/>
      <c r="BR1186" s="392"/>
      <c r="BS1186" s="392"/>
      <c r="BT1186" s="392"/>
      <c r="BU1186" s="392"/>
      <c r="BV1186" s="392"/>
      <c r="BW1186" s="392"/>
      <c r="BX1186" s="392"/>
      <c r="BY1186" s="392"/>
    </row>
    <row r="1187" s="211" customFormat="true" ht="15" customHeight="true" x14ac:dyDescent="0.2">
      <c r="BA1187" s="392"/>
      <c r="BB1187" s="238"/>
      <c r="BC1187" s="392"/>
      <c r="BD1187" s="392"/>
      <c r="BE1187" s="392"/>
      <c r="BF1187" s="392"/>
      <c r="BG1187" s="392"/>
      <c r="BH1187" s="392"/>
      <c r="BI1187" s="392"/>
      <c r="BJ1187" s="392"/>
      <c r="BK1187" s="392"/>
      <c r="BL1187" s="392"/>
      <c r="BM1187" s="392"/>
      <c r="BN1187" s="392"/>
      <c r="BO1187" s="392"/>
      <c r="BP1187" s="392"/>
      <c r="BQ1187" s="392"/>
      <c r="BR1187" s="392"/>
      <c r="BS1187" s="392"/>
      <c r="BT1187" s="392"/>
      <c r="BU1187" s="392"/>
      <c r="BV1187" s="392"/>
      <c r="BW1187" s="392"/>
      <c r="BX1187" s="392"/>
      <c r="BY1187" s="392"/>
    </row>
    <row r="1188" s="211" customFormat="true" ht="15" customHeight="true" x14ac:dyDescent="0.2">
      <c r="BA1188" s="392"/>
      <c r="BB1188" s="238"/>
      <c r="BC1188" s="392"/>
      <c r="BD1188" s="392"/>
      <c r="BE1188" s="392"/>
      <c r="BF1188" s="392"/>
      <c r="BG1188" s="392"/>
      <c r="BH1188" s="392"/>
      <c r="BI1188" s="392"/>
      <c r="BJ1188" s="392"/>
      <c r="BK1188" s="392"/>
      <c r="BL1188" s="392"/>
      <c r="BM1188" s="392"/>
      <c r="BN1188" s="392"/>
      <c r="BO1188" s="392"/>
      <c r="BP1188" s="392"/>
      <c r="BQ1188" s="392"/>
      <c r="BR1188" s="392"/>
      <c r="BS1188" s="392"/>
      <c r="BT1188" s="392"/>
      <c r="BU1188" s="392"/>
      <c r="BV1188" s="392"/>
      <c r="BW1188" s="392"/>
      <c r="BX1188" s="392"/>
      <c r="BY1188" s="392"/>
    </row>
    <row r="1189" s="211" customFormat="true" ht="15" customHeight="true" x14ac:dyDescent="0.2">
      <c r="BA1189" s="392"/>
      <c r="BB1189" s="238"/>
      <c r="BC1189" s="392"/>
      <c r="BD1189" s="392"/>
      <c r="BE1189" s="392"/>
      <c r="BF1189" s="392"/>
      <c r="BG1189" s="392"/>
      <c r="BH1189" s="392"/>
      <c r="BI1189" s="392"/>
      <c r="BJ1189" s="392"/>
      <c r="BK1189" s="392"/>
      <c r="BL1189" s="392"/>
      <c r="BM1189" s="392"/>
      <c r="BN1189" s="392"/>
      <c r="BO1189" s="392"/>
      <c r="BP1189" s="392"/>
      <c r="BQ1189" s="392"/>
      <c r="BR1189" s="392"/>
      <c r="BS1189" s="392"/>
      <c r="BT1189" s="392"/>
      <c r="BU1189" s="392"/>
      <c r="BV1189" s="392"/>
      <c r="BW1189" s="392"/>
      <c r="BX1189" s="392"/>
      <c r="BY1189" s="392"/>
    </row>
    <row r="1190" s="211" customFormat="true" ht="15" customHeight="true" x14ac:dyDescent="0.2">
      <c r="BA1190" s="392"/>
      <c r="BB1190" s="238"/>
      <c r="BC1190" s="392"/>
      <c r="BD1190" s="392"/>
      <c r="BE1190" s="392"/>
      <c r="BF1190" s="392"/>
      <c r="BG1190" s="392"/>
      <c r="BH1190" s="392"/>
      <c r="BI1190" s="392"/>
      <c r="BJ1190" s="392"/>
      <c r="BK1190" s="392"/>
      <c r="BL1190" s="392"/>
      <c r="BM1190" s="392"/>
      <c r="BN1190" s="392"/>
      <c r="BO1190" s="392"/>
      <c r="BP1190" s="392"/>
      <c r="BQ1190" s="392"/>
      <c r="BR1190" s="392"/>
      <c r="BS1190" s="392"/>
      <c r="BT1190" s="392"/>
      <c r="BU1190" s="392"/>
      <c r="BV1190" s="392"/>
      <c r="BW1190" s="392"/>
      <c r="BX1190" s="392"/>
      <c r="BY1190" s="392"/>
    </row>
    <row r="1191" s="211" customFormat="true" ht="15" customHeight="true" x14ac:dyDescent="0.2">
      <c r="BA1191" s="392"/>
      <c r="BB1191" s="238"/>
      <c r="BC1191" s="392"/>
      <c r="BD1191" s="392"/>
      <c r="BE1191" s="392"/>
      <c r="BF1191" s="392"/>
      <c r="BG1191" s="392"/>
      <c r="BH1191" s="392"/>
      <c r="BI1191" s="392"/>
      <c r="BJ1191" s="392"/>
      <c r="BK1191" s="392"/>
      <c r="BL1191" s="392"/>
      <c r="BM1191" s="392"/>
      <c r="BN1191" s="392"/>
      <c r="BO1191" s="392"/>
      <c r="BP1191" s="392"/>
      <c r="BQ1191" s="392"/>
      <c r="BR1191" s="392"/>
      <c r="BS1191" s="392"/>
      <c r="BT1191" s="392"/>
      <c r="BU1191" s="392"/>
      <c r="BV1191" s="392"/>
      <c r="BW1191" s="392"/>
      <c r="BX1191" s="392"/>
      <c r="BY1191" s="392"/>
    </row>
    <row r="1192" s="211" customFormat="true" ht="15" customHeight="true" x14ac:dyDescent="0.2">
      <c r="BA1192" s="392"/>
      <c r="BB1192" s="238"/>
      <c r="BC1192" s="392"/>
      <c r="BD1192" s="392"/>
      <c r="BE1192" s="392"/>
      <c r="BF1192" s="392"/>
      <c r="BG1192" s="392"/>
      <c r="BH1192" s="392"/>
      <c r="BI1192" s="392"/>
      <c r="BJ1192" s="392"/>
      <c r="BK1192" s="392"/>
      <c r="BL1192" s="392"/>
      <c r="BM1192" s="392"/>
      <c r="BN1192" s="392"/>
      <c r="BO1192" s="392"/>
      <c r="BP1192" s="392"/>
      <c r="BQ1192" s="392"/>
      <c r="BR1192" s="392"/>
      <c r="BS1192" s="392"/>
      <c r="BT1192" s="392"/>
      <c r="BU1192" s="392"/>
      <c r="BV1192" s="392"/>
      <c r="BW1192" s="392"/>
      <c r="BX1192" s="392"/>
      <c r="BY1192" s="392"/>
    </row>
    <row r="1193" s="211" customFormat="true" ht="15" customHeight="true" x14ac:dyDescent="0.2">
      <c r="BA1193" s="392"/>
      <c r="BB1193" s="238"/>
      <c r="BC1193" s="392"/>
      <c r="BD1193" s="392"/>
      <c r="BE1193" s="392"/>
      <c r="BF1193" s="392"/>
      <c r="BG1193" s="392"/>
      <c r="BH1193" s="392"/>
      <c r="BI1193" s="392"/>
      <c r="BJ1193" s="392"/>
      <c r="BK1193" s="392"/>
      <c r="BL1193" s="392"/>
      <c r="BM1193" s="392"/>
      <c r="BN1193" s="392"/>
      <c r="BO1193" s="392"/>
      <c r="BP1193" s="392"/>
      <c r="BQ1193" s="392"/>
      <c r="BR1193" s="392"/>
      <c r="BS1193" s="392"/>
      <c r="BT1193" s="392"/>
      <c r="BU1193" s="392"/>
      <c r="BV1193" s="392"/>
      <c r="BW1193" s="392"/>
      <c r="BX1193" s="392"/>
      <c r="BY1193" s="392"/>
    </row>
    <row r="1194" s="211" customFormat="true" ht="15" customHeight="true" x14ac:dyDescent="0.2">
      <c r="BA1194" s="392"/>
      <c r="BB1194" s="238"/>
      <c r="BC1194" s="392"/>
      <c r="BD1194" s="392"/>
      <c r="BE1194" s="392"/>
      <c r="BF1194" s="392"/>
      <c r="BG1194" s="392"/>
      <c r="BH1194" s="392"/>
      <c r="BI1194" s="392"/>
      <c r="BJ1194" s="392"/>
      <c r="BK1194" s="392"/>
      <c r="BL1194" s="392"/>
      <c r="BM1194" s="392"/>
      <c r="BN1194" s="392"/>
      <c r="BO1194" s="392"/>
      <c r="BP1194" s="392"/>
      <c r="BQ1194" s="392"/>
      <c r="BR1194" s="392"/>
      <c r="BS1194" s="392"/>
      <c r="BT1194" s="392"/>
      <c r="BU1194" s="392"/>
      <c r="BV1194" s="392"/>
      <c r="BW1194" s="392"/>
      <c r="BX1194" s="392"/>
      <c r="BY1194" s="392"/>
    </row>
    <row r="1195" s="211" customFormat="true" ht="15" customHeight="true" x14ac:dyDescent="0.2">
      <c r="BA1195" s="392"/>
      <c r="BB1195" s="238"/>
      <c r="BC1195" s="392"/>
      <c r="BD1195" s="392"/>
      <c r="BE1195" s="392"/>
      <c r="BF1195" s="392"/>
      <c r="BG1195" s="392"/>
      <c r="BH1195" s="392"/>
      <c r="BI1195" s="392"/>
      <c r="BJ1195" s="392"/>
      <c r="BK1195" s="392"/>
      <c r="BL1195" s="392"/>
      <c r="BM1195" s="392"/>
      <c r="BN1195" s="392"/>
      <c r="BO1195" s="392"/>
      <c r="BP1195" s="392"/>
      <c r="BQ1195" s="392"/>
      <c r="BR1195" s="392"/>
      <c r="BS1195" s="392"/>
      <c r="BT1195" s="392"/>
      <c r="BU1195" s="392"/>
      <c r="BV1195" s="392"/>
      <c r="BW1195" s="392"/>
      <c r="BX1195" s="392"/>
      <c r="BY1195" s="392"/>
    </row>
    <row r="1196" s="211" customFormat="true" ht="15" customHeight="true" x14ac:dyDescent="0.2">
      <c r="BA1196" s="392"/>
      <c r="BB1196" s="238"/>
      <c r="BC1196" s="392"/>
      <c r="BD1196" s="392"/>
      <c r="BE1196" s="392"/>
      <c r="BF1196" s="392"/>
      <c r="BG1196" s="392"/>
      <c r="BH1196" s="392"/>
      <c r="BI1196" s="392"/>
      <c r="BJ1196" s="392"/>
      <c r="BK1196" s="392"/>
      <c r="BL1196" s="392"/>
      <c r="BM1196" s="392"/>
      <c r="BN1196" s="392"/>
      <c r="BO1196" s="392"/>
      <c r="BP1196" s="392"/>
      <c r="BQ1196" s="392"/>
      <c r="BR1196" s="392"/>
      <c r="BS1196" s="392"/>
      <c r="BT1196" s="392"/>
      <c r="BU1196" s="392"/>
      <c r="BV1196" s="392"/>
      <c r="BW1196" s="392"/>
      <c r="BX1196" s="392"/>
      <c r="BY1196" s="392"/>
    </row>
    <row r="1197" s="211" customFormat="true" ht="15" customHeight="true" x14ac:dyDescent="0.2">
      <c r="BA1197" s="392"/>
      <c r="BB1197" s="238"/>
      <c r="BC1197" s="392"/>
      <c r="BD1197" s="392"/>
      <c r="BE1197" s="392"/>
      <c r="BF1197" s="392"/>
      <c r="BG1197" s="392"/>
      <c r="BH1197" s="392"/>
      <c r="BI1197" s="392"/>
      <c r="BJ1197" s="392"/>
      <c r="BK1197" s="392"/>
      <c r="BL1197" s="392"/>
      <c r="BM1197" s="392"/>
      <c r="BN1197" s="392"/>
      <c r="BO1197" s="392"/>
      <c r="BP1197" s="392"/>
      <c r="BQ1197" s="392"/>
      <c r="BR1197" s="392"/>
      <c r="BS1197" s="392"/>
      <c r="BT1197" s="392"/>
      <c r="BU1197" s="392"/>
      <c r="BV1197" s="392"/>
      <c r="BW1197" s="392"/>
      <c r="BX1197" s="392"/>
      <c r="BY1197" s="392"/>
    </row>
    <row r="1198" s="211" customFormat="true" ht="15" customHeight="true" x14ac:dyDescent="0.2">
      <c r="BA1198" s="392"/>
      <c r="BB1198" s="238"/>
      <c r="BC1198" s="392"/>
      <c r="BD1198" s="392"/>
      <c r="BE1198" s="392"/>
      <c r="BF1198" s="392"/>
      <c r="BG1198" s="392"/>
      <c r="BH1198" s="392"/>
      <c r="BI1198" s="392"/>
      <c r="BJ1198" s="392"/>
      <c r="BK1198" s="392"/>
      <c r="BL1198" s="392"/>
      <c r="BM1198" s="392"/>
      <c r="BN1198" s="392"/>
      <c r="BO1198" s="392"/>
      <c r="BP1198" s="392"/>
      <c r="BQ1198" s="392"/>
      <c r="BR1198" s="392"/>
      <c r="BS1198" s="392"/>
      <c r="BT1198" s="392"/>
      <c r="BU1198" s="392"/>
      <c r="BV1198" s="392"/>
      <c r="BW1198" s="392"/>
      <c r="BX1198" s="392"/>
      <c r="BY1198" s="392"/>
    </row>
    <row r="1199" s="211" customFormat="true" ht="15" customHeight="true" x14ac:dyDescent="0.2">
      <c r="BA1199" s="392"/>
      <c r="BB1199" s="238"/>
      <c r="BC1199" s="392"/>
      <c r="BD1199" s="392"/>
      <c r="BE1199" s="392"/>
      <c r="BF1199" s="392"/>
      <c r="BG1199" s="392"/>
      <c r="BH1199" s="392"/>
      <c r="BI1199" s="392"/>
      <c r="BJ1199" s="392"/>
      <c r="BK1199" s="392"/>
      <c r="BL1199" s="392"/>
      <c r="BM1199" s="392"/>
      <c r="BN1199" s="392"/>
      <c r="BO1199" s="392"/>
      <c r="BP1199" s="392"/>
      <c r="BQ1199" s="392"/>
      <c r="BR1199" s="392"/>
      <c r="BS1199" s="392"/>
      <c r="BT1199" s="392"/>
      <c r="BU1199" s="392"/>
      <c r="BV1199" s="392"/>
      <c r="BW1199" s="392"/>
      <c r="BX1199" s="392"/>
      <c r="BY1199" s="392"/>
    </row>
    <row r="1200" s="211" customFormat="true" ht="15" customHeight="true" x14ac:dyDescent="0.2">
      <c r="BA1200" s="392"/>
      <c r="BB1200" s="238"/>
      <c r="BC1200" s="392"/>
      <c r="BD1200" s="392"/>
      <c r="BE1200" s="392"/>
      <c r="BF1200" s="392"/>
      <c r="BG1200" s="392"/>
      <c r="BH1200" s="392"/>
      <c r="BI1200" s="392"/>
      <c r="BJ1200" s="392"/>
      <c r="BK1200" s="392"/>
      <c r="BL1200" s="392"/>
      <c r="BM1200" s="392"/>
      <c r="BN1200" s="392"/>
      <c r="BO1200" s="392"/>
      <c r="BP1200" s="392"/>
      <c r="BQ1200" s="392"/>
      <c r="BR1200" s="392"/>
      <c r="BS1200" s="392"/>
      <c r="BT1200" s="392"/>
      <c r="BU1200" s="392"/>
      <c r="BV1200" s="392"/>
      <c r="BW1200" s="392"/>
      <c r="BX1200" s="392"/>
      <c r="BY1200" s="392"/>
    </row>
  </sheetData>
  <mergeCells count="1316">
    <mergeCell ref="BA341:BA342"/>
    <mergeCell ref="BA343:BA344"/>
    <mergeCell ref="BA345:BA346"/>
    <mergeCell ref="BA347:BA348"/>
    <mergeCell ref="BA349:BA350"/>
    <mergeCell ref="BA351:BA352"/>
    <mergeCell ref="BA353:BA354"/>
    <mergeCell ref="BA153:BA161"/>
    <mergeCell ref="BA231:BA236"/>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A50:A52"/>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108:B108"/>
    <mergeCell ref="A58:A68"/>
    <mergeCell ref="C56:G56"/>
    <mergeCell ref="H56:L56"/>
    <mergeCell ref="M56:Q56"/>
    <mergeCell ref="A151:A152"/>
    <mergeCell ref="A135:A139"/>
    <mergeCell ref="A153:A160"/>
    <mergeCell ref="A128:A129"/>
    <mergeCell ref="A130:A132"/>
    <mergeCell ref="C133:G133"/>
    <mergeCell ref="H133:L133"/>
    <mergeCell ref="M133:Q133"/>
    <mergeCell ref="C120:G120"/>
    <mergeCell ref="H120:L120"/>
    <mergeCell ref="M120:Q120"/>
    <mergeCell ref="A122:A123"/>
    <mergeCell ref="A124:A127"/>
    <mergeCell ref="A47:A49"/>
    <mergeCell ref="A1025:C1025"/>
    <mergeCell ref="A1026:B1026"/>
    <mergeCell ref="A1031:A1033"/>
    <mergeCell ref="A1034:C1034"/>
    <mergeCell ref="A225:A229"/>
    <mergeCell ref="C220:G220"/>
    <mergeCell ref="H220:L220"/>
    <mergeCell ref="M220:Q220"/>
    <mergeCell ref="A222:A224"/>
    <mergeCell ref="A208:B208"/>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5:D475"/>
    <mergeCell ref="H475:I475"/>
    <mergeCell ref="M475:N475"/>
    <mergeCell ref="C476:D476"/>
    <mergeCell ref="H476:I476"/>
    <mergeCell ref="M476:N476"/>
    <mergeCell ref="C473:D473"/>
    <mergeCell ref="H473:I473"/>
    <mergeCell ref="M473:N473"/>
    <mergeCell ref="C474:E474"/>
    <mergeCell ref="H474:I474"/>
    <mergeCell ref="M474:N474"/>
    <mergeCell ref="C471:D471"/>
    <mergeCell ref="H471:I471"/>
    <mergeCell ref="M471:N471"/>
    <mergeCell ref="C472:D472"/>
    <mergeCell ref="H472:I472"/>
    <mergeCell ref="M472:N472"/>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93:D493"/>
    <mergeCell ref="H493:I493"/>
    <mergeCell ref="M493:N493"/>
    <mergeCell ref="C494:D494"/>
    <mergeCell ref="H494:I494"/>
    <mergeCell ref="M494:N494"/>
    <mergeCell ref="C491:D491"/>
    <mergeCell ref="H491:J491"/>
    <mergeCell ref="M491:N491"/>
    <mergeCell ref="C492:D492"/>
    <mergeCell ref="H492:I492"/>
    <mergeCell ref="M492:N492"/>
    <mergeCell ref="C489:D489"/>
    <mergeCell ref="H489:I489"/>
    <mergeCell ref="M489:N489"/>
    <mergeCell ref="C490:D490"/>
    <mergeCell ref="H490:I490"/>
    <mergeCell ref="M490:N490"/>
    <mergeCell ref="C499:D499"/>
    <mergeCell ref="H499:I499"/>
    <mergeCell ref="M499:O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7:D548"/>
    <mergeCell ref="E547:G547"/>
    <mergeCell ref="H547:I547"/>
    <mergeCell ref="M547:N547"/>
    <mergeCell ref="H548:I548"/>
    <mergeCell ref="M548:N548"/>
    <mergeCell ref="C545:D545"/>
    <mergeCell ref="H545:I545"/>
    <mergeCell ref="M545:N545"/>
    <mergeCell ref="C546:G546"/>
    <mergeCell ref="H546:I546"/>
    <mergeCell ref="M546:N546"/>
    <mergeCell ref="C543:D543"/>
    <mergeCell ref="H543:I543"/>
    <mergeCell ref="M543:N543"/>
    <mergeCell ref="C544:D544"/>
    <mergeCell ref="H544:I544"/>
    <mergeCell ref="M544:N544"/>
    <mergeCell ref="C553:D554"/>
    <mergeCell ref="H553:I553"/>
    <mergeCell ref="M553:N553"/>
    <mergeCell ref="H554:I554"/>
    <mergeCell ref="M554:N554"/>
    <mergeCell ref="C555:D555"/>
    <mergeCell ref="H555:I555"/>
    <mergeCell ref="M555:N555"/>
    <mergeCell ref="C551:D551"/>
    <mergeCell ref="H551:I551"/>
    <mergeCell ref="M551:N551"/>
    <mergeCell ref="C552:E552"/>
    <mergeCell ref="H552:I552"/>
    <mergeCell ref="M552:N552"/>
    <mergeCell ref="C549:D549"/>
    <mergeCell ref="H549:I549"/>
    <mergeCell ref="M549:N549"/>
    <mergeCell ref="C550:D550"/>
    <mergeCell ref="H550:I550"/>
    <mergeCell ref="M550:N550"/>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5:D585"/>
    <mergeCell ref="H585:I585"/>
    <mergeCell ref="M585:N585"/>
    <mergeCell ref="C586:D586"/>
    <mergeCell ref="H586:J586"/>
    <mergeCell ref="M586:N586"/>
    <mergeCell ref="C583:D583"/>
    <mergeCell ref="H583:I583"/>
    <mergeCell ref="M583:N583"/>
    <mergeCell ref="C584:D584"/>
    <mergeCell ref="H584:I584"/>
    <mergeCell ref="M584:N584"/>
    <mergeCell ref="C580:D580"/>
    <mergeCell ref="H580:L580"/>
    <mergeCell ref="M580:N580"/>
    <mergeCell ref="C581:D581"/>
    <mergeCell ref="H581:I582"/>
    <mergeCell ref="J581:L581"/>
    <mergeCell ref="M581:N581"/>
    <mergeCell ref="C582:D582"/>
    <mergeCell ref="M582:N582"/>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7:D587"/>
    <mergeCell ref="H587:I588"/>
    <mergeCell ref="M587:N587"/>
    <mergeCell ref="C588:D588"/>
    <mergeCell ref="M588:N588"/>
    <mergeCell ref="C589:D589"/>
    <mergeCell ref="H589:I589"/>
    <mergeCell ref="M589:N589"/>
    <mergeCell ref="C599:D599"/>
    <mergeCell ref="H599:I599"/>
    <mergeCell ref="M599:N599"/>
    <mergeCell ref="C600:D600"/>
    <mergeCell ref="H600:I600"/>
    <mergeCell ref="M600:N600"/>
    <mergeCell ref="C596:D596"/>
    <mergeCell ref="H596:I596"/>
    <mergeCell ref="M596:Q596"/>
    <mergeCell ref="C597:D597"/>
    <mergeCell ref="H597:I597"/>
    <mergeCell ref="M597:N598"/>
    <mergeCell ref="O597:Q597"/>
    <mergeCell ref="C598:D598"/>
    <mergeCell ref="H598:I598"/>
    <mergeCell ref="C594:D594"/>
    <mergeCell ref="H594:I594"/>
    <mergeCell ref="M594:N594"/>
    <mergeCell ref="C595:D595"/>
    <mergeCell ref="H595:I595"/>
    <mergeCell ref="M595:N595"/>
    <mergeCell ref="C606:D606"/>
    <mergeCell ref="H606:I606"/>
    <mergeCell ref="M606:N606"/>
    <mergeCell ref="C607:D607"/>
    <mergeCell ref="H607:I607"/>
    <mergeCell ref="M607:N607"/>
    <mergeCell ref="C603:D603"/>
    <mergeCell ref="H603:I603"/>
    <mergeCell ref="M603:N604"/>
    <mergeCell ref="C604:D604"/>
    <mergeCell ref="H604:I604"/>
    <mergeCell ref="C605:D605"/>
    <mergeCell ref="H605:I605"/>
    <mergeCell ref="M605:N605"/>
    <mergeCell ref="C601:D601"/>
    <mergeCell ref="H601:I601"/>
    <mergeCell ref="M601:N601"/>
    <mergeCell ref="C602:D602"/>
    <mergeCell ref="H602:I602"/>
    <mergeCell ref="M602:O602"/>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E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J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O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104775</xdr:rowOff>
                  </from>
                  <to>
                    <xdr:col>1</xdr:col>
                    <xdr:colOff>1704975</xdr:colOff>
                    <xdr:row>399</xdr:row>
                    <xdr:rowOff>295275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R241"/>
  <sheetViews>
    <sheetView workbookViewId="0"/>
  </sheetViews>
  <sheetFormatPr defaultRowHeight="12.75" x14ac:dyDescent="0.2"/>
  <sheetData>
    <row r="1">
      <c r="A1" t="s">
        <v>469</v>
      </c>
      <c r="B1" t="s">
        <v>471</v>
      </c>
      <c r="C1" t="s">
        <v>472</v>
      </c>
      <c r="D1" t="s">
        <v>477</v>
      </c>
      <c r="E1" t="s">
        <v>478</v>
      </c>
      <c r="F1" t="s">
        <v>479</v>
      </c>
      <c r="G1" t="s">
        <v>480</v>
      </c>
      <c r="H1" t="s">
        <v>503</v>
      </c>
      <c r="I1" t="s">
        <v>504</v>
      </c>
      <c r="J1" t="s">
        <v>505</v>
      </c>
      <c r="K1" t="s">
        <v>506</v>
      </c>
      <c r="L1" t="s">
        <v>507</v>
      </c>
      <c r="M1" t="s">
        <v>508</v>
      </c>
      <c r="N1" t="s">
        <v>509</v>
      </c>
      <c r="O1" t="s">
        <v>510</v>
      </c>
      <c r="P1" t="s">
        <v>511</v>
      </c>
      <c r="Q1" t="s">
        <v>512</v>
      </c>
      <c r="R1" t="s">
        <v>513</v>
      </c>
      <c r="S1" t="s">
        <v>514</v>
      </c>
      <c r="T1" t="s">
        <v>515</v>
      </c>
      <c r="U1" t="s">
        <v>516</v>
      </c>
      <c r="V1" t="s">
        <v>517</v>
      </c>
      <c r="W1" t="s">
        <v>518</v>
      </c>
      <c r="X1" t="s">
        <v>519</v>
      </c>
      <c r="Y1" t="s">
        <v>520</v>
      </c>
      <c r="Z1" t="s">
        <v>521</v>
      </c>
      <c r="AA1" t="s">
        <v>522</v>
      </c>
      <c r="AB1" t="s">
        <v>523</v>
      </c>
      <c r="AC1" t="s">
        <v>524</v>
      </c>
      <c r="AD1" t="s">
        <v>525</v>
      </c>
      <c r="AE1" t="s">
        <v>526</v>
      </c>
      <c r="AF1" t="s">
        <v>527</v>
      </c>
      <c r="AG1" t="s">
        <v>528</v>
      </c>
      <c r="AH1" t="s">
        <v>529</v>
      </c>
      <c r="AI1" t="s">
        <v>530</v>
      </c>
      <c r="AJ1" t="s">
        <v>531</v>
      </c>
      <c r="AK1" t="s">
        <v>532</v>
      </c>
      <c r="AL1" t="s">
        <v>533</v>
      </c>
      <c r="AM1" t="s">
        <v>534</v>
      </c>
      <c r="AN1" t="s">
        <v>535</v>
      </c>
      <c r="AO1" t="s">
        <v>536</v>
      </c>
      <c r="AP1" t="s">
        <v>537</v>
      </c>
      <c r="AQ1" t="s">
        <v>538</v>
      </c>
      <c r="AR1" t="s">
        <v>539</v>
      </c>
      <c r="AS1" t="s">
        <v>540</v>
      </c>
      <c r="AT1" t="s">
        <v>541</v>
      </c>
      <c r="AU1" t="s">
        <v>542</v>
      </c>
      <c r="AV1" t="s">
        <v>543</v>
      </c>
      <c r="AW1" t="s">
        <v>544</v>
      </c>
      <c r="AX1" t="s">
        <v>545</v>
      </c>
      <c r="AY1" t="s">
        <v>546</v>
      </c>
      <c r="AZ1" t="s">
        <v>547</v>
      </c>
      <c r="BA1" t="s">
        <v>548</v>
      </c>
      <c r="BB1" t="s">
        <v>549</v>
      </c>
      <c r="BC1" t="s">
        <v>550</v>
      </c>
      <c r="BD1" t="s">
        <v>551</v>
      </c>
      <c r="BE1" t="s">
        <v>552</v>
      </c>
      <c r="BF1" t="s">
        <v>553</v>
      </c>
      <c r="BG1" t="s">
        <v>554</v>
      </c>
      <c r="BH1" t="s">
        <v>555</v>
      </c>
      <c r="BI1" t="s">
        <v>556</v>
      </c>
      <c r="BJ1" t="s">
        <v>557</v>
      </c>
      <c r="BK1" t="s">
        <v>558</v>
      </c>
      <c r="BL1" t="s">
        <v>559</v>
      </c>
      <c r="BM1" t="s">
        <v>560</v>
      </c>
      <c r="BN1" t="s">
        <v>561</v>
      </c>
      <c r="BO1" t="s">
        <v>562</v>
      </c>
      <c r="BP1" t="s">
        <v>563</v>
      </c>
      <c r="BQ1" t="s">
        <v>564</v>
      </c>
      <c r="BR1" t="s">
        <v>565</v>
      </c>
    </row>
    <row r="2">
      <c r="A2" t="s">
        <v>470</v>
      </c>
      <c r="B2">
        <v>2000</v>
      </c>
      <c r="C2" t="s">
        <v>473</v>
      </c>
      <c r="D2">
        <v>16</v>
      </c>
      <c r="E2" t="s">
        <v>13</v>
      </c>
      <c r="F2" t="s">
        <v>14</v>
      </c>
      <c r="G2" t="s">
        <v>481</v>
      </c>
      <c r="H2">
        <v>94.925090390326233</v>
      </c>
      <c r="I2">
        <v>97.223306151029732</v>
      </c>
      <c r="J2">
        <v>99.127755914798897</v>
      </c>
      <c r="K2">
        <v>99.66288954488499</v>
      </c>
      <c r="L2">
        <v>99.737577335586664</v>
      </c>
      <c r="M2">
        <v>99.560014686461102</v>
      </c>
      <c r="N2">
        <v>99.999999999999972</v>
      </c>
      <c r="O2">
        <v>99.923904200384413</v>
      </c>
      <c r="P2">
        <v>99.014620393914171</v>
      </c>
      <c r="Q2">
        <v>98.84267034324975</v>
      </c>
      <c r="R2">
        <v>91.489918429021387</v>
      </c>
      <c r="S2">
        <v>95.636823297026751</v>
      </c>
      <c r="T2">
        <v>95.145788813112318</v>
      </c>
      <c r="U2">
        <v>98.598806352686253</v>
      </c>
      <c r="V2">
        <v>98.957395277811258</v>
      </c>
      <c r="W2" t="s">
        <v>150</v>
      </c>
      <c r="X2" t="s">
        <v>151</v>
      </c>
      <c r="Y2" t="s">
        <v>152</v>
      </c>
      <c r="Z2" t="s">
        <v>153</v>
      </c>
      <c r="AA2" t="s">
        <v>154</v>
      </c>
      <c r="AB2" t="s">
        <v>155</v>
      </c>
      <c r="AC2" t="s">
        <v>156</v>
      </c>
      <c r="AD2" t="s">
        <v>157</v>
      </c>
      <c r="AE2" t="s">
        <v>158</v>
      </c>
      <c r="AF2" t="s">
        <v>159</v>
      </c>
      <c r="AG2" t="s">
        <v>160</v>
      </c>
      <c r="AH2">
        <v>98.178654976451355</v>
      </c>
      <c r="AI2">
        <v>100</v>
      </c>
      <c r="AJ2">
        <v>98.351648351648365</v>
      </c>
      <c r="AK2">
        <v>94.434628975265014</v>
      </c>
      <c r="AL2">
        <v>99.505562422744092</v>
      </c>
      <c r="AM2">
        <v>97.037484885126702</v>
      </c>
      <c r="AN2">
        <v>97.629472116834975</v>
      </c>
      <c r="AO2">
        <v>98.401433477304963</v>
      </c>
      <c r="AP2">
        <v>97.244316323378172</v>
      </c>
      <c r="AQ2">
        <v>99.797775530839701</v>
      </c>
      <c r="AR2">
        <v>99.616922051965446</v>
      </c>
      <c r="AS2"/>
      <c r="AT2"/>
      <c r="AU2"/>
      <c r="AV2"/>
      <c r="AW2"/>
      <c r="AX2"/>
      <c r="AY2"/>
      <c r="AZ2"/>
      <c r="BA2"/>
      <c r="BB2"/>
      <c r="BC2"/>
      <c r="BD2"/>
      <c r="BE2"/>
      <c r="BF2"/>
      <c r="BG2"/>
      <c r="BH2"/>
      <c r="BI2"/>
      <c r="BJ2"/>
      <c r="BK2"/>
      <c r="BL2"/>
      <c r="BM2"/>
      <c r="BN2"/>
      <c r="BO2"/>
      <c r="BP2"/>
      <c r="BQ2"/>
      <c r="BR2"/>
    </row>
    <row r="3">
      <c r="A3" t="s">
        <v>470</v>
      </c>
      <c r="B3">
        <v>2000</v>
      </c>
      <c r="C3" t="s">
        <v>473</v>
      </c>
      <c r="D3">
        <v>17</v>
      </c>
      <c r="E3" t="s">
        <v>13</v>
      </c>
      <c r="F3" t="s">
        <v>51</v>
      </c>
      <c r="G3" t="s">
        <v>191</v>
      </c>
      <c r="H3">
        <v>5.0749096096737674</v>
      </c>
      <c r="I3">
        <v>2.7766938489702682</v>
      </c>
      <c r="J3">
        <v>0.8722440852011033</v>
      </c>
      <c r="K3">
        <v>0.3371104551150097</v>
      </c>
      <c r="L3">
        <v>0.26242266441333578</v>
      </c>
      <c r="M3">
        <v>0.43998531353889803</v>
      </c>
      <c r="N3">
        <v>0</v>
      </c>
      <c r="O3">
        <v>0.076095799615586698</v>
      </c>
      <c r="P3">
        <v>0.98537960608582864</v>
      </c>
      <c r="Q3">
        <v>1.15732965675025</v>
      </c>
      <c r="R3">
        <v>8.5100815709786133</v>
      </c>
      <c r="S3">
        <v>4.3631767029732487</v>
      </c>
      <c r="T3">
        <v>4.8542111868876816</v>
      </c>
      <c r="U3">
        <v>1.401193647313747</v>
      </c>
      <c r="V3">
        <v>1.042604722188742</v>
      </c>
      <c r="W3" t="s">
        <v>150</v>
      </c>
      <c r="X3" t="s">
        <v>151</v>
      </c>
      <c r="Y3" t="s">
        <v>152</v>
      </c>
      <c r="Z3" t="s">
        <v>153</v>
      </c>
      <c r="AA3" t="s">
        <v>154</v>
      </c>
      <c r="AB3" t="s">
        <v>155</v>
      </c>
      <c r="AC3" t="s">
        <v>156</v>
      </c>
      <c r="AD3" t="s">
        <v>157</v>
      </c>
      <c r="AE3" t="s">
        <v>158</v>
      </c>
      <c r="AF3" t="s">
        <v>159</v>
      </c>
      <c r="AG3" t="s">
        <v>160</v>
      </c>
      <c r="AH3">
        <v>1.821345023548645</v>
      </c>
      <c r="AI3">
        <v>0</v>
      </c>
      <c r="AJ3">
        <v>1.6483516483516349</v>
      </c>
      <c r="AK3">
        <v>5.5653710247349863</v>
      </c>
      <c r="AL3">
        <v>0.49443757725590842</v>
      </c>
      <c r="AM3">
        <v>2.9625151148732982</v>
      </c>
      <c r="AN3">
        <v>2.3705278831650252</v>
      </c>
      <c r="AO3">
        <v>1.598566522695037</v>
      </c>
      <c r="AP3">
        <v>2.7556836766218278</v>
      </c>
      <c r="AQ3">
        <v>0.20222446916029921</v>
      </c>
      <c r="AR3">
        <v>0.38307794803455408</v>
      </c>
      <c r="AS3"/>
      <c r="AT3"/>
      <c r="AU3"/>
      <c r="AV3"/>
      <c r="AW3"/>
      <c r="AX3"/>
      <c r="AY3"/>
      <c r="AZ3"/>
      <c r="BA3"/>
      <c r="BB3"/>
      <c r="BC3"/>
      <c r="BD3"/>
      <c r="BE3"/>
      <c r="BF3"/>
      <c r="BG3"/>
      <c r="BH3"/>
      <c r="BI3"/>
      <c r="BJ3"/>
      <c r="BK3"/>
      <c r="BL3"/>
      <c r="BM3"/>
      <c r="BN3"/>
      <c r="BO3"/>
      <c r="BP3"/>
      <c r="BQ3"/>
      <c r="BR3"/>
    </row>
    <row r="4">
      <c r="A4" t="s">
        <v>470</v>
      </c>
      <c r="B4">
        <v>2000</v>
      </c>
      <c r="C4" t="s">
        <v>473</v>
      </c>
      <c r="D4">
        <v>18</v>
      </c>
      <c r="E4" t="s">
        <v>60</v>
      </c>
      <c r="F4" t="s">
        <v>15</v>
      </c>
      <c r="G4" t="s">
        <v>482</v>
      </c>
      <c r="H4">
        <v>92.603099064313554</v>
      </c>
      <c r="I4">
        <v>95.63375908257774</v>
      </c>
      <c r="J4">
        <v>98.517631965387665</v>
      </c>
      <c r="K4">
        <v>99.199244571459602</v>
      </c>
      <c r="L4">
        <v>99.684575398493266</v>
      </c>
      <c r="M4">
        <v>99.113889280659663</v>
      </c>
      <c r="N4">
        <v>99.914114519632093</v>
      </c>
      <c r="O4">
        <v>99.722384245302436</v>
      </c>
      <c r="P4">
        <v>98.949411509326879</v>
      </c>
      <c r="Q4">
        <v>98.84267034324975</v>
      </c>
      <c r="R4">
        <v>88.390936385999098</v>
      </c>
      <c r="S4">
        <v>91.751078434759165</v>
      </c>
      <c r="T4">
        <v>92.658307593651855</v>
      </c>
      <c r="U4">
        <v>97.133315574309847</v>
      </c>
      <c r="V4">
        <v>97.9139599406939</v>
      </c>
      <c r="W4" t="s">
        <v>150</v>
      </c>
      <c r="X4" t="s">
        <v>151</v>
      </c>
      <c r="Y4" t="s">
        <v>152</v>
      </c>
      <c r="Z4" t="s">
        <v>153</v>
      </c>
      <c r="AA4" t="s">
        <v>154</v>
      </c>
      <c r="AB4" t="s">
        <v>155</v>
      </c>
      <c r="AC4" t="s">
        <v>156</v>
      </c>
      <c r="AD4" t="s">
        <v>157</v>
      </c>
      <c r="AE4" t="s">
        <v>158</v>
      </c>
      <c r="AF4" t="s">
        <v>159</v>
      </c>
      <c r="AG4" t="s">
        <v>160</v>
      </c>
      <c r="AH4">
        <v>93.609200337807621</v>
      </c>
      <c r="AI4">
        <v>96.533309770537102</v>
      </c>
      <c r="AJ4">
        <v>98.351648351648365</v>
      </c>
      <c r="AK4">
        <v>93.352833182277379</v>
      </c>
      <c r="AL4">
        <v>99.022068524510573</v>
      </c>
      <c r="AM4">
        <v>96.877022154580075</v>
      </c>
      <c r="AN4">
        <v>95.026391830742483</v>
      </c>
      <c r="AO4">
        <v>95.873802102843257</v>
      </c>
      <c r="AP4">
        <v>95.920374094652018</v>
      </c>
      <c r="AQ4">
        <v>98.291952728097456</v>
      </c>
      <c r="AR4">
        <v>99.616922051965446</v>
      </c>
      <c r="AS4"/>
      <c r="AT4"/>
      <c r="AU4"/>
      <c r="AV4"/>
      <c r="AW4"/>
      <c r="AX4"/>
      <c r="AY4"/>
      <c r="AZ4"/>
      <c r="BA4"/>
      <c r="BB4"/>
      <c r="BC4"/>
      <c r="BD4"/>
      <c r="BE4"/>
      <c r="BF4"/>
      <c r="BG4"/>
      <c r="BH4"/>
      <c r="BI4"/>
      <c r="BJ4"/>
      <c r="BK4"/>
      <c r="BL4"/>
      <c r="BM4"/>
      <c r="BN4"/>
      <c r="BO4"/>
      <c r="BP4"/>
      <c r="BQ4"/>
      <c r="BR4"/>
    </row>
    <row r="5">
      <c r="A5" t="s">
        <v>470</v>
      </c>
      <c r="B5">
        <v>2000</v>
      </c>
      <c r="C5" t="s">
        <v>473</v>
      </c>
      <c r="D5">
        <v>19</v>
      </c>
      <c r="E5" t="s">
        <v>60</v>
      </c>
      <c r="F5" t="s">
        <v>16</v>
      </c>
      <c r="G5" t="s">
        <v>483</v>
      </c>
      <c r="H5">
        <v>2.3219913260126841</v>
      </c>
      <c r="I5">
        <v>1.589547068451969</v>
      </c>
      <c r="J5">
        <v>0.61012394941126713</v>
      </c>
      <c r="K5">
        <v>0.46364497342538818</v>
      </c>
      <c r="L5">
        <v>0.0530019370933855</v>
      </c>
      <c r="M5">
        <v>0.44612540580143278</v>
      </c>
      <c r="N5">
        <v>0.085885480367858896</v>
      </c>
      <c r="O5">
        <v>0.20151995508196791</v>
      </c>
      <c r="P5">
        <v>0.065208884587312402</v>
      </c>
      <c r="Q5">
        <v>0</v>
      </c>
      <c r="R5">
        <v>3.098982043022311</v>
      </c>
      <c r="S5">
        <v>3.8857448622675741</v>
      </c>
      <c r="T5">
        <v>2.487481219460451</v>
      </c>
      <c r="U5">
        <v>1.4654907783764091</v>
      </c>
      <c r="V5">
        <v>1.0434353371173239</v>
      </c>
      <c r="W5" t="s">
        <v>150</v>
      </c>
      <c r="X5" t="s">
        <v>151</v>
      </c>
      <c r="Y5" t="s">
        <v>152</v>
      </c>
      <c r="Z5" t="s">
        <v>153</v>
      </c>
      <c r="AA5" t="s">
        <v>154</v>
      </c>
      <c r="AB5" t="s">
        <v>155</v>
      </c>
      <c r="AC5" t="s">
        <v>156</v>
      </c>
      <c r="AD5" t="s">
        <v>157</v>
      </c>
      <c r="AE5" t="s">
        <v>158</v>
      </c>
      <c r="AF5" t="s">
        <v>159</v>
      </c>
      <c r="AG5" t="s">
        <v>160</v>
      </c>
      <c r="AH5">
        <v>4.5694546386437116</v>
      </c>
      <c r="AI5">
        <v>3.4666902294629138</v>
      </c>
      <c r="AJ5">
        <v>0</v>
      </c>
      <c r="AK5">
        <v>1.081795792987611</v>
      </c>
      <c r="AL5">
        <v>0.48349389823349009</v>
      </c>
      <c r="AM5">
        <v>0.1604627305466419</v>
      </c>
      <c r="AN5">
        <v>2.603080286092482</v>
      </c>
      <c r="AO5">
        <v>2.5276313744616439</v>
      </c>
      <c r="AP5">
        <v>1.323942228726162</v>
      </c>
      <c r="AQ5">
        <v>1.505822802742254</v>
      </c>
      <c r="AR5">
        <v>0</v>
      </c>
      <c r="AS5"/>
      <c r="AT5"/>
      <c r="AU5"/>
      <c r="AV5"/>
      <c r="AW5"/>
      <c r="AX5"/>
      <c r="AY5"/>
      <c r="AZ5"/>
      <c r="BA5"/>
      <c r="BB5"/>
      <c r="BC5"/>
      <c r="BD5"/>
      <c r="BE5"/>
      <c r="BF5"/>
      <c r="BG5"/>
      <c r="BH5"/>
      <c r="BI5"/>
      <c r="BJ5"/>
      <c r="BK5"/>
      <c r="BL5"/>
      <c r="BM5"/>
      <c r="BN5"/>
      <c r="BO5"/>
      <c r="BP5"/>
      <c r="BQ5"/>
      <c r="BR5"/>
    </row>
    <row r="6">
      <c r="A6" t="s">
        <v>470</v>
      </c>
      <c r="B6">
        <v>2000</v>
      </c>
      <c r="C6" t="s">
        <v>473</v>
      </c>
      <c r="D6">
        <v>20</v>
      </c>
      <c r="E6" t="s">
        <v>60</v>
      </c>
      <c r="F6" t="s">
        <v>22</v>
      </c>
      <c r="G6" t="s">
        <v>484</v>
      </c>
      <c r="H6">
        <v>4.6017509927655604</v>
      </c>
      <c r="I6">
        <v>2.6039669972705042</v>
      </c>
      <c r="J6">
        <v>0.87224408520107488</v>
      </c>
      <c r="K6">
        <v>0.3371104551150097</v>
      </c>
      <c r="L6">
        <v>0.26242266441334999</v>
      </c>
      <c r="M6">
        <v>0.43998531353889803</v>
      </c>
      <c r="N6">
        <v>0</v>
      </c>
      <c r="O6">
        <v>0.076095799615600895</v>
      </c>
      <c r="P6">
        <v>0.98537960608581443</v>
      </c>
      <c r="Q6">
        <v>1.15732965675025</v>
      </c>
      <c r="R6">
        <v>7.5173576011321188</v>
      </c>
      <c r="S6">
        <v>4.2292945599088654</v>
      </c>
      <c r="T6">
        <v>4.4356333155831322</v>
      </c>
      <c r="U6">
        <v>1.401193647313747</v>
      </c>
      <c r="V6">
        <v>1.04260472218877</v>
      </c>
      <c r="W6" t="s">
        <v>150</v>
      </c>
      <c r="X6" t="s">
        <v>151</v>
      </c>
      <c r="Y6" t="s">
        <v>152</v>
      </c>
      <c r="Z6" t="s">
        <v>153</v>
      </c>
      <c r="AA6" t="s">
        <v>154</v>
      </c>
      <c r="AB6" t="s">
        <v>155</v>
      </c>
      <c r="AC6" t="s">
        <v>156</v>
      </c>
      <c r="AD6" t="s">
        <v>157</v>
      </c>
      <c r="AE6" t="s">
        <v>158</v>
      </c>
      <c r="AF6" t="s">
        <v>159</v>
      </c>
      <c r="AG6" t="s">
        <v>160</v>
      </c>
      <c r="AH6">
        <v>1.821345023548673</v>
      </c>
      <c r="AI6">
        <v>0</v>
      </c>
      <c r="AJ6">
        <v>1.6483516483516349</v>
      </c>
      <c r="AK6">
        <v>4.2402826855123976</v>
      </c>
      <c r="AL6">
        <v>0.49443757725593679</v>
      </c>
      <c r="AM6">
        <v>2.720677146312227</v>
      </c>
      <c r="AN6">
        <v>2.3705278831650389</v>
      </c>
      <c r="AO6">
        <v>1.598566522695094</v>
      </c>
      <c r="AP6">
        <v>2.755683676621814</v>
      </c>
      <c r="AQ6">
        <v>0.202224469160285</v>
      </c>
      <c r="AR6">
        <v>0.38307794803455408</v>
      </c>
      <c r="AS6"/>
      <c r="AT6"/>
      <c r="AU6"/>
      <c r="AV6"/>
      <c r="AW6"/>
      <c r="AX6"/>
      <c r="AY6"/>
      <c r="AZ6"/>
      <c r="BA6"/>
      <c r="BB6"/>
      <c r="BC6"/>
      <c r="BD6"/>
      <c r="BE6"/>
      <c r="BF6"/>
      <c r="BG6"/>
      <c r="BH6"/>
      <c r="BI6"/>
      <c r="BJ6"/>
      <c r="BK6"/>
      <c r="BL6"/>
      <c r="BM6"/>
      <c r="BN6"/>
      <c r="BO6"/>
      <c r="BP6"/>
      <c r="BQ6"/>
      <c r="BR6"/>
    </row>
    <row r="7">
      <c r="A7" t="s">
        <v>470</v>
      </c>
      <c r="B7">
        <v>2000</v>
      </c>
      <c r="C7" t="s">
        <v>473</v>
      </c>
      <c r="D7">
        <v>21</v>
      </c>
      <c r="E7" t="s">
        <v>60</v>
      </c>
      <c r="F7" t="s">
        <v>17</v>
      </c>
      <c r="G7" t="s">
        <v>485</v>
      </c>
      <c r="H7">
        <v>0.47315861690820288</v>
      </c>
      <c r="I7">
        <v>0.1727268516997896</v>
      </c>
      <c r="J7">
        <v>0</v>
      </c>
      <c r="K7">
        <v>0</v>
      </c>
      <c r="L7">
        <v>0</v>
      </c>
      <c r="M7">
        <v>0</v>
      </c>
      <c r="N7">
        <v>0</v>
      </c>
      <c r="O7">
        <v>0</v>
      </c>
      <c r="P7">
        <v>0</v>
      </c>
      <c r="Q7">
        <v>0</v>
      </c>
      <c r="R7">
        <v>0.99272396984647926</v>
      </c>
      <c r="S7">
        <v>0.13388214306439669</v>
      </c>
      <c r="T7">
        <v>0.41857787130456758</v>
      </c>
      <c r="U7">
        <v>0</v>
      </c>
      <c r="V7">
        <v>0</v>
      </c>
      <c r="W7" t="s">
        <v>150</v>
      </c>
      <c r="X7" t="s">
        <v>151</v>
      </c>
      <c r="Y7" t="s">
        <v>152</v>
      </c>
      <c r="Z7" t="s">
        <v>153</v>
      </c>
      <c r="AA7" t="s">
        <v>154</v>
      </c>
      <c r="AB7" t="s">
        <v>155</v>
      </c>
      <c r="AC7" t="s">
        <v>156</v>
      </c>
      <c r="AD7" t="s">
        <v>157</v>
      </c>
      <c r="AE7" t="s">
        <v>158</v>
      </c>
      <c r="AF7" t="s">
        <v>159</v>
      </c>
      <c r="AG7" t="s">
        <v>160</v>
      </c>
      <c r="AH7">
        <v>0</v>
      </c>
      <c r="AI7">
        <v>0</v>
      </c>
      <c r="AJ7">
        <v>0</v>
      </c>
      <c r="AK7">
        <v>1.325088339222614</v>
      </c>
      <c r="AL7">
        <v>0</v>
      </c>
      <c r="AM7">
        <v>0.2418379685610634</v>
      </c>
      <c r="AN7">
        <v>0</v>
      </c>
      <c r="AO7">
        <v>0</v>
      </c>
      <c r="AP7">
        <v>0</v>
      </c>
      <c r="AQ7">
        <v>0</v>
      </c>
      <c r="AR7">
        <v>0</v>
      </c>
      <c r="AS7"/>
      <c r="AT7"/>
      <c r="AU7"/>
      <c r="AV7"/>
      <c r="AW7"/>
      <c r="AX7"/>
      <c r="AY7"/>
      <c r="AZ7"/>
      <c r="BA7"/>
      <c r="BB7"/>
      <c r="BC7"/>
      <c r="BD7"/>
      <c r="BE7"/>
      <c r="BF7"/>
      <c r="BG7"/>
      <c r="BH7"/>
      <c r="BI7"/>
      <c r="BJ7"/>
      <c r="BK7"/>
      <c r="BL7"/>
      <c r="BM7"/>
      <c r="BN7"/>
      <c r="BO7"/>
      <c r="BP7"/>
      <c r="BQ7"/>
      <c r="BR7"/>
    </row>
    <row r="8">
      <c r="A8" t="s">
        <v>470</v>
      </c>
      <c r="B8">
        <v>2000</v>
      </c>
      <c r="C8" t="s">
        <v>473</v>
      </c>
      <c r="D8">
        <v>29</v>
      </c>
      <c r="E8" t="s">
        <v>57</v>
      </c>
      <c r="F8" t="s">
        <v>49</v>
      </c>
      <c r="G8" t="s">
        <v>486</v>
      </c>
      <c r="H8">
        <v>78.426278572800811</v>
      </c>
      <c r="I8">
        <v>88.787386990203004</v>
      </c>
      <c r="J8">
        <v>93.20306593720187</v>
      </c>
      <c r="K8">
        <v>98.202640113166311</v>
      </c>
      <c r="L8">
        <v>99.290404627109638</v>
      </c>
      <c r="M8">
        <v>99.283684151677349</v>
      </c>
      <c r="N8">
        <v>99.04745351815383</v>
      </c>
      <c r="O8">
        <v>98.319207380932966</v>
      </c>
      <c r="P8">
        <v>98.000067296569441</v>
      </c>
      <c r="Q8">
        <v>95.954258927908512</v>
      </c>
      <c r="R8">
        <v>73.69944396395519</v>
      </c>
      <c r="S8">
        <v>76.783449256828604</v>
      </c>
      <c r="T8">
        <v>82.607553142417885</v>
      </c>
      <c r="U8">
        <v>88.315452528605931</v>
      </c>
      <c r="V8">
        <v>90.987220960616284</v>
      </c>
      <c r="W8" t="s">
        <v>150</v>
      </c>
      <c r="X8" t="s">
        <v>151</v>
      </c>
      <c r="Y8" t="s">
        <v>152</v>
      </c>
      <c r="Z8" t="s">
        <v>153</v>
      </c>
      <c r="AA8" t="s">
        <v>154</v>
      </c>
      <c r="AB8" t="s">
        <v>155</v>
      </c>
      <c r="AC8" t="s">
        <v>156</v>
      </c>
      <c r="AD8" t="s">
        <v>157</v>
      </c>
      <c r="AE8" t="s">
        <v>158</v>
      </c>
      <c r="AF8" t="s">
        <v>159</v>
      </c>
      <c r="AG8" t="s">
        <v>160</v>
      </c>
      <c r="AH8">
        <v>72.349369453526506</v>
      </c>
      <c r="AI8">
        <v>98.73320537428026</v>
      </c>
      <c r="AJ8">
        <v>77.322677322677308</v>
      </c>
      <c r="AK8">
        <v>87.455830388692561</v>
      </c>
      <c r="AL8">
        <v>95.611866501854152</v>
      </c>
      <c r="AM8">
        <v>83.555018137847583</v>
      </c>
      <c r="AN8">
        <v>89.479112944816876</v>
      </c>
      <c r="AO8">
        <v>96.969696969696983</v>
      </c>
      <c r="AP8">
        <v>79.551692589204038</v>
      </c>
      <c r="AQ8">
        <v>98.837209302325576</v>
      </c>
      <c r="AR8">
        <v>99.367088607594994</v>
      </c>
      <c r="AS8"/>
      <c r="AT8"/>
      <c r="AU8"/>
      <c r="AV8"/>
      <c r="AW8"/>
      <c r="AX8"/>
      <c r="AY8"/>
      <c r="AZ8"/>
      <c r="BA8"/>
      <c r="BB8"/>
      <c r="BC8"/>
      <c r="BD8"/>
      <c r="BE8"/>
      <c r="BF8"/>
      <c r="BG8"/>
      <c r="BH8"/>
      <c r="BI8"/>
      <c r="BJ8"/>
      <c r="BK8"/>
      <c r="BL8"/>
      <c r="BM8"/>
      <c r="BN8"/>
      <c r="BO8"/>
      <c r="BP8"/>
      <c r="BQ8"/>
      <c r="BR8"/>
    </row>
    <row r="9">
      <c r="A9" t="s">
        <v>470</v>
      </c>
      <c r="B9">
        <v>2000</v>
      </c>
      <c r="C9" t="s">
        <v>473</v>
      </c>
      <c r="D9">
        <v>30</v>
      </c>
      <c r="E9" t="s">
        <v>57</v>
      </c>
      <c r="F9" t="s">
        <v>48</v>
      </c>
      <c r="G9" t="s">
        <v>191</v>
      </c>
      <c r="H9">
        <v>21.57372142719824</v>
      </c>
      <c r="I9">
        <v>11.21261300979665</v>
      </c>
      <c r="J9">
        <v>6.796934062798095</v>
      </c>
      <c r="K9">
        <v>1.79735988683362</v>
      </c>
      <c r="L9">
        <v>0.7095953728903871</v>
      </c>
      <c r="M9">
        <v>0.71631584832266781</v>
      </c>
      <c r="N9">
        <v>0.95254648184614488</v>
      </c>
      <c r="O9">
        <v>1.680792619067023</v>
      </c>
      <c r="P9">
        <v>1.9999327034305341</v>
      </c>
      <c r="Q9">
        <v>4.0457410720913796</v>
      </c>
      <c r="R9">
        <v>26.300556036044739</v>
      </c>
      <c r="S9">
        <v>23.21655074317129</v>
      </c>
      <c r="T9">
        <v>17.392446857582069</v>
      </c>
      <c r="U9">
        <v>11.684547471393911</v>
      </c>
      <c r="V9">
        <v>9.012779039383938</v>
      </c>
      <c r="W9" t="s">
        <v>150</v>
      </c>
      <c r="X9" t="s">
        <v>151</v>
      </c>
      <c r="Y9" t="s">
        <v>152</v>
      </c>
      <c r="Z9" t="s">
        <v>153</v>
      </c>
      <c r="AA9" t="s">
        <v>154</v>
      </c>
      <c r="AB9" t="s">
        <v>155</v>
      </c>
      <c r="AC9" t="s">
        <v>156</v>
      </c>
      <c r="AD9" t="s">
        <v>157</v>
      </c>
      <c r="AE9" t="s">
        <v>158</v>
      </c>
      <c r="AF9" t="s">
        <v>159</v>
      </c>
      <c r="AG9" t="s">
        <v>160</v>
      </c>
      <c r="AH9">
        <v>27.650630546473639</v>
      </c>
      <c r="AI9">
        <v>1.2667946257197691</v>
      </c>
      <c r="AJ9">
        <v>22.677322677322682</v>
      </c>
      <c r="AK9">
        <v>12.54416961130741</v>
      </c>
      <c r="AL9">
        <v>4.3881334981458551</v>
      </c>
      <c r="AM9">
        <v>16.444981862152311</v>
      </c>
      <c r="AN9">
        <v>10.520887055183019</v>
      </c>
      <c r="AO9">
        <v>3.03030303030304</v>
      </c>
      <c r="AP9">
        <v>20.448307410795952</v>
      </c>
      <c r="AQ9">
        <v>1.162790697674422</v>
      </c>
      <c r="AR9">
        <v>0.63291139240506766</v>
      </c>
      <c r="AS9"/>
      <c r="AT9"/>
      <c r="AU9"/>
      <c r="AV9"/>
      <c r="AW9"/>
      <c r="AX9"/>
      <c r="AY9"/>
      <c r="AZ9"/>
      <c r="BA9"/>
      <c r="BB9"/>
      <c r="BC9"/>
      <c r="BD9"/>
      <c r="BE9"/>
      <c r="BF9"/>
      <c r="BG9"/>
      <c r="BH9"/>
      <c r="BI9"/>
      <c r="BJ9"/>
      <c r="BK9"/>
      <c r="BL9"/>
      <c r="BM9"/>
      <c r="BN9"/>
      <c r="BO9"/>
      <c r="BP9"/>
      <c r="BQ9"/>
      <c r="BR9"/>
    </row>
    <row r="10">
      <c r="A10" t="s">
        <v>470</v>
      </c>
      <c r="B10">
        <v>2000</v>
      </c>
      <c r="C10" t="s">
        <v>473</v>
      </c>
      <c r="D10">
        <v>31</v>
      </c>
      <c r="E10" t="s">
        <v>103</v>
      </c>
      <c r="F10" t="s">
        <v>49</v>
      </c>
      <c r="G10" t="s">
        <v>487</v>
      </c>
      <c r="H10">
        <v>66.666998409682606</v>
      </c>
      <c r="I10">
        <v>80.796632120609317</v>
      </c>
      <c r="J10">
        <v>88.07142935783834</v>
      </c>
      <c r="K10">
        <v>97.120862767726535</v>
      </c>
      <c r="L10">
        <v>98.863021481918196</v>
      </c>
      <c r="M10">
        <v>99.283684151677349</v>
      </c>
      <c r="N10">
        <v>97.862567564347842</v>
      </c>
      <c r="O10">
        <v>97.025361118960859</v>
      </c>
      <c r="P10">
        <v>96.547578672126932</v>
      </c>
      <c r="Q10">
        <v>91.78787576850354</v>
      </c>
      <c r="R10">
        <v>59.786705083301428</v>
      </c>
      <c r="S10">
        <v>64.64449617488502</v>
      </c>
      <c r="T10">
        <v>72.984542157802778</v>
      </c>
      <c r="U10">
        <v>79.016723009421966</v>
      </c>
      <c r="V10">
        <v>84.195873844411395</v>
      </c>
      <c r="W10" t="s">
        <v>150</v>
      </c>
      <c r="X10" t="s">
        <v>151</v>
      </c>
      <c r="Y10" t="s">
        <v>152</v>
      </c>
      <c r="Z10" t="s">
        <v>153</v>
      </c>
      <c r="AA10" t="s">
        <v>154</v>
      </c>
      <c r="AB10" t="s">
        <v>155</v>
      </c>
      <c r="AC10" t="s">
        <v>156</v>
      </c>
      <c r="AD10" t="s">
        <v>157</v>
      </c>
      <c r="AE10" t="s">
        <v>158</v>
      </c>
      <c r="AF10" t="s">
        <v>159</v>
      </c>
      <c r="AG10" t="s">
        <v>160</v>
      </c>
      <c r="AH10">
        <v>58.757589911256481</v>
      </c>
      <c r="AI10">
        <v>85.758157389635372</v>
      </c>
      <c r="AJ10">
        <v>76.02397602397599</v>
      </c>
      <c r="AK10">
        <v>72.217314487632464</v>
      </c>
      <c r="AL10">
        <v>91.223733003708276</v>
      </c>
      <c r="AM10">
        <v>79.38331318016921</v>
      </c>
      <c r="AN10">
        <v>86.384734399174775</v>
      </c>
      <c r="AO10">
        <v>96.868686868686893</v>
      </c>
      <c r="AP10">
        <v>64.913083257090548</v>
      </c>
      <c r="AQ10">
        <v>94.489383215369088</v>
      </c>
      <c r="AR10">
        <v>99.083944037308527</v>
      </c>
      <c r="AS10"/>
      <c r="AT10"/>
      <c r="AU10"/>
      <c r="AV10"/>
      <c r="AW10"/>
      <c r="AX10"/>
      <c r="AY10"/>
      <c r="AZ10"/>
      <c r="BA10"/>
      <c r="BB10"/>
      <c r="BC10"/>
      <c r="BD10"/>
      <c r="BE10"/>
      <c r="BF10"/>
      <c r="BG10"/>
      <c r="BH10"/>
      <c r="BI10"/>
      <c r="BJ10"/>
      <c r="BK10"/>
      <c r="BL10"/>
      <c r="BM10"/>
      <c r="BN10"/>
      <c r="BO10"/>
      <c r="BP10"/>
      <c r="BQ10"/>
      <c r="BR10"/>
    </row>
    <row r="11">
      <c r="A11" t="s">
        <v>470</v>
      </c>
      <c r="B11">
        <v>2000</v>
      </c>
      <c r="C11" t="s">
        <v>473</v>
      </c>
      <c r="D11">
        <v>32</v>
      </c>
      <c r="E11" t="s">
        <v>103</v>
      </c>
      <c r="F11" t="s">
        <v>48</v>
      </c>
      <c r="G11" t="s">
        <v>191</v>
      </c>
      <c r="H11">
        <v>33.3330015903164</v>
      </c>
      <c r="I11">
        <v>19.203367879390239</v>
      </c>
      <c r="J11">
        <v>11.928570642161651</v>
      </c>
      <c r="K11">
        <v>2.8791372322733682</v>
      </c>
      <c r="L11">
        <v>1.1369785180818419</v>
      </c>
      <c r="M11">
        <v>0.71631584832266781</v>
      </c>
      <c r="N11">
        <v>2.1374324356521202</v>
      </c>
      <c r="O11">
        <v>2.9746388810391391</v>
      </c>
      <c r="P11">
        <v>3.452421327873052</v>
      </c>
      <c r="Q11">
        <v>8.2121242314962863</v>
      </c>
      <c r="R11">
        <v>40.213294916698487</v>
      </c>
      <c r="S11">
        <v>35.355503825114852</v>
      </c>
      <c r="T11">
        <v>27.015457842197179</v>
      </c>
      <c r="U11">
        <v>20.983276990577831</v>
      </c>
      <c r="V11">
        <v>15.80412615558881</v>
      </c>
      <c r="W11" t="s">
        <v>150</v>
      </c>
      <c r="X11" t="s">
        <v>151</v>
      </c>
      <c r="Y11" t="s">
        <v>152</v>
      </c>
      <c r="Z11" t="s">
        <v>153</v>
      </c>
      <c r="AA11" t="s">
        <v>154</v>
      </c>
      <c r="AB11" t="s">
        <v>155</v>
      </c>
      <c r="AC11" t="s">
        <v>156</v>
      </c>
      <c r="AD11" t="s">
        <v>157</v>
      </c>
      <c r="AE11" t="s">
        <v>158</v>
      </c>
      <c r="AF11" t="s">
        <v>159</v>
      </c>
      <c r="AG11" t="s">
        <v>160</v>
      </c>
      <c r="AH11">
        <v>41.242410088743632</v>
      </c>
      <c r="AI11">
        <v>14.241842610364669</v>
      </c>
      <c r="AJ11">
        <v>23.976023976023981</v>
      </c>
      <c r="AK11">
        <v>27.782685512367461</v>
      </c>
      <c r="AL11">
        <v>8.7762669962917101</v>
      </c>
      <c r="AM11">
        <v>20.61668681983064</v>
      </c>
      <c r="AN11">
        <v>13.615265600825079</v>
      </c>
      <c r="AO11">
        <v>3.1313131313131408</v>
      </c>
      <c r="AP11">
        <v>35.086916742909366</v>
      </c>
      <c r="AQ11">
        <v>5.5106167846309582</v>
      </c>
      <c r="AR11">
        <v>0.91605596269154521</v>
      </c>
      <c r="AS11"/>
      <c r="AT11"/>
      <c r="AU11"/>
      <c r="AV11"/>
      <c r="AW11"/>
      <c r="AX11"/>
      <c r="AY11"/>
      <c r="AZ11"/>
      <c r="BA11"/>
      <c r="BB11"/>
      <c r="BC11"/>
      <c r="BD11"/>
      <c r="BE11"/>
      <c r="BF11"/>
      <c r="BG11"/>
      <c r="BH11"/>
      <c r="BI11"/>
      <c r="BJ11"/>
      <c r="BK11"/>
      <c r="BL11"/>
      <c r="BM11"/>
      <c r="BN11"/>
      <c r="BO11"/>
      <c r="BP11"/>
      <c r="BQ11"/>
      <c r="BR11"/>
    </row>
    <row r="12">
      <c r="A12" t="s">
        <v>470</v>
      </c>
      <c r="B12">
        <v>2000</v>
      </c>
      <c r="C12" t="s">
        <v>473</v>
      </c>
      <c r="D12">
        <v>35</v>
      </c>
      <c r="E12" t="s">
        <v>55</v>
      </c>
      <c r="F12" t="s">
        <v>49</v>
      </c>
      <c r="G12" t="s">
        <v>191</v>
      </c>
      <c r="H12">
        <v>68.561943327208425</v>
      </c>
      <c r="I12">
        <v>82.810249501132247</v>
      </c>
      <c r="J12">
        <v>89.60023440690783</v>
      </c>
      <c r="K12">
        <v>97.375920905563831</v>
      </c>
      <c r="L12">
        <v>98.863021481918196</v>
      </c>
      <c r="M12">
        <v>99.283684151677349</v>
      </c>
      <c r="N12">
        <v>97.862567564347842</v>
      </c>
      <c r="O12">
        <v>97.206077700432687</v>
      </c>
      <c r="P12">
        <v>97.139382174949958</v>
      </c>
      <c r="Q12">
        <v>92.52664575499351</v>
      </c>
      <c r="R12">
        <v>61.293142633686259</v>
      </c>
      <c r="S12">
        <v>67.209062995137089</v>
      </c>
      <c r="T12">
        <v>76.253859103883386</v>
      </c>
      <c r="U12">
        <v>81.505453430528377</v>
      </c>
      <c r="V12">
        <v>85.782010319342575</v>
      </c>
      <c r="W12" t="s">
        <v>150</v>
      </c>
      <c r="X12" t="s">
        <v>151</v>
      </c>
      <c r="Y12" t="s">
        <v>152</v>
      </c>
      <c r="Z12" t="s">
        <v>153</v>
      </c>
      <c r="AA12" t="s">
        <v>154</v>
      </c>
      <c r="AB12" t="s">
        <v>155</v>
      </c>
      <c r="AC12" t="s">
        <v>156</v>
      </c>
      <c r="AD12" t="s">
        <v>157</v>
      </c>
      <c r="AE12" t="s">
        <v>158</v>
      </c>
      <c r="AF12" t="s">
        <v>159</v>
      </c>
      <c r="AG12" t="s">
        <v>160</v>
      </c>
      <c r="AH12">
        <v>58.8125292192614</v>
      </c>
      <c r="AI12">
        <v>85.857033051498902</v>
      </c>
      <c r="AJ12">
        <v>83.375442142496155</v>
      </c>
      <c r="AK12">
        <v>74.25068119891003</v>
      </c>
      <c r="AL12">
        <v>91.223733003708276</v>
      </c>
      <c r="AM12">
        <v>81.773093614383072</v>
      </c>
      <c r="AN12">
        <v>87.37610850286903</v>
      </c>
      <c r="AO12">
        <v>96.966632962588506</v>
      </c>
      <c r="AP12">
        <v>65.241379310344811</v>
      </c>
      <c r="AQ12">
        <v>94.68085106382982</v>
      </c>
      <c r="AR12">
        <v>99.083944037308527</v>
      </c>
      <c r="AS12"/>
      <c r="AT12"/>
      <c r="AU12"/>
      <c r="AV12"/>
      <c r="AW12"/>
      <c r="AX12"/>
      <c r="AY12"/>
      <c r="AZ12"/>
      <c r="BA12"/>
      <c r="BB12"/>
      <c r="BC12"/>
      <c r="BD12"/>
      <c r="BE12"/>
      <c r="BF12"/>
      <c r="BG12"/>
      <c r="BH12"/>
      <c r="BI12"/>
      <c r="BJ12"/>
      <c r="BK12"/>
      <c r="BL12"/>
      <c r="BM12"/>
      <c r="BN12"/>
      <c r="BO12"/>
      <c r="BP12"/>
      <c r="BQ12"/>
      <c r="BR12"/>
    </row>
    <row r="13">
      <c r="A13" t="s">
        <v>470</v>
      </c>
      <c r="B13">
        <v>2000</v>
      </c>
      <c r="C13" t="s">
        <v>473</v>
      </c>
      <c r="D13">
        <v>36</v>
      </c>
      <c r="E13" t="s">
        <v>55</v>
      </c>
      <c r="F13" t="s">
        <v>48</v>
      </c>
      <c r="G13" t="s">
        <v>191</v>
      </c>
      <c r="H13">
        <v>31.438056672790601</v>
      </c>
      <c r="I13">
        <v>17.189750498867319</v>
      </c>
      <c r="J13">
        <v>10.39976559309213</v>
      </c>
      <c r="K13">
        <v>2.624079094436091</v>
      </c>
      <c r="L13">
        <v>1.1369785180818419</v>
      </c>
      <c r="M13">
        <v>0.71631584832266781</v>
      </c>
      <c r="N13">
        <v>2.1374324356521202</v>
      </c>
      <c r="O13">
        <v>2.7939222995673281</v>
      </c>
      <c r="P13">
        <v>2.8606178250500252</v>
      </c>
      <c r="Q13">
        <v>7.4733542450063499</v>
      </c>
      <c r="R13">
        <v>38.706857366313521</v>
      </c>
      <c r="S13">
        <v>32.790937004862784</v>
      </c>
      <c r="T13">
        <v>23.74614089611665</v>
      </c>
      <c r="U13">
        <v>18.494546569471439</v>
      </c>
      <c r="V13">
        <v>14.21798968065762</v>
      </c>
      <c r="W13" t="s">
        <v>150</v>
      </c>
      <c r="X13" t="s">
        <v>151</v>
      </c>
      <c r="Y13" t="s">
        <v>152</v>
      </c>
      <c r="Z13" t="s">
        <v>153</v>
      </c>
      <c r="AA13" t="s">
        <v>154</v>
      </c>
      <c r="AB13" t="s">
        <v>155</v>
      </c>
      <c r="AC13" t="s">
        <v>156</v>
      </c>
      <c r="AD13" t="s">
        <v>157</v>
      </c>
      <c r="AE13" t="s">
        <v>158</v>
      </c>
      <c r="AF13" t="s">
        <v>159</v>
      </c>
      <c r="AG13" t="s">
        <v>160</v>
      </c>
      <c r="AH13">
        <v>41.187470780738728</v>
      </c>
      <c r="AI13">
        <v>14.14296694850114</v>
      </c>
      <c r="AJ13">
        <v>16.624557857503788</v>
      </c>
      <c r="AK13">
        <v>25.749318801089888</v>
      </c>
      <c r="AL13">
        <v>8.7762669962917101</v>
      </c>
      <c r="AM13">
        <v>18.2269063856168</v>
      </c>
      <c r="AN13">
        <v>12.62389149713086</v>
      </c>
      <c r="AO13">
        <v>3.0333670374115358</v>
      </c>
      <c r="AP13">
        <v>34.758620689655118</v>
      </c>
      <c r="AQ13">
        <v>5.3191489361702304</v>
      </c>
      <c r="AR13">
        <v>0.91605596269154521</v>
      </c>
      <c r="AS13"/>
      <c r="AT13"/>
      <c r="AU13"/>
      <c r="AV13"/>
      <c r="AW13"/>
      <c r="AX13"/>
      <c r="AY13"/>
      <c r="AZ13"/>
      <c r="BA13"/>
      <c r="BB13"/>
      <c r="BC13"/>
      <c r="BD13"/>
      <c r="BE13"/>
      <c r="BF13"/>
      <c r="BG13"/>
      <c r="BH13"/>
      <c r="BI13"/>
      <c r="BJ13"/>
      <c r="BK13"/>
      <c r="BL13"/>
      <c r="BM13"/>
      <c r="BN13"/>
      <c r="BO13"/>
      <c r="BP13"/>
      <c r="BQ13"/>
      <c r="BR13"/>
    </row>
    <row r="14">
      <c r="A14" t="s">
        <v>470</v>
      </c>
      <c r="B14">
        <v>2000</v>
      </c>
      <c r="C14" t="s">
        <v>473</v>
      </c>
      <c r="D14">
        <v>41</v>
      </c>
      <c r="E14" t="s">
        <v>56</v>
      </c>
      <c r="F14" t="s">
        <v>49</v>
      </c>
      <c r="G14" t="s">
        <v>191</v>
      </c>
      <c r="H14">
        <v>7.5063345372250181</v>
      </c>
      <c r="I14">
        <v>3.1473137284661248</v>
      </c>
      <c r="J14">
        <v>2.1622583810106009</v>
      </c>
      <c r="K14">
        <v>0.4274123111009262</v>
      </c>
      <c r="L14">
        <v>0.36844590915298631</v>
      </c>
      <c r="M14">
        <v>0.37836451285059092</v>
      </c>
      <c r="N14">
        <v>0.28794081948733591</v>
      </c>
      <c r="O14">
        <v>0.62604336711946595</v>
      </c>
      <c r="P14">
        <v>0.76615904659192713</v>
      </c>
      <c r="Q14">
        <v>2.2099249401986372</v>
      </c>
      <c r="R14">
        <v>7.7973816066898722</v>
      </c>
      <c r="S14">
        <v>8.4753033793217067</v>
      </c>
      <c r="T14">
        <v>4.6797251299567586</v>
      </c>
      <c r="U14">
        <v>3.1817642016294769</v>
      </c>
      <c r="V14">
        <v>2.572238387970172</v>
      </c>
      <c r="W14" t="s">
        <v>150</v>
      </c>
      <c r="X14" t="s">
        <v>151</v>
      </c>
      <c r="Y14" t="s">
        <v>152</v>
      </c>
      <c r="Z14" t="s">
        <v>153</v>
      </c>
      <c r="AA14" t="s">
        <v>154</v>
      </c>
      <c r="AB14" t="s">
        <v>155</v>
      </c>
      <c r="AC14" t="s">
        <v>156</v>
      </c>
      <c r="AD14" t="s">
        <v>157</v>
      </c>
      <c r="AE14" t="s">
        <v>158</v>
      </c>
      <c r="AF14" t="s">
        <v>159</v>
      </c>
      <c r="AG14" t="s">
        <v>160</v>
      </c>
      <c r="AH14">
        <v>3.366058906030859</v>
      </c>
      <c r="AI14">
        <v>3.1129900076863928</v>
      </c>
      <c r="AJ14">
        <v>1.667508842849925</v>
      </c>
      <c r="AK14">
        <v>10.354223433242501</v>
      </c>
      <c r="AL14">
        <v>2.9666254635352258</v>
      </c>
      <c r="AM14">
        <v>4.4637321760694242</v>
      </c>
      <c r="AN14">
        <v>2.0865936358893999</v>
      </c>
      <c r="AO14">
        <v>0.050556117290192298</v>
      </c>
      <c r="AP14">
        <v>8.5977011494252835</v>
      </c>
      <c r="AQ14">
        <v>0.35460992907801531</v>
      </c>
      <c r="AR14">
        <v>0.1499000666222528</v>
      </c>
      <c r="AS14"/>
      <c r="AT14"/>
      <c r="AU14"/>
      <c r="AV14"/>
      <c r="AW14"/>
      <c r="AX14"/>
      <c r="AY14"/>
      <c r="AZ14"/>
      <c r="BA14"/>
      <c r="BB14"/>
      <c r="BC14"/>
      <c r="BD14"/>
      <c r="BE14"/>
      <c r="BF14"/>
      <c r="BG14"/>
      <c r="BH14"/>
      <c r="BI14"/>
      <c r="BJ14"/>
      <c r="BK14"/>
      <c r="BL14"/>
      <c r="BM14"/>
      <c r="BN14"/>
      <c r="BO14"/>
      <c r="BP14"/>
      <c r="BQ14"/>
      <c r="BR14"/>
    </row>
    <row r="15">
      <c r="A15" t="s">
        <v>470</v>
      </c>
      <c r="B15">
        <v>2000</v>
      </c>
      <c r="C15" t="s">
        <v>473</v>
      </c>
      <c r="D15">
        <v>42</v>
      </c>
      <c r="E15" t="s">
        <v>56</v>
      </c>
      <c r="F15" t="s">
        <v>48</v>
      </c>
      <c r="G15" t="s">
        <v>488</v>
      </c>
      <c r="H15">
        <v>92.493665462774857</v>
      </c>
      <c r="I15">
        <v>96.852686271533855</v>
      </c>
      <c r="J15">
        <v>97.837741618989384</v>
      </c>
      <c r="K15">
        <v>99.572587688899048</v>
      </c>
      <c r="L15">
        <v>99.631554090847033</v>
      </c>
      <c r="M15">
        <v>99.621635487149405</v>
      </c>
      <c r="N15">
        <v>99.712059180512654</v>
      </c>
      <c r="O15">
        <v>99.373956632880535</v>
      </c>
      <c r="P15">
        <v>99.233840953408077</v>
      </c>
      <c r="Q15">
        <v>97.790075059801353</v>
      </c>
      <c r="R15">
        <v>92.202618393310146</v>
      </c>
      <c r="S15">
        <v>91.524696620678242</v>
      </c>
      <c r="T15">
        <v>95.320274870043249</v>
      </c>
      <c r="U15">
        <v>96.818235798370466</v>
      </c>
      <c r="V15">
        <v>97.42776161202994</v>
      </c>
      <c r="W15" t="s">
        <v>150</v>
      </c>
      <c r="X15" t="s">
        <v>151</v>
      </c>
      <c r="Y15" t="s">
        <v>152</v>
      </c>
      <c r="Z15" t="s">
        <v>153</v>
      </c>
      <c r="AA15" t="s">
        <v>154</v>
      </c>
      <c r="AB15" t="s">
        <v>155</v>
      </c>
      <c r="AC15" t="s">
        <v>156</v>
      </c>
      <c r="AD15" t="s">
        <v>157</v>
      </c>
      <c r="AE15" t="s">
        <v>158</v>
      </c>
      <c r="AF15" t="s">
        <v>159</v>
      </c>
      <c r="AG15" t="s">
        <v>160</v>
      </c>
      <c r="AH15">
        <v>96.63394109396917</v>
      </c>
      <c r="AI15">
        <v>96.887009992313622</v>
      </c>
      <c r="AJ15">
        <v>98.332491157150073</v>
      </c>
      <c r="AK15">
        <v>89.645776566757434</v>
      </c>
      <c r="AL15">
        <v>97.033374536464763</v>
      </c>
      <c r="AM15">
        <v>95.536267823930558</v>
      </c>
      <c r="AN15">
        <v>97.913406364110628</v>
      </c>
      <c r="AO15">
        <v>99.949443882709815</v>
      </c>
      <c r="AP15">
        <v>91.402298850574738</v>
      </c>
      <c r="AQ15">
        <v>99.645390070921977</v>
      </c>
      <c r="AR15">
        <v>99.850099933377791</v>
      </c>
      <c r="AS15"/>
      <c r="AT15"/>
      <c r="AU15"/>
      <c r="AV15"/>
      <c r="AW15"/>
      <c r="AX15"/>
      <c r="AY15"/>
      <c r="AZ15"/>
      <c r="BA15"/>
      <c r="BB15"/>
      <c r="BC15"/>
      <c r="BD15"/>
      <c r="BE15"/>
      <c r="BF15"/>
      <c r="BG15"/>
      <c r="BH15"/>
      <c r="BI15"/>
      <c r="BJ15"/>
      <c r="BK15"/>
      <c r="BL15"/>
      <c r="BM15"/>
      <c r="BN15"/>
      <c r="BO15"/>
      <c r="BP15"/>
      <c r="BQ15"/>
      <c r="BR15"/>
    </row>
    <row r="16">
      <c r="A16" t="s">
        <v>470</v>
      </c>
      <c r="B16">
        <v>2000</v>
      </c>
      <c r="C16" t="s">
        <v>473</v>
      </c>
      <c r="D16">
        <v>58</v>
      </c>
      <c r="E16" t="s">
        <v>163</v>
      </c>
      <c r="F16" t="s">
        <v>164</v>
      </c>
      <c r="G16" t="s">
        <v>191</v>
      </c>
      <c r="H16">
        <v>26.03235487462188</v>
      </c>
      <c r="I16">
        <v>37.266347085710827</v>
      </c>
      <c r="J16">
        <v>55.243545019156528</v>
      </c>
      <c r="K16">
        <v>88.842091156684859</v>
      </c>
      <c r="L16">
        <v>97.355060388574501</v>
      </c>
      <c r="M16">
        <v>97.959541682164073</v>
      </c>
      <c r="N16">
        <v>95.725510869637858</v>
      </c>
      <c r="O16">
        <v>90.886771609538783</v>
      </c>
      <c r="P16">
        <v>80.287796262019427</v>
      </c>
      <c r="Q16">
        <v>64.740754345932373</v>
      </c>
      <c r="R16">
        <v>19.603530431328721</v>
      </c>
      <c r="S16">
        <v>22.303666112179421</v>
      </c>
      <c r="T16">
        <v>25.85419276415605</v>
      </c>
      <c r="U16">
        <v>31.022088335089471</v>
      </c>
      <c r="V16">
        <v>33.680598536389219</v>
      </c>
      <c r="W16" t="s">
        <v>150</v>
      </c>
      <c r="X16" t="s">
        <v>151</v>
      </c>
      <c r="Y16" t="s">
        <v>152</v>
      </c>
      <c r="Z16" t="s">
        <v>153</v>
      </c>
      <c r="AA16" t="s">
        <v>154</v>
      </c>
      <c r="AB16" t="s">
        <v>155</v>
      </c>
      <c r="AC16" t="s">
        <v>156</v>
      </c>
      <c r="AD16" t="s">
        <v>157</v>
      </c>
      <c r="AE16" t="s">
        <v>158</v>
      </c>
      <c r="AF16" t="s">
        <v>159</v>
      </c>
      <c r="AG16" t="s">
        <v>160</v>
      </c>
      <c r="AH16">
        <v>31.62073797290989</v>
      </c>
      <c r="AI16">
        <v>30.863723608445301</v>
      </c>
      <c r="AJ16">
        <v>27.472527472527482</v>
      </c>
      <c r="AK16">
        <v>33.789752650176673</v>
      </c>
      <c r="AL16">
        <v>76.94684796044497</v>
      </c>
      <c r="AM16">
        <v>49.758162031438822</v>
      </c>
      <c r="AN16">
        <v>69.159360495100444</v>
      </c>
      <c r="AO16">
        <v>85.45454545454551</v>
      </c>
      <c r="AP16">
        <v>35.727355901189327</v>
      </c>
      <c r="AQ16">
        <v>57.381193124368323</v>
      </c>
      <c r="AR16">
        <v>89.923384410393083</v>
      </c>
      <c r="AS16"/>
      <c r="AT16"/>
      <c r="AU16"/>
      <c r="AV16"/>
      <c r="AW16"/>
      <c r="AX16"/>
      <c r="AY16"/>
      <c r="AZ16"/>
      <c r="BA16"/>
      <c r="BB16"/>
      <c r="BC16"/>
      <c r="BD16"/>
      <c r="BE16"/>
      <c r="BF16"/>
      <c r="BG16"/>
      <c r="BH16"/>
      <c r="BI16"/>
      <c r="BJ16"/>
      <c r="BK16"/>
      <c r="BL16"/>
      <c r="BM16"/>
      <c r="BN16"/>
      <c r="BO16"/>
      <c r="BP16"/>
      <c r="BQ16"/>
      <c r="BR16"/>
    </row>
    <row r="17">
      <c r="A17" t="s">
        <v>470</v>
      </c>
      <c r="B17">
        <v>2000</v>
      </c>
      <c r="C17" t="s">
        <v>473</v>
      </c>
      <c r="D17">
        <v>59</v>
      </c>
      <c r="E17" t="s">
        <v>163</v>
      </c>
      <c r="F17" t="s">
        <v>165</v>
      </c>
      <c r="G17" t="s">
        <v>191</v>
      </c>
      <c r="H17">
        <v>40.634643535061038</v>
      </c>
      <c r="I17">
        <v>43.530285034898682</v>
      </c>
      <c r="J17">
        <v>32.827884338681613</v>
      </c>
      <c r="K17">
        <v>8.2787716110416891</v>
      </c>
      <c r="L17">
        <v>1.5079610933437111</v>
      </c>
      <c r="M17">
        <v>1.3241424695132511</v>
      </c>
      <c r="N17">
        <v>2.1370566947099769</v>
      </c>
      <c r="O17">
        <v>6.1385895094220748</v>
      </c>
      <c r="P17">
        <v>16.259782410107441</v>
      </c>
      <c r="Q17">
        <v>27.047121422571209</v>
      </c>
      <c r="R17">
        <v>40.183174651972557</v>
      </c>
      <c r="S17">
        <v>42.340830062705372</v>
      </c>
      <c r="T17">
        <v>47.130349393646583</v>
      </c>
      <c r="U17">
        <v>47.99463467433241</v>
      </c>
      <c r="V17">
        <v>50.515275308022133</v>
      </c>
      <c r="W17" t="s">
        <v>150</v>
      </c>
      <c r="X17" t="s">
        <v>151</v>
      </c>
      <c r="Y17" t="s">
        <v>152</v>
      </c>
      <c r="Z17" t="s">
        <v>153</v>
      </c>
      <c r="AA17" t="s">
        <v>154</v>
      </c>
      <c r="AB17" t="s">
        <v>155</v>
      </c>
      <c r="AC17" t="s">
        <v>156</v>
      </c>
      <c r="AD17" t="s">
        <v>157</v>
      </c>
      <c r="AE17" t="s">
        <v>158</v>
      </c>
      <c r="AF17" t="s">
        <v>159</v>
      </c>
      <c r="AG17" t="s">
        <v>160</v>
      </c>
      <c r="AH17">
        <v>27.136851938346599</v>
      </c>
      <c r="AI17">
        <v>54.894433781190067</v>
      </c>
      <c r="AJ17">
        <v>48.551448551448551</v>
      </c>
      <c r="AK17">
        <v>38.427561837455833</v>
      </c>
      <c r="AL17">
        <v>14.27688504326327</v>
      </c>
      <c r="AM17">
        <v>29.62515114873025</v>
      </c>
      <c r="AN17">
        <v>17.225373904074161</v>
      </c>
      <c r="AO17">
        <v>11.414141414141451</v>
      </c>
      <c r="AP17">
        <v>29.18572735590115</v>
      </c>
      <c r="AQ17">
        <v>37.108190091001198</v>
      </c>
      <c r="AR17">
        <v>9.1605596269154592</v>
      </c>
      <c r="AS17"/>
      <c r="AT17"/>
      <c r="AU17"/>
      <c r="AV17"/>
      <c r="AW17"/>
      <c r="AX17"/>
      <c r="AY17"/>
      <c r="AZ17"/>
      <c r="BA17"/>
      <c r="BB17"/>
      <c r="BC17"/>
      <c r="BD17"/>
      <c r="BE17"/>
      <c r="BF17"/>
      <c r="BG17"/>
      <c r="BH17"/>
      <c r="BI17"/>
      <c r="BJ17"/>
      <c r="BK17"/>
      <c r="BL17"/>
      <c r="BM17"/>
      <c r="BN17"/>
      <c r="BO17"/>
      <c r="BP17"/>
      <c r="BQ17"/>
      <c r="BR17"/>
    </row>
    <row r="18">
      <c r="A18" t="s">
        <v>470</v>
      </c>
      <c r="B18">
        <v>2000</v>
      </c>
      <c r="C18" t="s">
        <v>473</v>
      </c>
      <c r="D18">
        <v>60</v>
      </c>
      <c r="E18" t="s">
        <v>163</v>
      </c>
      <c r="F18" t="s">
        <v>166</v>
      </c>
      <c r="G18" t="s">
        <v>191</v>
      </c>
      <c r="H18">
        <v>11.759280163118101</v>
      </c>
      <c r="I18">
        <v>7.9907548695935731</v>
      </c>
      <c r="J18">
        <v>5.1316365793635397</v>
      </c>
      <c r="K18">
        <v>1.0817773454397479</v>
      </c>
      <c r="L18">
        <v>0.42738314519145498</v>
      </c>
      <c r="M18">
        <v>0</v>
      </c>
      <c r="N18">
        <v>1.1848859538059751</v>
      </c>
      <c r="O18">
        <v>1.2938462619721161</v>
      </c>
      <c r="P18">
        <v>1.4524886244425179</v>
      </c>
      <c r="Q18">
        <v>4.1663831594049094</v>
      </c>
      <c r="R18">
        <v>13.912738880653709</v>
      </c>
      <c r="S18">
        <v>12.13895308194356</v>
      </c>
      <c r="T18">
        <v>9.6230109846151048</v>
      </c>
      <c r="U18">
        <v>9.2987295191839259</v>
      </c>
      <c r="V18">
        <v>6.7913471162048777</v>
      </c>
      <c r="W18" t="s">
        <v>150</v>
      </c>
      <c r="X18" t="s">
        <v>151</v>
      </c>
      <c r="Y18" t="s">
        <v>152</v>
      </c>
      <c r="Z18" t="s">
        <v>153</v>
      </c>
      <c r="AA18" t="s">
        <v>154</v>
      </c>
      <c r="AB18" t="s">
        <v>155</v>
      </c>
      <c r="AC18" t="s">
        <v>156</v>
      </c>
      <c r="AD18" t="s">
        <v>157</v>
      </c>
      <c r="AE18" t="s">
        <v>158</v>
      </c>
      <c r="AF18" t="s">
        <v>159</v>
      </c>
      <c r="AG18" t="s">
        <v>160</v>
      </c>
      <c r="AH18">
        <v>13.59177954226997</v>
      </c>
      <c r="AI18">
        <v>12.975047984644901</v>
      </c>
      <c r="AJ18">
        <v>1.2987012987012989</v>
      </c>
      <c r="AK18">
        <v>15.238515901060071</v>
      </c>
      <c r="AL18">
        <v>4.3881334981458551</v>
      </c>
      <c r="AM18">
        <v>4.1717049576783438</v>
      </c>
      <c r="AN18">
        <v>3.094378545642066</v>
      </c>
      <c r="AO18">
        <v>0.1010101010101013</v>
      </c>
      <c r="AP18">
        <v>14.638609332113431</v>
      </c>
      <c r="AQ18">
        <v>4.3478260869565366</v>
      </c>
      <c r="AR18">
        <v>0.2831445702864776</v>
      </c>
      <c r="AS18"/>
      <c r="AT18"/>
      <c r="AU18"/>
      <c r="AV18"/>
      <c r="AW18"/>
      <c r="AX18"/>
      <c r="AY18"/>
      <c r="AZ18"/>
      <c r="BA18"/>
      <c r="BB18"/>
      <c r="BC18"/>
      <c r="BD18"/>
      <c r="BE18"/>
      <c r="BF18"/>
      <c r="BG18"/>
      <c r="BH18"/>
      <c r="BI18"/>
      <c r="BJ18"/>
      <c r="BK18"/>
      <c r="BL18"/>
      <c r="BM18"/>
      <c r="BN18"/>
      <c r="BO18"/>
      <c r="BP18"/>
      <c r="BQ18"/>
      <c r="BR18"/>
    </row>
    <row r="19">
      <c r="A19" t="s">
        <v>470</v>
      </c>
      <c r="B19">
        <v>2000</v>
      </c>
      <c r="C19" t="s">
        <v>473</v>
      </c>
      <c r="D19">
        <v>61</v>
      </c>
      <c r="E19" t="s">
        <v>163</v>
      </c>
      <c r="F19" t="s">
        <v>167</v>
      </c>
      <c r="G19" t="s">
        <v>191</v>
      </c>
      <c r="H19">
        <v>0.0545724434997042</v>
      </c>
      <c r="I19">
        <v>0.33925673127343631</v>
      </c>
      <c r="J19">
        <v>0</v>
      </c>
      <c r="K19">
        <v>0</v>
      </c>
      <c r="L19">
        <v>0</v>
      </c>
      <c r="M19">
        <v>0</v>
      </c>
      <c r="N19">
        <v>0</v>
      </c>
      <c r="O19">
        <v>0</v>
      </c>
      <c r="P19">
        <v>0</v>
      </c>
      <c r="Q19">
        <v>0</v>
      </c>
      <c r="R19">
        <v>0.129424658999377</v>
      </c>
      <c r="S19">
        <v>0</v>
      </c>
      <c r="T19">
        <v>0.82213830105000218</v>
      </c>
      <c r="U19">
        <v>0</v>
      </c>
      <c r="V19">
        <v>0</v>
      </c>
      <c r="W19" t="s">
        <v>150</v>
      </c>
      <c r="X19" t="s">
        <v>151</v>
      </c>
      <c r="Y19" t="s">
        <v>152</v>
      </c>
      <c r="Z19" t="s">
        <v>153</v>
      </c>
      <c r="AA19" t="s">
        <v>154</v>
      </c>
      <c r="AB19" t="s">
        <v>155</v>
      </c>
      <c r="AC19" t="s">
        <v>156</v>
      </c>
      <c r="AD19" t="s">
        <v>157</v>
      </c>
      <c r="AE19" t="s">
        <v>158</v>
      </c>
      <c r="AF19" t="s">
        <v>159</v>
      </c>
      <c r="AG19" t="s">
        <v>160</v>
      </c>
      <c r="AH19">
        <v>0</v>
      </c>
      <c r="AI19">
        <v>0</v>
      </c>
      <c r="AJ19">
        <v>0</v>
      </c>
      <c r="AK19">
        <v>0.61837455830388677</v>
      </c>
      <c r="AL19">
        <v>0</v>
      </c>
      <c r="AM19">
        <v>0</v>
      </c>
      <c r="AN19">
        <v>0.25786487880350561</v>
      </c>
      <c r="AO19">
        <v>0</v>
      </c>
      <c r="AP19">
        <v>0</v>
      </c>
      <c r="AQ19">
        <v>0</v>
      </c>
      <c r="AR19">
        <v>0</v>
      </c>
      <c r="AS19"/>
      <c r="AT19"/>
      <c r="AU19"/>
      <c r="AV19"/>
      <c r="AW19"/>
      <c r="AX19"/>
      <c r="AY19"/>
      <c r="AZ19"/>
      <c r="BA19"/>
      <c r="BB19"/>
      <c r="BC19"/>
      <c r="BD19"/>
      <c r="BE19"/>
      <c r="BF19"/>
      <c r="BG19"/>
      <c r="BH19"/>
      <c r="BI19"/>
      <c r="BJ19"/>
      <c r="BK19"/>
      <c r="BL19"/>
      <c r="BM19"/>
      <c r="BN19"/>
      <c r="BO19"/>
      <c r="BP19"/>
      <c r="BQ19"/>
      <c r="BR19"/>
    </row>
    <row r="20">
      <c r="A20" t="s">
        <v>470</v>
      </c>
      <c r="B20">
        <v>2000</v>
      </c>
      <c r="C20" t="s">
        <v>473</v>
      </c>
      <c r="D20">
        <v>62</v>
      </c>
      <c r="E20" t="s">
        <v>163</v>
      </c>
      <c r="F20" t="s">
        <v>168</v>
      </c>
      <c r="G20" t="s">
        <v>191</v>
      </c>
      <c r="H20">
        <v>0.78943812787724743</v>
      </c>
      <c r="I20">
        <v>0.63414582701638078</v>
      </c>
      <c r="J20">
        <v>0.3725164271563946</v>
      </c>
      <c r="K20">
        <v>0</v>
      </c>
      <c r="L20">
        <v>0</v>
      </c>
      <c r="M20">
        <v>0</v>
      </c>
      <c r="N20">
        <v>0</v>
      </c>
      <c r="O20">
        <v>0</v>
      </c>
      <c r="P20">
        <v>0.30195014346404198</v>
      </c>
      <c r="Q20">
        <v>0.63692152464734186</v>
      </c>
      <c r="R20">
        <v>0.63762559658789042</v>
      </c>
      <c r="S20">
        <v>0.87548996344629582</v>
      </c>
      <c r="T20">
        <v>1.2092249615465289</v>
      </c>
      <c r="U20">
        <v>0.044575833230742601</v>
      </c>
      <c r="V20">
        <v>0.26071527037750281</v>
      </c>
      <c r="W20" t="s">
        <v>150</v>
      </c>
      <c r="X20" t="s">
        <v>151</v>
      </c>
      <c r="Y20" t="s">
        <v>152</v>
      </c>
      <c r="Z20" t="s">
        <v>153</v>
      </c>
      <c r="AA20" t="s">
        <v>154</v>
      </c>
      <c r="AB20" t="s">
        <v>155</v>
      </c>
      <c r="AC20" t="s">
        <v>156</v>
      </c>
      <c r="AD20" t="s">
        <v>157</v>
      </c>
      <c r="AE20" t="s">
        <v>158</v>
      </c>
      <c r="AF20" t="s">
        <v>159</v>
      </c>
      <c r="AG20" t="s">
        <v>160</v>
      </c>
      <c r="AH20">
        <v>0</v>
      </c>
      <c r="AI20">
        <v>0</v>
      </c>
      <c r="AJ20">
        <v>0.44955044955044982</v>
      </c>
      <c r="AK20">
        <v>1.6342756183745579</v>
      </c>
      <c r="AL20">
        <v>0</v>
      </c>
      <c r="AM20">
        <v>1.2091898428053169</v>
      </c>
      <c r="AN20">
        <v>0.87674058793191889</v>
      </c>
      <c r="AO20">
        <v>0</v>
      </c>
      <c r="AP20">
        <v>0</v>
      </c>
      <c r="AQ20">
        <v>0.20222446916076911</v>
      </c>
      <c r="AR20">
        <v>0</v>
      </c>
      <c r="AS20"/>
      <c r="AT20"/>
      <c r="AU20"/>
      <c r="AV20"/>
      <c r="AW20"/>
      <c r="AX20"/>
      <c r="AY20"/>
      <c r="AZ20"/>
      <c r="BA20"/>
      <c r="BB20"/>
      <c r="BC20"/>
      <c r="BD20"/>
      <c r="BE20"/>
      <c r="BF20"/>
      <c r="BG20"/>
      <c r="BH20"/>
      <c r="BI20"/>
      <c r="BJ20"/>
      <c r="BK20"/>
      <c r="BL20"/>
      <c r="BM20"/>
      <c r="BN20"/>
      <c r="BO20"/>
      <c r="BP20"/>
      <c r="BQ20"/>
      <c r="BR20"/>
    </row>
    <row r="21">
      <c r="A21" t="s">
        <v>470</v>
      </c>
      <c r="B21">
        <v>2000</v>
      </c>
      <c r="C21" t="s">
        <v>473</v>
      </c>
      <c r="D21">
        <v>63</v>
      </c>
      <c r="E21" t="s">
        <v>163</v>
      </c>
      <c r="F21" t="s">
        <v>169</v>
      </c>
      <c r="G21" t="s">
        <v>191</v>
      </c>
      <c r="H21">
        <v>0.66302442120562655</v>
      </c>
      <c r="I21">
        <v>0.368289325055423</v>
      </c>
      <c r="J21">
        <v>0.022369819306416901</v>
      </c>
      <c r="K21">
        <v>0.043894550196433603</v>
      </c>
      <c r="L21">
        <v>0</v>
      </c>
      <c r="M21">
        <v>0</v>
      </c>
      <c r="N21">
        <v>0</v>
      </c>
      <c r="O21">
        <v>0.076095799615585893</v>
      </c>
      <c r="P21">
        <v>0.0388567474320827</v>
      </c>
      <c r="Q21">
        <v>0</v>
      </c>
      <c r="R21">
        <v>0.49095655506436547</v>
      </c>
      <c r="S21">
        <v>1.118727083379597</v>
      </c>
      <c r="T21">
        <v>0.83766053936649365</v>
      </c>
      <c r="U21">
        <v>0.050947147503457503</v>
      </c>
      <c r="V21">
        <v>0</v>
      </c>
      <c r="W21" t="s">
        <v>150</v>
      </c>
      <c r="X21" t="s">
        <v>151</v>
      </c>
      <c r="Y21" t="s">
        <v>152</v>
      </c>
      <c r="Z21" t="s">
        <v>153</v>
      </c>
      <c r="AA21" t="s">
        <v>154</v>
      </c>
      <c r="AB21" t="s">
        <v>155</v>
      </c>
      <c r="AC21" t="s">
        <v>156</v>
      </c>
      <c r="AD21" t="s">
        <v>157</v>
      </c>
      <c r="AE21" t="s">
        <v>158</v>
      </c>
      <c r="AF21" t="s">
        <v>159</v>
      </c>
      <c r="AG21" t="s">
        <v>160</v>
      </c>
      <c r="AH21">
        <v>0.79402148528724981</v>
      </c>
      <c r="AI21">
        <v>0</v>
      </c>
      <c r="AJ21">
        <v>0.3496503496503498</v>
      </c>
      <c r="AK21">
        <v>1.148409893992933</v>
      </c>
      <c r="AL21">
        <v>0</v>
      </c>
      <c r="AM21">
        <v>0.42321644498186101</v>
      </c>
      <c r="AN21">
        <v>0</v>
      </c>
      <c r="AO21">
        <v>0</v>
      </c>
      <c r="AP21">
        <v>0.45745654162854499</v>
      </c>
      <c r="AQ21">
        <v>0</v>
      </c>
      <c r="AR21">
        <v>0</v>
      </c>
      <c r="AS21"/>
      <c r="AT21"/>
      <c r="AU21"/>
      <c r="AV21"/>
      <c r="AW21"/>
      <c r="AX21"/>
      <c r="AY21"/>
      <c r="AZ21"/>
      <c r="BA21"/>
      <c r="BB21"/>
      <c r="BC21"/>
      <c r="BD21"/>
      <c r="BE21"/>
      <c r="BF21"/>
      <c r="BG21"/>
      <c r="BH21"/>
      <c r="BI21"/>
      <c r="BJ21"/>
      <c r="BK21"/>
      <c r="BL21"/>
      <c r="BM21"/>
      <c r="BN21"/>
      <c r="BO21"/>
      <c r="BP21"/>
      <c r="BQ21"/>
      <c r="BR21"/>
    </row>
    <row r="22">
      <c r="A22" t="s">
        <v>470</v>
      </c>
      <c r="B22">
        <v>2000</v>
      </c>
      <c r="C22" t="s">
        <v>473</v>
      </c>
      <c r="D22">
        <v>64</v>
      </c>
      <c r="E22" t="s">
        <v>163</v>
      </c>
      <c r="F22" t="s">
        <v>170</v>
      </c>
      <c r="G22" t="s">
        <v>191</v>
      </c>
      <c r="H22">
        <v>0.091151512410273694</v>
      </c>
      <c r="I22">
        <v>0</v>
      </c>
      <c r="J22">
        <v>0</v>
      </c>
      <c r="K22">
        <v>0</v>
      </c>
      <c r="L22">
        <v>0</v>
      </c>
      <c r="M22">
        <v>0</v>
      </c>
      <c r="N22">
        <v>0</v>
      </c>
      <c r="O22">
        <v>0</v>
      </c>
      <c r="P22">
        <v>0</v>
      </c>
      <c r="Q22">
        <v>0.16151873054808269</v>
      </c>
      <c r="R22">
        <v>0</v>
      </c>
      <c r="S22">
        <v>0</v>
      </c>
      <c r="T22">
        <v>0</v>
      </c>
      <c r="U22">
        <v>0</v>
      </c>
      <c r="V22">
        <v>0</v>
      </c>
      <c r="W22" t="s">
        <v>150</v>
      </c>
      <c r="X22" t="s">
        <v>151</v>
      </c>
      <c r="Y22" t="s">
        <v>152</v>
      </c>
      <c r="Z22" t="s">
        <v>153</v>
      </c>
      <c r="AA22" t="s">
        <v>154</v>
      </c>
      <c r="AB22" t="s">
        <v>155</v>
      </c>
      <c r="AC22" t="s">
        <v>156</v>
      </c>
      <c r="AD22" t="s">
        <v>157</v>
      </c>
      <c r="AE22" t="s">
        <v>158</v>
      </c>
      <c r="AF22" t="s">
        <v>159</v>
      </c>
      <c r="AG22" t="s">
        <v>160</v>
      </c>
      <c r="AH22">
        <v>0</v>
      </c>
      <c r="AI22">
        <v>0</v>
      </c>
      <c r="AJ22">
        <v>0</v>
      </c>
      <c r="AK22">
        <v>0</v>
      </c>
      <c r="AL22">
        <v>0</v>
      </c>
      <c r="AM22">
        <v>0.2418379685610634</v>
      </c>
      <c r="AN22">
        <v>0</v>
      </c>
      <c r="AO22">
        <v>0</v>
      </c>
      <c r="AP22">
        <v>0</v>
      </c>
      <c r="AQ22">
        <v>0</v>
      </c>
      <c r="AR22">
        <v>0</v>
      </c>
      <c r="AS22"/>
      <c r="AT22"/>
      <c r="AU22"/>
      <c r="AV22"/>
      <c r="AW22"/>
      <c r="AX22"/>
      <c r="AY22"/>
      <c r="AZ22"/>
      <c r="BA22"/>
      <c r="BB22"/>
      <c r="BC22"/>
      <c r="BD22"/>
      <c r="BE22"/>
      <c r="BF22"/>
      <c r="BG22"/>
      <c r="BH22"/>
      <c r="BI22"/>
      <c r="BJ22"/>
      <c r="BK22"/>
      <c r="BL22"/>
      <c r="BM22"/>
      <c r="BN22"/>
      <c r="BO22"/>
      <c r="BP22"/>
      <c r="BQ22"/>
      <c r="BR22"/>
    </row>
    <row r="23">
      <c r="A23" t="s">
        <v>470</v>
      </c>
      <c r="B23">
        <v>2000</v>
      </c>
      <c r="C23" t="s">
        <v>473</v>
      </c>
      <c r="D23">
        <v>65</v>
      </c>
      <c r="E23" t="s">
        <v>163</v>
      </c>
      <c r="F23" t="s">
        <v>171</v>
      </c>
      <c r="G23" t="s">
        <v>191</v>
      </c>
      <c r="H23">
        <v>0.18670264851244769</v>
      </c>
      <c r="I23">
        <v>0.23051077415084889</v>
      </c>
      <c r="J23">
        <v>0.054811386005605402</v>
      </c>
      <c r="K23">
        <v>0.15469199458348629</v>
      </c>
      <c r="L23">
        <v>0</v>
      </c>
      <c r="M23">
        <v>0</v>
      </c>
      <c r="N23">
        <v>0</v>
      </c>
      <c r="O23">
        <v>0</v>
      </c>
      <c r="P23">
        <v>0.26842439056001838</v>
      </c>
      <c r="Q23">
        <v>0</v>
      </c>
      <c r="R23">
        <v>0.27022001981277188</v>
      </c>
      <c r="S23">
        <v>0.17850952408586229</v>
      </c>
      <c r="T23">
        <v>0.23304805859322919</v>
      </c>
      <c r="U23">
        <v>0.302483862852503</v>
      </c>
      <c r="V23">
        <v>0.12946348140643549</v>
      </c>
      <c r="W23" t="s">
        <v>150</v>
      </c>
      <c r="X23" t="s">
        <v>151</v>
      </c>
      <c r="Y23" t="s">
        <v>152</v>
      </c>
      <c r="Z23" t="s">
        <v>153</v>
      </c>
      <c r="AA23" t="s">
        <v>154</v>
      </c>
      <c r="AB23" t="s">
        <v>155</v>
      </c>
      <c r="AC23" t="s">
        <v>156</v>
      </c>
      <c r="AD23" t="s">
        <v>157</v>
      </c>
      <c r="AE23" t="s">
        <v>158</v>
      </c>
      <c r="AF23" t="s">
        <v>159</v>
      </c>
      <c r="AG23" t="s">
        <v>160</v>
      </c>
      <c r="AH23">
        <v>0</v>
      </c>
      <c r="AI23">
        <v>0</v>
      </c>
      <c r="AJ23">
        <v>0.3496503496503498</v>
      </c>
      <c r="AK23">
        <v>0.48586572438162517</v>
      </c>
      <c r="AL23">
        <v>0</v>
      </c>
      <c r="AM23">
        <v>0.54413542926239278</v>
      </c>
      <c r="AN23">
        <v>0</v>
      </c>
      <c r="AO23">
        <v>0</v>
      </c>
      <c r="AP23">
        <v>0.22872827081427249</v>
      </c>
      <c r="AQ23">
        <v>0</v>
      </c>
      <c r="AR23">
        <v>0</v>
      </c>
      <c r="AS23"/>
      <c r="AT23"/>
      <c r="AU23"/>
      <c r="AV23"/>
      <c r="AW23"/>
      <c r="AX23"/>
      <c r="AY23"/>
      <c r="AZ23"/>
      <c r="BA23"/>
      <c r="BB23"/>
      <c r="BC23"/>
      <c r="BD23"/>
      <c r="BE23"/>
      <c r="BF23"/>
      <c r="BG23"/>
      <c r="BH23"/>
      <c r="BI23"/>
      <c r="BJ23"/>
      <c r="BK23"/>
      <c r="BL23"/>
      <c r="BM23"/>
      <c r="BN23"/>
      <c r="BO23"/>
      <c r="BP23"/>
      <c r="BQ23"/>
      <c r="BR23"/>
    </row>
    <row r="24">
      <c r="A24" t="s">
        <v>470</v>
      </c>
      <c r="B24">
        <v>2000</v>
      </c>
      <c r="C24" t="s">
        <v>473</v>
      </c>
      <c r="D24">
        <v>66</v>
      </c>
      <c r="E24" t="s">
        <v>163</v>
      </c>
      <c r="F24" t="s">
        <v>172</v>
      </c>
      <c r="G24" t="s">
        <v>191</v>
      </c>
      <c r="H24">
        <v>0.043190381023539198</v>
      </c>
      <c r="I24">
        <v>0</v>
      </c>
      <c r="J24">
        <v>0</v>
      </c>
      <c r="K24">
        <v>0</v>
      </c>
      <c r="L24">
        <v>0</v>
      </c>
      <c r="M24">
        <v>0</v>
      </c>
      <c r="N24">
        <v>0</v>
      </c>
      <c r="O24">
        <v>0</v>
      </c>
      <c r="P24">
        <v>0</v>
      </c>
      <c r="Q24">
        <v>0.076532526234022</v>
      </c>
      <c r="R24">
        <v>0</v>
      </c>
      <c r="S24">
        <v>0</v>
      </c>
      <c r="T24">
        <v>0</v>
      </c>
      <c r="U24">
        <v>0</v>
      </c>
      <c r="V24">
        <v>0</v>
      </c>
      <c r="W24" t="s">
        <v>150</v>
      </c>
      <c r="X24" t="s">
        <v>151</v>
      </c>
      <c r="Y24" t="s">
        <v>152</v>
      </c>
      <c r="Z24" t="s">
        <v>153</v>
      </c>
      <c r="AA24" t="s">
        <v>154</v>
      </c>
      <c r="AB24" t="s">
        <v>155</v>
      </c>
      <c r="AC24" t="s">
        <v>156</v>
      </c>
      <c r="AD24" t="s">
        <v>157</v>
      </c>
      <c r="AE24" t="s">
        <v>158</v>
      </c>
      <c r="AF24" t="s">
        <v>159</v>
      </c>
      <c r="AG24" t="s">
        <v>160</v>
      </c>
      <c r="AH24">
        <v>0</v>
      </c>
      <c r="AI24">
        <v>0</v>
      </c>
      <c r="AJ24">
        <v>0.099900099900099903</v>
      </c>
      <c r="AK24">
        <v>0</v>
      </c>
      <c r="AL24">
        <v>0</v>
      </c>
      <c r="AM24">
        <v>0</v>
      </c>
      <c r="AN24">
        <v>0</v>
      </c>
      <c r="AO24">
        <v>0</v>
      </c>
      <c r="AP24">
        <v>0</v>
      </c>
      <c r="AQ24">
        <v>0</v>
      </c>
      <c r="AR24">
        <v>0</v>
      </c>
      <c r="AS24"/>
      <c r="AT24"/>
      <c r="AU24"/>
      <c r="AV24"/>
      <c r="AW24"/>
      <c r="AX24"/>
      <c r="AY24"/>
      <c r="AZ24"/>
      <c r="BA24"/>
      <c r="BB24"/>
      <c r="BC24"/>
      <c r="BD24"/>
      <c r="BE24"/>
      <c r="BF24"/>
      <c r="BG24"/>
      <c r="BH24"/>
      <c r="BI24"/>
      <c r="BJ24"/>
      <c r="BK24"/>
      <c r="BL24"/>
      <c r="BM24"/>
      <c r="BN24"/>
      <c r="BO24"/>
      <c r="BP24"/>
      <c r="BQ24"/>
      <c r="BR24"/>
    </row>
    <row r="25">
      <c r="A25" t="s">
        <v>470</v>
      </c>
      <c r="B25">
        <v>2000</v>
      </c>
      <c r="C25" t="s">
        <v>473</v>
      </c>
      <c r="D25">
        <v>67</v>
      </c>
      <c r="E25" t="s">
        <v>163</v>
      </c>
      <c r="F25" t="s">
        <v>173</v>
      </c>
      <c r="G25" t="s">
        <v>191</v>
      </c>
      <c r="H25">
        <v>15.838446639985399</v>
      </c>
      <c r="I25">
        <v>6.9675337146436771</v>
      </c>
      <c r="J25">
        <v>5.022675705630542</v>
      </c>
      <c r="K25">
        <v>0.79229341678298515</v>
      </c>
      <c r="L25">
        <v>0.4471727084770018</v>
      </c>
      <c r="M25">
        <v>0.29387667898257169</v>
      </c>
      <c r="N25">
        <v>0.68674638741183969</v>
      </c>
      <c r="O25">
        <v>1.114402836656514</v>
      </c>
      <c r="P25">
        <v>0.59379544717287525</v>
      </c>
      <c r="Q25">
        <v>2.4793431225131779</v>
      </c>
      <c r="R25">
        <v>19.384746517149079</v>
      </c>
      <c r="S25">
        <v>17.719936997617118</v>
      </c>
      <c r="T25">
        <v>11.05509556957912</v>
      </c>
      <c r="U25">
        <v>7.9145090954308133</v>
      </c>
      <c r="V25">
        <v>6.3089207532404323</v>
      </c>
      <c r="W25" t="s">
        <v>150</v>
      </c>
      <c r="X25" t="s">
        <v>151</v>
      </c>
      <c r="Y25" t="s">
        <v>152</v>
      </c>
      <c r="Z25" t="s">
        <v>153</v>
      </c>
      <c r="AA25" t="s">
        <v>154</v>
      </c>
      <c r="AB25" t="s">
        <v>155</v>
      </c>
      <c r="AC25" t="s">
        <v>156</v>
      </c>
      <c r="AD25" t="s">
        <v>157</v>
      </c>
      <c r="AE25" t="s">
        <v>158</v>
      </c>
      <c r="AF25" t="s">
        <v>159</v>
      </c>
      <c r="AG25" t="s">
        <v>160</v>
      </c>
      <c r="AH25">
        <v>26.85660906118639</v>
      </c>
      <c r="AI25">
        <v>0.38387715930902089</v>
      </c>
      <c r="AJ25">
        <v>9.6903096903096948</v>
      </c>
      <c r="AK25">
        <v>6.4929328621908118</v>
      </c>
      <c r="AL25">
        <v>3.893695920889984</v>
      </c>
      <c r="AM25">
        <v>12.212817412333701</v>
      </c>
      <c r="AN25">
        <v>9.1799896854047933</v>
      </c>
      <c r="AO25">
        <v>2.1717171717171779</v>
      </c>
      <c r="AP25">
        <v>17.108874656907581</v>
      </c>
      <c r="AQ25">
        <v>0.96056622851365314</v>
      </c>
      <c r="AR25">
        <v>0.2498334443704214</v>
      </c>
      <c r="AS25"/>
      <c r="AT25"/>
      <c r="AU25"/>
      <c r="AV25"/>
      <c r="AW25"/>
      <c r="AX25"/>
      <c r="AY25"/>
      <c r="AZ25"/>
      <c r="BA25"/>
      <c r="BB25"/>
      <c r="BC25"/>
      <c r="BD25"/>
      <c r="BE25"/>
      <c r="BF25"/>
      <c r="BG25"/>
      <c r="BH25"/>
      <c r="BI25"/>
      <c r="BJ25"/>
      <c r="BK25"/>
      <c r="BL25"/>
      <c r="BM25"/>
      <c r="BN25"/>
      <c r="BO25"/>
      <c r="BP25"/>
      <c r="BQ25"/>
      <c r="BR25"/>
    </row>
    <row r="26">
      <c r="A26" t="s">
        <v>470</v>
      </c>
      <c r="B26">
        <v>2000</v>
      </c>
      <c r="C26" t="s">
        <v>473</v>
      </c>
      <c r="D26">
        <v>68</v>
      </c>
      <c r="E26" t="s">
        <v>163</v>
      </c>
      <c r="F26" t="s">
        <v>174</v>
      </c>
      <c r="G26" t="s">
        <v>191</v>
      </c>
      <c r="H26">
        <v>0.47315861690820288</v>
      </c>
      <c r="I26">
        <v>0.1727268516997896</v>
      </c>
      <c r="J26">
        <v>0</v>
      </c>
      <c r="K26">
        <v>0</v>
      </c>
      <c r="L26">
        <v>0</v>
      </c>
      <c r="M26">
        <v>0</v>
      </c>
      <c r="N26">
        <v>0</v>
      </c>
      <c r="O26">
        <v>0</v>
      </c>
      <c r="P26">
        <v>0</v>
      </c>
      <c r="Q26">
        <v>0</v>
      </c>
      <c r="R26">
        <v>0.99272396984647926</v>
      </c>
      <c r="S26">
        <v>0.13388214306439669</v>
      </c>
      <c r="T26">
        <v>0.41857787130456758</v>
      </c>
      <c r="U26">
        <v>0</v>
      </c>
      <c r="V26">
        <v>0</v>
      </c>
      <c r="W26" t="s">
        <v>150</v>
      </c>
      <c r="X26" t="s">
        <v>151</v>
      </c>
      <c r="Y26" t="s">
        <v>152</v>
      </c>
      <c r="Z26" t="s">
        <v>153</v>
      </c>
      <c r="AA26" t="s">
        <v>154</v>
      </c>
      <c r="AB26" t="s">
        <v>155</v>
      </c>
      <c r="AC26" t="s">
        <v>156</v>
      </c>
      <c r="AD26" t="s">
        <v>157</v>
      </c>
      <c r="AE26" t="s">
        <v>158</v>
      </c>
      <c r="AF26" t="s">
        <v>159</v>
      </c>
      <c r="AG26" t="s">
        <v>160</v>
      </c>
      <c r="AH26">
        <v>0</v>
      </c>
      <c r="AI26">
        <v>0</v>
      </c>
      <c r="AJ26">
        <v>0</v>
      </c>
      <c r="AK26">
        <v>1.325088339222614</v>
      </c>
      <c r="AL26">
        <v>0</v>
      </c>
      <c r="AM26">
        <v>0.2418379685610634</v>
      </c>
      <c r="AN26">
        <v>0</v>
      </c>
      <c r="AO26">
        <v>0</v>
      </c>
      <c r="AP26">
        <v>0</v>
      </c>
      <c r="AQ26">
        <v>0</v>
      </c>
      <c r="AR26">
        <v>0</v>
      </c>
      <c r="AS26"/>
      <c r="AT26"/>
      <c r="AU26"/>
      <c r="AV26"/>
      <c r="AW26"/>
      <c r="AX26"/>
      <c r="AY26"/>
      <c r="AZ26"/>
      <c r="BA26"/>
      <c r="BB26"/>
      <c r="BC26"/>
      <c r="BD26"/>
      <c r="BE26"/>
      <c r="BF26"/>
      <c r="BG26"/>
      <c r="BH26"/>
      <c r="BI26"/>
      <c r="BJ26"/>
      <c r="BK26"/>
      <c r="BL26"/>
      <c r="BM26"/>
      <c r="BN26"/>
      <c r="BO26"/>
      <c r="BP26"/>
      <c r="BQ26"/>
      <c r="BR26"/>
    </row>
    <row r="27">
      <c r="A27" t="s">
        <v>470</v>
      </c>
      <c r="B27">
        <v>2000</v>
      </c>
      <c r="C27" t="s">
        <v>473</v>
      </c>
      <c r="D27">
        <v>69</v>
      </c>
      <c r="E27" t="s">
        <v>163</v>
      </c>
      <c r="F27" t="s">
        <v>175</v>
      </c>
      <c r="G27" t="s">
        <v>191</v>
      </c>
      <c r="H27">
        <v>0</v>
      </c>
      <c r="I27">
        <v>0.1923353345464697</v>
      </c>
      <c r="J27">
        <v>0</v>
      </c>
      <c r="K27">
        <v>0</v>
      </c>
      <c r="L27">
        <v>0</v>
      </c>
      <c r="M27">
        <v>0</v>
      </c>
      <c r="N27">
        <v>0</v>
      </c>
      <c r="O27">
        <v>0</v>
      </c>
      <c r="P27">
        <v>0</v>
      </c>
      <c r="Q27">
        <v>0</v>
      </c>
      <c r="R27">
        <v>0</v>
      </c>
      <c r="S27">
        <v>0</v>
      </c>
      <c r="T27">
        <v>0.46609611718645833</v>
      </c>
      <c r="U27">
        <v>0</v>
      </c>
      <c r="V27">
        <v>0</v>
      </c>
      <c r="W27" t="s">
        <v>150</v>
      </c>
      <c r="X27" t="s">
        <v>151</v>
      </c>
      <c r="Y27" t="s">
        <v>152</v>
      </c>
      <c r="Z27" t="s">
        <v>153</v>
      </c>
      <c r="AA27" t="s">
        <v>154</v>
      </c>
      <c r="AB27" t="s">
        <v>155</v>
      </c>
      <c r="AC27" t="s">
        <v>156</v>
      </c>
      <c r="AD27" t="s">
        <v>157</v>
      </c>
      <c r="AE27" t="s">
        <v>158</v>
      </c>
      <c r="AF27" t="s">
        <v>159</v>
      </c>
      <c r="AG27" t="s">
        <v>160</v>
      </c>
      <c r="AH27">
        <v>0</v>
      </c>
      <c r="AI27">
        <v>0</v>
      </c>
      <c r="AJ27">
        <v>0</v>
      </c>
      <c r="AK27">
        <v>0</v>
      </c>
      <c r="AL27">
        <v>0</v>
      </c>
      <c r="AM27">
        <v>0.48367593712212692</v>
      </c>
      <c r="AN27">
        <v>0</v>
      </c>
      <c r="AO27">
        <v>0</v>
      </c>
      <c r="AP27">
        <v>0</v>
      </c>
      <c r="AQ27">
        <v>0</v>
      </c>
      <c r="AR27">
        <v>0</v>
      </c>
      <c r="AS27"/>
      <c r="AT27"/>
      <c r="AU27"/>
      <c r="AV27"/>
      <c r="AW27"/>
      <c r="AX27"/>
      <c r="AY27"/>
      <c r="AZ27"/>
      <c r="BA27"/>
      <c r="BB27"/>
      <c r="BC27"/>
      <c r="BD27"/>
      <c r="BE27"/>
      <c r="BF27"/>
      <c r="BG27"/>
      <c r="BH27"/>
      <c r="BI27"/>
      <c r="BJ27"/>
      <c r="BK27"/>
      <c r="BL27"/>
      <c r="BM27"/>
      <c r="BN27"/>
      <c r="BO27"/>
      <c r="BP27"/>
      <c r="BQ27"/>
      <c r="BR27"/>
    </row>
    <row r="28">
      <c r="A28" t="s">
        <v>470</v>
      </c>
      <c r="B28">
        <v>2000</v>
      </c>
      <c r="C28" t="s">
        <v>473</v>
      </c>
      <c r="D28">
        <v>70</v>
      </c>
      <c r="E28" t="s">
        <v>163</v>
      </c>
      <c r="F28" t="s">
        <v>176</v>
      </c>
      <c r="G28" t="s">
        <v>191</v>
      </c>
      <c r="H28">
        <v>2.558215379851362</v>
      </c>
      <c r="I28">
        <v>2.021184781380696</v>
      </c>
      <c r="J28">
        <v>0.84720288596104887</v>
      </c>
      <c r="K28">
        <v>0.51326402035222074</v>
      </c>
      <c r="L28">
        <v>0</v>
      </c>
      <c r="M28">
        <v>0</v>
      </c>
      <c r="N28">
        <v>0.26580009443430508</v>
      </c>
      <c r="O28">
        <v>0.49029398279492309</v>
      </c>
      <c r="P28">
        <v>0.15233325961189231</v>
      </c>
      <c r="Q28">
        <v>0.17101703604597809</v>
      </c>
      <c r="R28">
        <v>3.7387250630624309</v>
      </c>
      <c r="S28">
        <v>2.277020124607386</v>
      </c>
      <c r="T28">
        <v>1.876851634028077</v>
      </c>
      <c r="U28">
        <v>3.1668354540378738</v>
      </c>
      <c r="V28">
        <v>1.5317900825481729</v>
      </c>
      <c r="W28" t="s">
        <v>150</v>
      </c>
      <c r="X28" t="s">
        <v>151</v>
      </c>
      <c r="Y28" t="s">
        <v>152</v>
      </c>
      <c r="Z28" t="s">
        <v>153</v>
      </c>
      <c r="AA28" t="s">
        <v>154</v>
      </c>
      <c r="AB28" t="s">
        <v>155</v>
      </c>
      <c r="AC28" t="s">
        <v>156</v>
      </c>
      <c r="AD28" t="s">
        <v>157</v>
      </c>
      <c r="AE28" t="s">
        <v>158</v>
      </c>
      <c r="AF28" t="s">
        <v>159</v>
      </c>
      <c r="AG28" t="s">
        <v>160</v>
      </c>
      <c r="AH28">
        <v>0</v>
      </c>
      <c r="AI28">
        <v>0.88291746641074809</v>
      </c>
      <c r="AJ28">
        <v>10.889110889110899</v>
      </c>
      <c r="AK28">
        <v>0</v>
      </c>
      <c r="AL28">
        <v>0</v>
      </c>
      <c r="AM28">
        <v>0</v>
      </c>
      <c r="AN28">
        <v>0</v>
      </c>
      <c r="AO28">
        <v>0</v>
      </c>
      <c r="AP28">
        <v>2.653247941445561</v>
      </c>
      <c r="AQ28">
        <v>0</v>
      </c>
      <c r="AR28">
        <v>0</v>
      </c>
      <c r="AS28"/>
      <c r="AT28"/>
      <c r="AU28"/>
      <c r="AV28"/>
      <c r="AW28"/>
      <c r="AX28"/>
      <c r="AY28"/>
      <c r="AZ28"/>
      <c r="BA28"/>
      <c r="BB28"/>
      <c r="BC28"/>
      <c r="BD28"/>
      <c r="BE28"/>
      <c r="BF28"/>
      <c r="BG28"/>
      <c r="BH28"/>
      <c r="BI28"/>
      <c r="BJ28"/>
      <c r="BK28"/>
      <c r="BL28"/>
      <c r="BM28"/>
      <c r="BN28"/>
      <c r="BO28"/>
      <c r="BP28"/>
      <c r="BQ28"/>
      <c r="BR28"/>
    </row>
    <row r="29">
      <c r="A29" t="s">
        <v>470</v>
      </c>
      <c r="B29">
        <v>2000</v>
      </c>
      <c r="C29" t="s">
        <v>473</v>
      </c>
      <c r="D29">
        <v>71</v>
      </c>
      <c r="E29" t="s">
        <v>163</v>
      </c>
      <c r="F29" t="s">
        <v>46</v>
      </c>
      <c r="G29" t="s">
        <v>191</v>
      </c>
      <c r="H29">
        <v>0.87582125592438864</v>
      </c>
      <c r="I29">
        <v>0.28662967002991852</v>
      </c>
      <c r="J29">
        <v>0.47735783873808829</v>
      </c>
      <c r="K29">
        <v>0.29321590491849508</v>
      </c>
      <c r="L29">
        <v>0.26242266441338519</v>
      </c>
      <c r="M29">
        <v>0.42243916934009612</v>
      </c>
      <c r="N29">
        <v>0</v>
      </c>
      <c r="O29">
        <v>0</v>
      </c>
      <c r="P29">
        <v>0.644572715189624</v>
      </c>
      <c r="Q29">
        <v>0.52040813210277892</v>
      </c>
      <c r="R29">
        <v>0.65613365552237746</v>
      </c>
      <c r="S29">
        <v>0.91298490697064949</v>
      </c>
      <c r="T29">
        <v>0.47375380492758729</v>
      </c>
      <c r="U29">
        <v>0.20519607833852321</v>
      </c>
      <c r="V29">
        <v>0.78188945181139557</v>
      </c>
      <c r="W29" t="s">
        <v>150</v>
      </c>
      <c r="X29" t="s">
        <v>151</v>
      </c>
      <c r="Y29" t="s">
        <v>152</v>
      </c>
      <c r="Z29" t="s">
        <v>153</v>
      </c>
      <c r="AA29" t="s">
        <v>154</v>
      </c>
      <c r="AB29" t="s">
        <v>155</v>
      </c>
      <c r="AC29" t="s">
        <v>156</v>
      </c>
      <c r="AD29" t="s">
        <v>157</v>
      </c>
      <c r="AE29" t="s">
        <v>158</v>
      </c>
      <c r="AF29" t="s">
        <v>159</v>
      </c>
      <c r="AG29" t="s">
        <v>160</v>
      </c>
      <c r="AH29">
        <v>0</v>
      </c>
      <c r="AI29">
        <v>0</v>
      </c>
      <c r="AJ29">
        <v>0.84915084915084948</v>
      </c>
      <c r="AK29">
        <v>0.83922261484098915</v>
      </c>
      <c r="AL29">
        <v>0.49443757725587101</v>
      </c>
      <c r="AM29">
        <v>1.0882708585247849</v>
      </c>
      <c r="AN29">
        <v>0.2062919030428044</v>
      </c>
      <c r="AO29">
        <v>0.85858585858586112</v>
      </c>
      <c r="AP29">
        <v>0</v>
      </c>
      <c r="AQ29">
        <v>0</v>
      </c>
      <c r="AR29">
        <v>0.38307794803464618</v>
      </c>
      <c r="AS29"/>
      <c r="AT29"/>
      <c r="AU29"/>
      <c r="AV29"/>
      <c r="AW29"/>
      <c r="AX29"/>
      <c r="AY29"/>
      <c r="AZ29"/>
      <c r="BA29"/>
      <c r="BB29"/>
      <c r="BC29"/>
      <c r="BD29"/>
      <c r="BE29"/>
      <c r="BF29"/>
      <c r="BG29"/>
      <c r="BH29"/>
      <c r="BI29"/>
      <c r="BJ29"/>
      <c r="BK29"/>
      <c r="BL29"/>
      <c r="BM29"/>
      <c r="BN29"/>
      <c r="BO29"/>
      <c r="BP29"/>
      <c r="BQ29"/>
      <c r="BR29"/>
    </row>
    <row r="30">
      <c r="A30" t="s">
        <v>470</v>
      </c>
      <c r="B30">
        <v>2000</v>
      </c>
      <c r="C30" t="s">
        <v>473</v>
      </c>
      <c r="D30">
        <v>122</v>
      </c>
      <c r="E30" t="s">
        <v>18</v>
      </c>
      <c r="F30" t="s">
        <v>14</v>
      </c>
      <c r="G30" t="s">
        <v>489</v>
      </c>
      <c r="H30">
        <v>79.881516243259554</v>
      </c>
      <c r="I30">
        <v>79.497116167505837</v>
      </c>
      <c r="J30">
        <v>85.043371808909058</v>
      </c>
      <c r="K30">
        <v>95.468315872536408</v>
      </c>
      <c r="L30">
        <v>98.798284328310288</v>
      </c>
      <c r="M30">
        <v>94.727424414493754</v>
      </c>
      <c r="N30">
        <v>98.239268224859785</v>
      </c>
      <c r="O30">
        <v>98.678599906195132</v>
      </c>
      <c r="P30">
        <v>98.143866924279848</v>
      </c>
      <c r="Q30">
        <v>99.802081928844586</v>
      </c>
      <c r="R30">
        <v>71.812387581171066</v>
      </c>
      <c r="S30">
        <v>76.259865392630502</v>
      </c>
      <c r="T30">
        <v>70.84677866549211</v>
      </c>
      <c r="U30">
        <v>72.971612019628679</v>
      </c>
      <c r="V30">
        <v>78.393267338992871</v>
      </c>
      <c r="W30" t="s">
        <v>150</v>
      </c>
      <c r="X30" t="s">
        <v>151</v>
      </c>
      <c r="Y30" t="s">
        <v>152</v>
      </c>
      <c r="Z30" t="s">
        <v>153</v>
      </c>
      <c r="AA30" t="s">
        <v>154</v>
      </c>
      <c r="AB30" t="s">
        <v>155</v>
      </c>
      <c r="AC30" t="s">
        <v>156</v>
      </c>
      <c r="AD30" t="s">
        <v>157</v>
      </c>
      <c r="AE30" t="s">
        <v>158</v>
      </c>
      <c r="AF30" t="s">
        <v>159</v>
      </c>
      <c r="AG30" t="s">
        <v>160</v>
      </c>
      <c r="AH30">
        <v>92.720656978210741</v>
      </c>
      <c r="AI30">
        <v>51.554747647050419</v>
      </c>
      <c r="AJ30">
        <v>79.95729725328799</v>
      </c>
      <c r="AK30">
        <v>88.426698532710702</v>
      </c>
      <c r="AL30">
        <v>91.620603266920227</v>
      </c>
      <c r="AM30">
        <v>93.13292121351779</v>
      </c>
      <c r="AN30">
        <v>79.901731515828885</v>
      </c>
      <c r="AO30">
        <v>97.880928347980017</v>
      </c>
      <c r="AP30">
        <v>95.909862230817993</v>
      </c>
      <c r="AQ30">
        <v>89.581853959720462</v>
      </c>
      <c r="AR30">
        <v>99.395549935101243</v>
      </c>
      <c r="AS30"/>
      <c r="AT30"/>
      <c r="AU30"/>
      <c r="AV30"/>
      <c r="AW30"/>
      <c r="AX30"/>
      <c r="AY30"/>
      <c r="AZ30"/>
      <c r="BA30"/>
      <c r="BB30"/>
      <c r="BC30"/>
      <c r="BD30"/>
      <c r="BE30"/>
      <c r="BF30"/>
      <c r="BG30"/>
      <c r="BH30"/>
      <c r="BI30"/>
      <c r="BJ30"/>
      <c r="BK30"/>
      <c r="BL30"/>
      <c r="BM30"/>
      <c r="BN30"/>
      <c r="BO30"/>
      <c r="BP30"/>
      <c r="BQ30"/>
      <c r="BR30"/>
    </row>
    <row r="31">
      <c r="A31" t="s">
        <v>470</v>
      </c>
      <c r="B31">
        <v>2000</v>
      </c>
      <c r="C31" t="s">
        <v>473</v>
      </c>
      <c r="D31">
        <v>123</v>
      </c>
      <c r="E31" t="s">
        <v>18</v>
      </c>
      <c r="F31" t="s">
        <v>51</v>
      </c>
      <c r="G31" t="s">
        <v>191</v>
      </c>
      <c r="H31">
        <v>20.118483756740449</v>
      </c>
      <c r="I31">
        <v>20.50288383249416</v>
      </c>
      <c r="J31">
        <v>14.956628191090941</v>
      </c>
      <c r="K31">
        <v>4.5316841274635919</v>
      </c>
      <c r="L31">
        <v>1.2017156716897119</v>
      </c>
      <c r="M31">
        <v>5.2725755855062459</v>
      </c>
      <c r="N31">
        <v>1.7607317751402149</v>
      </c>
      <c r="O31">
        <v>1.321400093804868</v>
      </c>
      <c r="P31">
        <v>1.856133075720152</v>
      </c>
      <c r="Q31">
        <v>0.1979180711554136</v>
      </c>
      <c r="R31">
        <v>28.18761241882893</v>
      </c>
      <c r="S31">
        <v>23.740134607369502</v>
      </c>
      <c r="T31">
        <v>29.15322133450789</v>
      </c>
      <c r="U31">
        <v>27.028387980371321</v>
      </c>
      <c r="V31">
        <v>21.606732661007129</v>
      </c>
      <c r="W31" t="s">
        <v>150</v>
      </c>
      <c r="X31" t="s">
        <v>151</v>
      </c>
      <c r="Y31" t="s">
        <v>152</v>
      </c>
      <c r="Z31" t="s">
        <v>153</v>
      </c>
      <c r="AA31" t="s">
        <v>154</v>
      </c>
      <c r="AB31" t="s">
        <v>155</v>
      </c>
      <c r="AC31" t="s">
        <v>156</v>
      </c>
      <c r="AD31" t="s">
        <v>157</v>
      </c>
      <c r="AE31" t="s">
        <v>158</v>
      </c>
      <c r="AF31" t="s">
        <v>159</v>
      </c>
      <c r="AG31" t="s">
        <v>160</v>
      </c>
      <c r="AH31">
        <v>7.2793430217892592</v>
      </c>
      <c r="AI31">
        <v>48.445252352949581</v>
      </c>
      <c r="AJ31">
        <v>20.04270274671201</v>
      </c>
      <c r="AK31">
        <v>11.5733014672893</v>
      </c>
      <c r="AL31">
        <v>8.3793967330797727</v>
      </c>
      <c r="AM31">
        <v>6.8670787864822103</v>
      </c>
      <c r="AN31">
        <v>20.098268484171111</v>
      </c>
      <c r="AO31">
        <v>2.1190716520199828</v>
      </c>
      <c r="AP31">
        <v>4.0901377691820073</v>
      </c>
      <c r="AQ31">
        <v>10.41814604027954</v>
      </c>
      <c r="AR31">
        <v>0.60445006489875652</v>
      </c>
      <c r="AS31"/>
      <c r="AT31"/>
      <c r="AU31"/>
      <c r="AV31"/>
      <c r="AW31"/>
      <c r="AX31"/>
      <c r="AY31"/>
      <c r="AZ31"/>
      <c r="BA31"/>
      <c r="BB31"/>
      <c r="BC31"/>
      <c r="BD31"/>
      <c r="BE31"/>
      <c r="BF31"/>
      <c r="BG31"/>
      <c r="BH31"/>
      <c r="BI31"/>
      <c r="BJ31"/>
      <c r="BK31"/>
      <c r="BL31"/>
      <c r="BM31"/>
      <c r="BN31"/>
      <c r="BO31"/>
      <c r="BP31"/>
      <c r="BQ31"/>
      <c r="BR31"/>
    </row>
    <row r="32">
      <c r="A32" t="s">
        <v>470</v>
      </c>
      <c r="B32">
        <v>2000</v>
      </c>
      <c r="C32" t="s">
        <v>473</v>
      </c>
      <c r="D32">
        <v>124</v>
      </c>
      <c r="E32" t="s">
        <v>50</v>
      </c>
      <c r="F32" t="s">
        <v>15</v>
      </c>
      <c r="G32" t="s">
        <v>490</v>
      </c>
      <c r="H32">
        <v>74.999160761517373</v>
      </c>
      <c r="I32">
        <v>77.770752910937773</v>
      </c>
      <c r="J32">
        <v>84.02488391004286</v>
      </c>
      <c r="K32">
        <v>94.864643821566631</v>
      </c>
      <c r="L32">
        <v>98.634444068778265</v>
      </c>
      <c r="M32">
        <v>90.442737969433509</v>
      </c>
      <c r="N32">
        <v>97.16068951561185</v>
      </c>
      <c r="O32">
        <v>98.155181982635554</v>
      </c>
      <c r="P32">
        <v>97.515358956923549</v>
      </c>
      <c r="Q32">
        <v>99.802081928844586</v>
      </c>
      <c r="R32">
        <v>66.971634247644531</v>
      </c>
      <c r="S32">
        <v>73.064203281801724</v>
      </c>
      <c r="T32">
        <v>69.35683007510093</v>
      </c>
      <c r="U32">
        <v>70.65593737718136</v>
      </c>
      <c r="V32">
        <v>78.27693338065211</v>
      </c>
      <c r="W32" t="s">
        <v>150</v>
      </c>
      <c r="X32" t="s">
        <v>151</v>
      </c>
      <c r="Y32" t="s">
        <v>152</v>
      </c>
      <c r="Z32" t="s">
        <v>153</v>
      </c>
      <c r="AA32" t="s">
        <v>154</v>
      </c>
      <c r="AB32" t="s">
        <v>155</v>
      </c>
      <c r="AC32" t="s">
        <v>156</v>
      </c>
      <c r="AD32" t="s">
        <v>157</v>
      </c>
      <c r="AE32" t="s">
        <v>158</v>
      </c>
      <c r="AF32" t="s">
        <v>159</v>
      </c>
      <c r="AG32" t="s">
        <v>160</v>
      </c>
      <c r="AH32">
        <v>89.859186225087939</v>
      </c>
      <c r="AI32">
        <v>47.813887293377327</v>
      </c>
      <c r="AJ32">
        <v>79.504882552083629</v>
      </c>
      <c r="AK32">
        <v>86.594599561177844</v>
      </c>
      <c r="AL32">
        <v>89.926921069986008</v>
      </c>
      <c r="AM32">
        <v>90.849651385564286</v>
      </c>
      <c r="AN32">
        <v>78.895767128855539</v>
      </c>
      <c r="AO32">
        <v>97.322791658252939</v>
      </c>
      <c r="AP32">
        <v>94.415079227918326</v>
      </c>
      <c r="AQ32">
        <v>89.324356708676873</v>
      </c>
      <c r="AR32">
        <v>97.669038366677199</v>
      </c>
      <c r="AS32"/>
      <c r="AT32"/>
      <c r="AU32"/>
      <c r="AV32"/>
      <c r="AW32"/>
      <c r="AX32"/>
      <c r="AY32"/>
      <c r="AZ32"/>
      <c r="BA32"/>
      <c r="BB32"/>
      <c r="BC32"/>
      <c r="BD32"/>
      <c r="BE32"/>
      <c r="BF32"/>
      <c r="BG32"/>
      <c r="BH32"/>
      <c r="BI32"/>
      <c r="BJ32"/>
      <c r="BK32"/>
      <c r="BL32"/>
      <c r="BM32"/>
      <c r="BN32"/>
      <c r="BO32"/>
      <c r="BP32"/>
      <c r="BQ32"/>
      <c r="BR32"/>
    </row>
    <row r="33">
      <c r="A33" t="s">
        <v>470</v>
      </c>
      <c r="B33">
        <v>2000</v>
      </c>
      <c r="C33" t="s">
        <v>473</v>
      </c>
      <c r="D33">
        <v>125</v>
      </c>
      <c r="E33" t="s">
        <v>50</v>
      </c>
      <c r="F33" t="s">
        <v>16</v>
      </c>
      <c r="G33" t="s">
        <v>491</v>
      </c>
      <c r="H33">
        <v>4.8823554817421657</v>
      </c>
      <c r="I33">
        <v>1.726363256567979</v>
      </c>
      <c r="J33">
        <v>1.018487898866151</v>
      </c>
      <c r="K33">
        <v>0.60367205096978727</v>
      </c>
      <c r="L33">
        <v>0.16384025953203851</v>
      </c>
      <c r="M33">
        <v>4.2846864450602347</v>
      </c>
      <c r="N33">
        <v>1.0785787092479651</v>
      </c>
      <c r="O33">
        <v>0.52341792355960715</v>
      </c>
      <c r="P33">
        <v>0.62850796735628145</v>
      </c>
      <c r="Q33">
        <v>0</v>
      </c>
      <c r="R33">
        <v>4.8407533335265329</v>
      </c>
      <c r="S33">
        <v>3.1956621108287702</v>
      </c>
      <c r="T33">
        <v>1.4899485903911689</v>
      </c>
      <c r="U33">
        <v>2.3156746424473171</v>
      </c>
      <c r="V33">
        <v>0.1163339583407581</v>
      </c>
      <c r="W33" t="s">
        <v>150</v>
      </c>
      <c r="X33" t="s">
        <v>151</v>
      </c>
      <c r="Y33" t="s">
        <v>152</v>
      </c>
      <c r="Z33" t="s">
        <v>153</v>
      </c>
      <c r="AA33" t="s">
        <v>154</v>
      </c>
      <c r="AB33" t="s">
        <v>155</v>
      </c>
      <c r="AC33" t="s">
        <v>156</v>
      </c>
      <c r="AD33" t="s">
        <v>157</v>
      </c>
      <c r="AE33" t="s">
        <v>158</v>
      </c>
      <c r="AF33" t="s">
        <v>159</v>
      </c>
      <c r="AG33" t="s">
        <v>160</v>
      </c>
      <c r="AH33">
        <v>2.8614707531227599</v>
      </c>
      <c r="AI33">
        <v>3.7408603536730869</v>
      </c>
      <c r="AJ33">
        <v>0.45241470120435012</v>
      </c>
      <c r="AK33">
        <v>1.832098971532873</v>
      </c>
      <c r="AL33">
        <v>1.6936821969342239</v>
      </c>
      <c r="AM33">
        <v>2.2832698279534909</v>
      </c>
      <c r="AN33">
        <v>1.005964386973343</v>
      </c>
      <c r="AO33">
        <v>0.5581366897270682</v>
      </c>
      <c r="AP33">
        <v>1.494783002899664</v>
      </c>
      <c r="AQ33">
        <v>0.25749725104357579</v>
      </c>
      <c r="AR33">
        <v>1.726511568424081</v>
      </c>
      <c r="AS33"/>
      <c r="AT33"/>
      <c r="AU33"/>
      <c r="AV33"/>
      <c r="AW33"/>
      <c r="AX33"/>
      <c r="AY33"/>
      <c r="AZ33"/>
      <c r="BA33"/>
      <c r="BB33"/>
      <c r="BC33"/>
      <c r="BD33"/>
      <c r="BE33"/>
      <c r="BF33"/>
      <c r="BG33"/>
      <c r="BH33"/>
      <c r="BI33"/>
      <c r="BJ33"/>
      <c r="BK33"/>
      <c r="BL33"/>
      <c r="BM33"/>
      <c r="BN33"/>
      <c r="BO33"/>
      <c r="BP33"/>
      <c r="BQ33"/>
      <c r="BR33"/>
    </row>
    <row r="34">
      <c r="A34" t="s">
        <v>470</v>
      </c>
      <c r="B34">
        <v>2000</v>
      </c>
      <c r="C34" t="s">
        <v>473</v>
      </c>
      <c r="D34">
        <v>126</v>
      </c>
      <c r="E34" t="s">
        <v>50</v>
      </c>
      <c r="F34" t="s">
        <v>22</v>
      </c>
      <c r="G34" t="s">
        <v>492</v>
      </c>
      <c r="H34">
        <v>19.871190864662641</v>
      </c>
      <c r="I34">
        <v>20.502883832494248</v>
      </c>
      <c r="J34">
        <v>14.882128497488671</v>
      </c>
      <c r="K34">
        <v>4.5316841274635777</v>
      </c>
      <c r="L34">
        <v>1.201715671689698</v>
      </c>
      <c r="M34">
        <v>5.2725755855062602</v>
      </c>
      <c r="N34">
        <v>1.760731775140187</v>
      </c>
      <c r="O34">
        <v>1.32140009380484</v>
      </c>
      <c r="P34">
        <v>1.7267258713784339</v>
      </c>
      <c r="Q34">
        <v>0.1979180711554136</v>
      </c>
      <c r="R34">
        <v>27.601129641485159</v>
      </c>
      <c r="S34">
        <v>23.740134607369509</v>
      </c>
      <c r="T34">
        <v>29.153221334507901</v>
      </c>
      <c r="U34">
        <v>27.028387980371321</v>
      </c>
      <c r="V34">
        <v>21.606732661007129</v>
      </c>
      <c r="W34" t="s">
        <v>150</v>
      </c>
      <c r="X34" t="s">
        <v>151</v>
      </c>
      <c r="Y34" t="s">
        <v>152</v>
      </c>
      <c r="Z34" t="s">
        <v>153</v>
      </c>
      <c r="AA34" t="s">
        <v>154</v>
      </c>
      <c r="AB34" t="s">
        <v>155</v>
      </c>
      <c r="AC34" t="s">
        <v>156</v>
      </c>
      <c r="AD34" t="s">
        <v>157</v>
      </c>
      <c r="AE34" t="s">
        <v>158</v>
      </c>
      <c r="AF34" t="s">
        <v>159</v>
      </c>
      <c r="AG34" t="s">
        <v>160</v>
      </c>
      <c r="AH34">
        <v>7.2326358755959319</v>
      </c>
      <c r="AI34">
        <v>48.214926057364167</v>
      </c>
      <c r="AJ34">
        <v>19.992752696761968</v>
      </c>
      <c r="AK34">
        <v>11.35245341075218</v>
      </c>
      <c r="AL34">
        <v>8.3793967330797727</v>
      </c>
      <c r="AM34">
        <v>6.8670787864822236</v>
      </c>
      <c r="AN34">
        <v>19.94354955688901</v>
      </c>
      <c r="AO34">
        <v>2.119071652019997</v>
      </c>
      <c r="AP34">
        <v>4.0901377691820073</v>
      </c>
      <c r="AQ34">
        <v>10.41814604027955</v>
      </c>
      <c r="AR34">
        <v>0.60445006489871389</v>
      </c>
      <c r="AS34"/>
      <c r="AT34"/>
      <c r="AU34"/>
      <c r="AV34"/>
      <c r="AW34"/>
      <c r="AX34"/>
      <c r="AY34"/>
      <c r="AZ34"/>
      <c r="BA34"/>
      <c r="BB34"/>
      <c r="BC34"/>
      <c r="BD34"/>
      <c r="BE34"/>
      <c r="BF34"/>
      <c r="BG34"/>
      <c r="BH34"/>
      <c r="BI34"/>
      <c r="BJ34"/>
      <c r="BK34"/>
      <c r="BL34"/>
      <c r="BM34"/>
      <c r="BN34"/>
      <c r="BO34"/>
      <c r="BP34"/>
      <c r="BQ34"/>
      <c r="BR34"/>
    </row>
    <row r="35">
      <c r="A35" t="s">
        <v>470</v>
      </c>
      <c r="B35">
        <v>2000</v>
      </c>
      <c r="C35" t="s">
        <v>473</v>
      </c>
      <c r="D35">
        <v>127</v>
      </c>
      <c r="E35" t="s">
        <v>50</v>
      </c>
      <c r="F35" t="s">
        <v>19</v>
      </c>
      <c r="G35" t="s">
        <v>493</v>
      </c>
      <c r="H35">
        <v>0.24729289207782909</v>
      </c>
      <c r="I35">
        <v>0</v>
      </c>
      <c r="J35">
        <v>0.074499693602325598</v>
      </c>
      <c r="K35">
        <v>0</v>
      </c>
      <c r="L35">
        <v>0</v>
      </c>
      <c r="M35">
        <v>0</v>
      </c>
      <c r="N35">
        <v>0</v>
      </c>
      <c r="O35">
        <v>0</v>
      </c>
      <c r="P35">
        <v>0.12940720434173231</v>
      </c>
      <c r="Q35">
        <v>0</v>
      </c>
      <c r="R35">
        <v>0.58648277734377519</v>
      </c>
      <c r="S35">
        <v>0</v>
      </c>
      <c r="T35">
        <v>0</v>
      </c>
      <c r="U35">
        <v>0</v>
      </c>
      <c r="V35">
        <v>0</v>
      </c>
      <c r="W35" t="s">
        <v>150</v>
      </c>
      <c r="X35" t="s">
        <v>151</v>
      </c>
      <c r="Y35" t="s">
        <v>152</v>
      </c>
      <c r="Z35" t="s">
        <v>153</v>
      </c>
      <c r="AA35" t="s">
        <v>154</v>
      </c>
      <c r="AB35" t="s">
        <v>155</v>
      </c>
      <c r="AC35" t="s">
        <v>156</v>
      </c>
      <c r="AD35" t="s">
        <v>157</v>
      </c>
      <c r="AE35" t="s">
        <v>158</v>
      </c>
      <c r="AF35" t="s">
        <v>159</v>
      </c>
      <c r="AG35" t="s">
        <v>160</v>
      </c>
      <c r="AH35">
        <v>0.046707146193367598</v>
      </c>
      <c r="AI35">
        <v>0.23032629558541251</v>
      </c>
      <c r="AJ35">
        <v>0.04995004995005</v>
      </c>
      <c r="AK35">
        <v>0.22084805653710241</v>
      </c>
      <c r="AL35">
        <v>0</v>
      </c>
      <c r="AM35">
        <v>0</v>
      </c>
      <c r="AN35">
        <v>0.15471892728210329</v>
      </c>
      <c r="AO35">
        <v>0</v>
      </c>
      <c r="AP35">
        <v>0</v>
      </c>
      <c r="AQ35">
        <v>0</v>
      </c>
      <c r="AR35">
        <v>0</v>
      </c>
      <c r="AS35"/>
      <c r="AT35"/>
      <c r="AU35"/>
      <c r="AV35"/>
      <c r="AW35"/>
      <c r="AX35"/>
      <c r="AY35"/>
      <c r="AZ35"/>
      <c r="BA35"/>
      <c r="BB35"/>
      <c r="BC35"/>
      <c r="BD35"/>
      <c r="BE35"/>
      <c r="BF35"/>
      <c r="BG35"/>
      <c r="BH35"/>
      <c r="BI35"/>
      <c r="BJ35"/>
      <c r="BK35"/>
      <c r="BL35"/>
      <c r="BM35"/>
      <c r="BN35"/>
      <c r="BO35"/>
      <c r="BP35"/>
      <c r="BQ35"/>
      <c r="BR35"/>
    </row>
    <row r="36">
      <c r="A36" t="s">
        <v>470</v>
      </c>
      <c r="B36">
        <v>2000</v>
      </c>
      <c r="C36" t="s">
        <v>473</v>
      </c>
      <c r="D36">
        <v>135</v>
      </c>
      <c r="E36" t="s">
        <v>45</v>
      </c>
      <c r="F36" t="s">
        <v>44</v>
      </c>
      <c r="G36" t="s">
        <v>494</v>
      </c>
      <c r="H36">
        <v>20.14030635682165</v>
      </c>
      <c r="I36">
        <v>28.97819006446916</v>
      </c>
      <c r="J36">
        <v>51.779880508464139</v>
      </c>
      <c r="K36">
        <v>90.32600575304194</v>
      </c>
      <c r="L36">
        <v>96.887025266305187</v>
      </c>
      <c r="M36">
        <v>92.009465548335797</v>
      </c>
      <c r="N36">
        <v>96.269564882320083</v>
      </c>
      <c r="O36">
        <v>93.661214643189595</v>
      </c>
      <c r="P36">
        <v>86.253556332927872</v>
      </c>
      <c r="Q36">
        <v>70.684143816652551</v>
      </c>
      <c r="R36">
        <v>7.7461479468367722</v>
      </c>
      <c r="S36">
        <v>11.81387197309229</v>
      </c>
      <c r="T36">
        <v>11.540336549960371</v>
      </c>
      <c r="U36">
        <v>19.446063222800859</v>
      </c>
      <c r="V36">
        <v>19.4545547058345</v>
      </c>
      <c r="W36" t="s">
        <v>150</v>
      </c>
      <c r="X36" t="s">
        <v>151</v>
      </c>
      <c r="Y36" t="s">
        <v>152</v>
      </c>
      <c r="Z36" t="s">
        <v>153</v>
      </c>
      <c r="AA36" t="s">
        <v>154</v>
      </c>
      <c r="AB36" t="s">
        <v>155</v>
      </c>
      <c r="AC36" t="s">
        <v>156</v>
      </c>
      <c r="AD36" t="s">
        <v>157</v>
      </c>
      <c r="AE36" t="s">
        <v>158</v>
      </c>
      <c r="AF36" t="s">
        <v>159</v>
      </c>
      <c r="AG36" t="s">
        <v>160</v>
      </c>
      <c r="AH36">
        <v>17.542967054483402</v>
      </c>
      <c r="AI36">
        <v>25.493017827910212</v>
      </c>
      <c r="AJ36">
        <v>31.158652949561692</v>
      </c>
      <c r="AK36">
        <v>12.114621409089001</v>
      </c>
      <c r="AL36">
        <v>69.27740761857595</v>
      </c>
      <c r="AM36">
        <v>49.286808605821243</v>
      </c>
      <c r="AN36">
        <v>62.279607143814218</v>
      </c>
      <c r="AO36">
        <v>78.694993316191244</v>
      </c>
      <c r="AP36">
        <v>40.603366347926901</v>
      </c>
      <c r="AQ36">
        <v>39.798263905911362</v>
      </c>
      <c r="AR36">
        <v>91.269371512793938</v>
      </c>
      <c r="AS36"/>
      <c r="AT36"/>
      <c r="AU36"/>
      <c r="AV36"/>
      <c r="AW36"/>
      <c r="AX36"/>
      <c r="AY36"/>
      <c r="AZ36"/>
      <c r="BA36"/>
      <c r="BB36"/>
      <c r="BC36"/>
      <c r="BD36"/>
      <c r="BE36"/>
      <c r="BF36"/>
      <c r="BG36"/>
      <c r="BH36"/>
      <c r="BI36"/>
      <c r="BJ36"/>
      <c r="BK36"/>
      <c r="BL36"/>
      <c r="BM36"/>
      <c r="BN36"/>
      <c r="BO36"/>
      <c r="BP36"/>
      <c r="BQ36"/>
      <c r="BR36"/>
    </row>
    <row r="37">
      <c r="A37" t="s">
        <v>470</v>
      </c>
      <c r="B37">
        <v>2000</v>
      </c>
      <c r="C37" t="s">
        <v>473</v>
      </c>
      <c r="D37">
        <v>136</v>
      </c>
      <c r="E37" t="s">
        <v>45</v>
      </c>
      <c r="F37" t="s">
        <v>43</v>
      </c>
      <c r="G37" t="s">
        <v>495</v>
      </c>
      <c r="H37">
        <v>0.31171187818493618</v>
      </c>
      <c r="I37">
        <v>0.097741994635007406</v>
      </c>
      <c r="J37">
        <v>0.39741342143335279</v>
      </c>
      <c r="K37">
        <v>0.035607847063791401</v>
      </c>
      <c r="L37">
        <v>0.50059454031791106</v>
      </c>
      <c r="M37">
        <v>1.173032424165003</v>
      </c>
      <c r="N37">
        <v>0.30029607236243072</v>
      </c>
      <c r="O37">
        <v>0</v>
      </c>
      <c r="P37">
        <v>0</v>
      </c>
      <c r="Q37">
        <v>0.22283480450080109</v>
      </c>
      <c r="R37">
        <v>0</v>
      </c>
      <c r="S37">
        <v>0</v>
      </c>
      <c r="T37">
        <v>0</v>
      </c>
      <c r="U37">
        <v>0.88988629877147152</v>
      </c>
      <c r="V37">
        <v>0.48923953642991258</v>
      </c>
      <c r="W37" t="s">
        <v>150</v>
      </c>
      <c r="X37" t="s">
        <v>151</v>
      </c>
      <c r="Y37" t="s">
        <v>152</v>
      </c>
      <c r="Z37" t="s">
        <v>153</v>
      </c>
      <c r="AA37" t="s">
        <v>154</v>
      </c>
      <c r="AB37" t="s">
        <v>155</v>
      </c>
      <c r="AC37" t="s">
        <v>156</v>
      </c>
      <c r="AD37" t="s">
        <v>157</v>
      </c>
      <c r="AE37" t="s">
        <v>158</v>
      </c>
      <c r="AF37" t="s">
        <v>159</v>
      </c>
      <c r="AG37" t="s">
        <v>160</v>
      </c>
      <c r="AH37">
        <v>0.036648128278522103</v>
      </c>
      <c r="AI37">
        <v>0.49265357110473201</v>
      </c>
      <c r="AJ37">
        <v>0.25160013918920282</v>
      </c>
      <c r="AK37">
        <v>0.85179032889482043</v>
      </c>
      <c r="AL37">
        <v>0</v>
      </c>
      <c r="AM37">
        <v>0.4197661963790375</v>
      </c>
      <c r="AN37">
        <v>0</v>
      </c>
      <c r="AO37">
        <v>0.044520890374593197</v>
      </c>
      <c r="AP37">
        <v>0</v>
      </c>
      <c r="AQ37">
        <v>0</v>
      </c>
      <c r="AR37">
        <v>0.24809714316001361</v>
      </c>
      <c r="AS37"/>
      <c r="AT37"/>
      <c r="AU37"/>
      <c r="AV37"/>
      <c r="AW37"/>
      <c r="AX37"/>
      <c r="AY37"/>
      <c r="AZ37"/>
      <c r="BA37"/>
      <c r="BB37"/>
      <c r="BC37"/>
      <c r="BD37"/>
      <c r="BE37"/>
      <c r="BF37"/>
      <c r="BG37"/>
      <c r="BH37"/>
      <c r="BI37"/>
      <c r="BJ37"/>
      <c r="BK37"/>
      <c r="BL37"/>
      <c r="BM37"/>
      <c r="BN37"/>
      <c r="BO37"/>
      <c r="BP37"/>
      <c r="BQ37"/>
      <c r="BR37"/>
    </row>
    <row r="38">
      <c r="A38" t="s">
        <v>470</v>
      </c>
      <c r="B38">
        <v>2000</v>
      </c>
      <c r="C38" t="s">
        <v>473</v>
      </c>
      <c r="D38">
        <v>137</v>
      </c>
      <c r="E38" t="s">
        <v>45</v>
      </c>
      <c r="F38" t="s">
        <v>42</v>
      </c>
      <c r="G38" t="s">
        <v>496</v>
      </c>
      <c r="H38">
        <v>59.42949800825297</v>
      </c>
      <c r="I38">
        <v>50.421184108401661</v>
      </c>
      <c r="J38">
        <v>32.866077879011563</v>
      </c>
      <c r="K38">
        <v>5.1067022724306872</v>
      </c>
      <c r="L38">
        <v>1.410664521687194</v>
      </c>
      <c r="M38">
        <v>1.5449264419929569</v>
      </c>
      <c r="N38">
        <v>1.6694072701772791</v>
      </c>
      <c r="O38">
        <v>5.0173852630055347</v>
      </c>
      <c r="P38">
        <v>11.89031059135198</v>
      </c>
      <c r="Q38">
        <v>28.89510330769124</v>
      </c>
      <c r="R38">
        <v>64.066239634334295</v>
      </c>
      <c r="S38">
        <v>64.445993419538212</v>
      </c>
      <c r="T38">
        <v>59.306442115531738</v>
      </c>
      <c r="U38">
        <v>52.635662498056362</v>
      </c>
      <c r="V38">
        <v>58.449473096728447</v>
      </c>
      <c r="W38" t="s">
        <v>150</v>
      </c>
      <c r="X38" t="s">
        <v>151</v>
      </c>
      <c r="Y38" t="s">
        <v>152</v>
      </c>
      <c r="Z38" t="s">
        <v>153</v>
      </c>
      <c r="AA38" t="s">
        <v>154</v>
      </c>
      <c r="AB38" t="s">
        <v>155</v>
      </c>
      <c r="AC38" t="s">
        <v>156</v>
      </c>
      <c r="AD38" t="s">
        <v>157</v>
      </c>
      <c r="AE38" t="s">
        <v>158</v>
      </c>
      <c r="AF38" t="s">
        <v>159</v>
      </c>
      <c r="AG38" t="s">
        <v>160</v>
      </c>
      <c r="AH38">
        <v>75.141041795448814</v>
      </c>
      <c r="AI38">
        <v>25.569076248035479</v>
      </c>
      <c r="AJ38">
        <v>48.547044164537098</v>
      </c>
      <c r="AK38">
        <v>75.460286794726883</v>
      </c>
      <c r="AL38">
        <v>22.343195648344281</v>
      </c>
      <c r="AM38">
        <v>43.426346411317517</v>
      </c>
      <c r="AN38">
        <v>17.622124372014671</v>
      </c>
      <c r="AO38">
        <v>19.141414141414181</v>
      </c>
      <c r="AP38">
        <v>55.306495882891078</v>
      </c>
      <c r="AQ38">
        <v>49.7835900538091</v>
      </c>
      <c r="AR38">
        <v>7.8780812791472901</v>
      </c>
      <c r="AS38"/>
      <c r="AT38"/>
      <c r="AU38"/>
      <c r="AV38"/>
      <c r="AW38"/>
      <c r="AX38"/>
      <c r="AY38"/>
      <c r="AZ38"/>
      <c r="BA38"/>
      <c r="BB38"/>
      <c r="BC38"/>
      <c r="BD38"/>
      <c r="BE38"/>
      <c r="BF38"/>
      <c r="BG38"/>
      <c r="BH38"/>
      <c r="BI38"/>
      <c r="BJ38"/>
      <c r="BK38"/>
      <c r="BL38"/>
      <c r="BM38"/>
      <c r="BN38"/>
      <c r="BO38"/>
      <c r="BP38"/>
      <c r="BQ38"/>
      <c r="BR38"/>
    </row>
    <row r="39">
      <c r="A39" t="s">
        <v>470</v>
      </c>
      <c r="B39">
        <v>2000</v>
      </c>
      <c r="C39" t="s">
        <v>473</v>
      </c>
      <c r="D39">
        <v>138</v>
      </c>
      <c r="E39" t="s">
        <v>45</v>
      </c>
      <c r="F39" t="s">
        <v>41</v>
      </c>
      <c r="G39" t="s">
        <v>191</v>
      </c>
      <c r="H39">
        <v>20.118483756740449</v>
      </c>
      <c r="I39">
        <v>20.50288383249416</v>
      </c>
      <c r="J39">
        <v>14.956628191090941</v>
      </c>
      <c r="K39">
        <v>4.5316841274635919</v>
      </c>
      <c r="L39">
        <v>1.2017156716897119</v>
      </c>
      <c r="M39">
        <v>5.2725755855062459</v>
      </c>
      <c r="N39">
        <v>1.7607317751402149</v>
      </c>
      <c r="O39">
        <v>1.321400093804868</v>
      </c>
      <c r="P39">
        <v>1.856133075720152</v>
      </c>
      <c r="Q39">
        <v>0.1979180711554136</v>
      </c>
      <c r="R39">
        <v>28.18761241882893</v>
      </c>
      <c r="S39">
        <v>23.740134607369502</v>
      </c>
      <c r="T39">
        <v>29.15322133450789</v>
      </c>
      <c r="U39">
        <v>27.028387980371321</v>
      </c>
      <c r="V39">
        <v>21.606732661007129</v>
      </c>
      <c r="W39" t="s">
        <v>150</v>
      </c>
      <c r="X39" t="s">
        <v>151</v>
      </c>
      <c r="Y39" t="s">
        <v>152</v>
      </c>
      <c r="Z39" t="s">
        <v>153</v>
      </c>
      <c r="AA39" t="s">
        <v>154</v>
      </c>
      <c r="AB39" t="s">
        <v>155</v>
      </c>
      <c r="AC39" t="s">
        <v>156</v>
      </c>
      <c r="AD39" t="s">
        <v>157</v>
      </c>
      <c r="AE39" t="s">
        <v>158</v>
      </c>
      <c r="AF39" t="s">
        <v>159</v>
      </c>
      <c r="AG39" t="s">
        <v>160</v>
      </c>
      <c r="AH39">
        <v>7.2793430217892592</v>
      </c>
      <c r="AI39">
        <v>48.445252352949581</v>
      </c>
      <c r="AJ39">
        <v>20.04270274671201</v>
      </c>
      <c r="AK39">
        <v>11.5733014672893</v>
      </c>
      <c r="AL39">
        <v>8.3793967330797727</v>
      </c>
      <c r="AM39">
        <v>6.8670787864822103</v>
      </c>
      <c r="AN39">
        <v>20.098268484171111</v>
      </c>
      <c r="AO39">
        <v>2.1190716520199828</v>
      </c>
      <c r="AP39">
        <v>4.0901377691820073</v>
      </c>
      <c r="AQ39">
        <v>10.41814604027954</v>
      </c>
      <c r="AR39">
        <v>0.60445006489875652</v>
      </c>
      <c r="AS39"/>
      <c r="AT39"/>
      <c r="AU39"/>
      <c r="AV39"/>
      <c r="AW39"/>
      <c r="AX39"/>
      <c r="AY39"/>
      <c r="AZ39"/>
      <c r="BA39"/>
      <c r="BB39"/>
      <c r="BC39"/>
      <c r="BD39"/>
      <c r="BE39"/>
      <c r="BF39"/>
      <c r="BG39"/>
      <c r="BH39"/>
      <c r="BI39"/>
      <c r="BJ39"/>
      <c r="BK39"/>
      <c r="BL39"/>
      <c r="BM39"/>
      <c r="BN39"/>
      <c r="BO39"/>
      <c r="BP39"/>
      <c r="BQ39"/>
      <c r="BR39"/>
    </row>
    <row r="40">
      <c r="A40" t="s">
        <v>470</v>
      </c>
      <c r="B40">
        <v>2000</v>
      </c>
      <c r="C40" t="s">
        <v>473</v>
      </c>
      <c r="D40">
        <v>139</v>
      </c>
      <c r="E40" t="s">
        <v>45</v>
      </c>
      <c r="F40" t="s">
        <v>19</v>
      </c>
      <c r="G40" t="s">
        <v>191</v>
      </c>
      <c r="H40">
        <v>0.24729289207782909</v>
      </c>
      <c r="I40">
        <v>1.2472928920778299</v>
      </c>
      <c r="J40">
        <v>2.2472928920778301</v>
      </c>
      <c r="K40">
        <v>3.2472928920778301</v>
      </c>
      <c r="L40">
        <v>4.2472928920778301</v>
      </c>
      <c r="M40">
        <v>5.2472928920778301</v>
      </c>
      <c r="N40">
        <v>6.2472928920778301</v>
      </c>
      <c r="O40">
        <v>7.2472928920778301</v>
      </c>
      <c r="P40">
        <v>8.2472928920778301</v>
      </c>
      <c r="Q40">
        <v>9.2472928920778301</v>
      </c>
      <c r="R40">
        <v>10.2472928920778</v>
      </c>
      <c r="S40">
        <v>11.2472928920778</v>
      </c>
      <c r="T40">
        <v>12.2472928920778</v>
      </c>
      <c r="U40">
        <v>13.2472928920778</v>
      </c>
      <c r="V40">
        <v>14.2472928920778</v>
      </c>
      <c r="W40" t="s">
        <v>150</v>
      </c>
      <c r="X40" t="s">
        <v>151</v>
      </c>
      <c r="Y40" t="s">
        <v>152</v>
      </c>
      <c r="Z40" t="s">
        <v>153</v>
      </c>
      <c r="AA40" t="s">
        <v>154</v>
      </c>
      <c r="AB40" t="s">
        <v>155</v>
      </c>
      <c r="AC40" t="s">
        <v>156</v>
      </c>
      <c r="AD40" t="s">
        <v>157</v>
      </c>
      <c r="AE40" t="s">
        <v>158</v>
      </c>
      <c r="AF40" t="s">
        <v>159</v>
      </c>
      <c r="AG40" t="s">
        <v>160</v>
      </c>
      <c r="AH40">
        <v>15.2472928920778</v>
      </c>
      <c r="AI40">
        <v>16.247292892077802</v>
      </c>
      <c r="AJ40">
        <v>17.247292892077802</v>
      </c>
      <c r="AK40">
        <v>18.247292892077802</v>
      </c>
      <c r="AL40">
        <v>19.247292892077802</v>
      </c>
      <c r="AM40">
        <v>20.247292892077802</v>
      </c>
      <c r="AN40">
        <v>21.247292892077802</v>
      </c>
      <c r="AO40">
        <v>22.247292892077802</v>
      </c>
      <c r="AP40">
        <v>23.247292892077802</v>
      </c>
      <c r="AQ40">
        <v>24.247292892077802</v>
      </c>
      <c r="AR40">
        <v>25.247292892077802</v>
      </c>
      <c r="AS40"/>
      <c r="AT40"/>
      <c r="AU40"/>
      <c r="AV40"/>
      <c r="AW40"/>
      <c r="AX40"/>
      <c r="AY40"/>
      <c r="AZ40"/>
      <c r="BA40"/>
      <c r="BB40"/>
      <c r="BC40"/>
      <c r="BD40"/>
      <c r="BE40"/>
      <c r="BF40"/>
      <c r="BG40"/>
      <c r="BH40"/>
      <c r="BI40"/>
      <c r="BJ40"/>
      <c r="BK40"/>
      <c r="BL40"/>
      <c r="BM40"/>
      <c r="BN40"/>
      <c r="BO40"/>
      <c r="BP40"/>
      <c r="BQ40"/>
      <c r="BR40"/>
    </row>
    <row r="41">
      <c r="A41" t="s">
        <v>470</v>
      </c>
      <c r="B41">
        <v>2000</v>
      </c>
      <c r="C41" t="s">
        <v>473</v>
      </c>
      <c r="D41">
        <v>151</v>
      </c>
      <c r="E41" t="s">
        <v>109</v>
      </c>
      <c r="F41" t="s">
        <v>49</v>
      </c>
      <c r="G41" t="s">
        <v>191</v>
      </c>
      <c r="H41">
        <v>7.312311654902576</v>
      </c>
      <c r="I41">
        <v>6.9538457346654026</v>
      </c>
      <c r="J41">
        <v>5.8392836553844223</v>
      </c>
      <c r="K41">
        <v>5.9830778394409121</v>
      </c>
      <c r="L41">
        <v>5.5190966305961986</v>
      </c>
      <c r="M41">
        <v>6.7110047793776104</v>
      </c>
      <c r="N41">
        <v>4.3142703562819236</v>
      </c>
      <c r="O41">
        <v>6.0497700171928468</v>
      </c>
      <c r="P41">
        <v>6.5909621004943926</v>
      </c>
      <c r="Q41">
        <v>11.125006714241669</v>
      </c>
      <c r="R41">
        <v>8.3899864690658514</v>
      </c>
      <c r="S41">
        <v>5.7030860078724528</v>
      </c>
      <c r="T41">
        <v>5.171884222309699</v>
      </c>
      <c r="U41">
        <v>5.0023941994203716</v>
      </c>
      <c r="V41">
        <v>2.703435398974217</v>
      </c>
      <c r="W41" t="s">
        <v>150</v>
      </c>
      <c r="X41" t="s">
        <v>151</v>
      </c>
      <c r="Y41" t="s">
        <v>152</v>
      </c>
      <c r="Z41" t="s">
        <v>153</v>
      </c>
      <c r="AA41" t="s">
        <v>154</v>
      </c>
      <c r="AB41" t="s">
        <v>155</v>
      </c>
      <c r="AC41" t="s">
        <v>156</v>
      </c>
      <c r="AD41" t="s">
        <v>157</v>
      </c>
      <c r="AE41" t="s">
        <v>158</v>
      </c>
      <c r="AF41" t="s">
        <v>159</v>
      </c>
      <c r="AG41" t="s">
        <v>160</v>
      </c>
      <c r="AH41">
        <v>3.9234002802428809</v>
      </c>
      <c r="AI41">
        <v>4.8368522072936626</v>
      </c>
      <c r="AJ41">
        <v>3.5464535464535492</v>
      </c>
      <c r="AK41">
        <v>10.600706713780911</v>
      </c>
      <c r="AL41">
        <v>1.7305315203955489</v>
      </c>
      <c r="AM41">
        <v>1.571946795646912</v>
      </c>
      <c r="AN41">
        <v>5.8277462609592217</v>
      </c>
      <c r="AO41">
        <v>4.0909090909091042</v>
      </c>
      <c r="AP41">
        <v>4.9862763037511417</v>
      </c>
      <c r="AQ41">
        <v>6.0667340748230716</v>
      </c>
      <c r="AR41">
        <v>9.7268487674884074</v>
      </c>
      <c r="AS41"/>
      <c r="AT41"/>
      <c r="AU41"/>
      <c r="AV41"/>
      <c r="AW41"/>
      <c r="AX41"/>
      <c r="AY41"/>
      <c r="AZ41"/>
      <c r="BA41"/>
      <c r="BB41"/>
      <c r="BC41"/>
      <c r="BD41"/>
      <c r="BE41"/>
      <c r="BF41"/>
      <c r="BG41"/>
      <c r="BH41"/>
      <c r="BI41"/>
      <c r="BJ41"/>
      <c r="BK41"/>
      <c r="BL41"/>
      <c r="BM41"/>
      <c r="BN41"/>
      <c r="BO41"/>
      <c r="BP41"/>
      <c r="BQ41"/>
      <c r="BR41"/>
    </row>
    <row r="42">
      <c r="A42" t="s">
        <v>470</v>
      </c>
      <c r="B42">
        <v>2000</v>
      </c>
      <c r="C42" t="s">
        <v>473</v>
      </c>
      <c r="D42">
        <v>152</v>
      </c>
      <c r="E42" t="s">
        <v>109</v>
      </c>
      <c r="F42" t="s">
        <v>48</v>
      </c>
      <c r="G42" t="s">
        <v>191</v>
      </c>
      <c r="H42">
        <v>92.687688345097285</v>
      </c>
      <c r="I42">
        <v>93.046154265334351</v>
      </c>
      <c r="J42">
        <v>94.160716344615508</v>
      </c>
      <c r="K42">
        <v>94.016922160559048</v>
      </c>
      <c r="L42">
        <v>94.480903369403947</v>
      </c>
      <c r="M42">
        <v>93.288995220622411</v>
      </c>
      <c r="N42">
        <v>95.68572964371802</v>
      </c>
      <c r="O42">
        <v>93.950229982807159</v>
      </c>
      <c r="P42">
        <v>93.409037899505591</v>
      </c>
      <c r="Q42">
        <v>88.874993285758208</v>
      </c>
      <c r="R42">
        <v>91.610013530934197</v>
      </c>
      <c r="S42">
        <v>94.296913992127458</v>
      </c>
      <c r="T42">
        <v>94.828115777690243</v>
      </c>
      <c r="U42">
        <v>94.997605800579592</v>
      </c>
      <c r="V42">
        <v>97.296564601025963</v>
      </c>
      <c r="W42" t="s">
        <v>150</v>
      </c>
      <c r="X42" t="s">
        <v>151</v>
      </c>
      <c r="Y42" t="s">
        <v>152</v>
      </c>
      <c r="Z42" t="s">
        <v>153</v>
      </c>
      <c r="AA42" t="s">
        <v>154</v>
      </c>
      <c r="AB42" t="s">
        <v>155</v>
      </c>
      <c r="AC42" t="s">
        <v>156</v>
      </c>
      <c r="AD42" t="s">
        <v>157</v>
      </c>
      <c r="AE42" t="s">
        <v>158</v>
      </c>
      <c r="AF42" t="s">
        <v>159</v>
      </c>
      <c r="AG42" t="s">
        <v>160</v>
      </c>
      <c r="AH42">
        <v>96.076599719757084</v>
      </c>
      <c r="AI42">
        <v>95.163147792706354</v>
      </c>
      <c r="AJ42">
        <v>96.453546453546423</v>
      </c>
      <c r="AK42">
        <v>89.399293286219091</v>
      </c>
      <c r="AL42">
        <v>98.269468479604456</v>
      </c>
      <c r="AM42">
        <v>98.428053204353063</v>
      </c>
      <c r="AN42">
        <v>94.172253739040698</v>
      </c>
      <c r="AO42">
        <v>95.909090909090921</v>
      </c>
      <c r="AP42">
        <v>95.013723696248903</v>
      </c>
      <c r="AQ42">
        <v>93.933265925176983</v>
      </c>
      <c r="AR42">
        <v>90.273151232511708</v>
      </c>
      <c r="AS42"/>
      <c r="AT42"/>
      <c r="AU42"/>
      <c r="AV42"/>
      <c r="AW42"/>
      <c r="AX42"/>
      <c r="AY42"/>
      <c r="AZ42"/>
      <c r="BA42"/>
      <c r="BB42"/>
      <c r="BC42"/>
      <c r="BD42"/>
      <c r="BE42"/>
      <c r="BF42"/>
      <c r="BG42"/>
      <c r="BH42"/>
      <c r="BI42"/>
      <c r="BJ42"/>
      <c r="BK42"/>
      <c r="BL42"/>
      <c r="BM42"/>
      <c r="BN42"/>
      <c r="BO42"/>
      <c r="BP42"/>
      <c r="BQ42"/>
      <c r="BR42"/>
    </row>
    <row r="43">
      <c r="A43" t="s">
        <v>470</v>
      </c>
      <c r="B43">
        <v>2000</v>
      </c>
      <c r="C43" t="s">
        <v>473</v>
      </c>
      <c r="D43">
        <v>153</v>
      </c>
      <c r="E43" t="s">
        <v>62</v>
      </c>
      <c r="F43" t="s">
        <v>181</v>
      </c>
      <c r="G43" t="s">
        <v>191</v>
      </c>
      <c r="H43">
        <v>24.78411693710046</v>
      </c>
      <c r="I43">
        <v>32.486730873109217</v>
      </c>
      <c r="J43">
        <v>54.739487017083768</v>
      </c>
      <c r="K43">
        <v>93.139415686152873</v>
      </c>
      <c r="L43">
        <v>98.425464013519786</v>
      </c>
      <c r="M43">
        <v>98.225755488771611</v>
      </c>
      <c r="N43">
        <v>98.087482724925621</v>
      </c>
      <c r="O43">
        <v>94.653593010950203</v>
      </c>
      <c r="P43">
        <v>86.775525067688449</v>
      </c>
      <c r="Q43">
        <v>70.936658793027917</v>
      </c>
      <c r="R43">
        <v>14.00934855711073</v>
      </c>
      <c r="S43">
        <v>19.876204779435529</v>
      </c>
      <c r="T43">
        <v>19.900789804063422</v>
      </c>
      <c r="U43">
        <v>25.567730932416531</v>
      </c>
      <c r="V43">
        <v>24.66791837010371</v>
      </c>
      <c r="W43" t="s">
        <v>150</v>
      </c>
      <c r="X43" t="s">
        <v>151</v>
      </c>
      <c r="Y43" t="s">
        <v>152</v>
      </c>
      <c r="Z43" t="s">
        <v>153</v>
      </c>
      <c r="AA43" t="s">
        <v>154</v>
      </c>
      <c r="AB43" t="s">
        <v>155</v>
      </c>
      <c r="AC43" t="s">
        <v>156</v>
      </c>
      <c r="AD43" t="s">
        <v>157</v>
      </c>
      <c r="AE43" t="s">
        <v>158</v>
      </c>
      <c r="AF43" t="s">
        <v>159</v>
      </c>
      <c r="AG43" t="s">
        <v>160</v>
      </c>
      <c r="AH43">
        <v>22.185894441849609</v>
      </c>
      <c r="AI43">
        <v>27.83109404990401</v>
      </c>
      <c r="AJ43">
        <v>32.217782217782243</v>
      </c>
      <c r="AK43">
        <v>23.409893992932851</v>
      </c>
      <c r="AL43">
        <v>71.260815822002471</v>
      </c>
      <c r="AM43">
        <v>53.204353083433993</v>
      </c>
      <c r="AN43">
        <v>73.336771531717233</v>
      </c>
      <c r="AO43">
        <v>80.404040404040458</v>
      </c>
      <c r="AP43">
        <v>44.69350411710883</v>
      </c>
      <c r="AQ43">
        <v>49.949443882710092</v>
      </c>
      <c r="AR43">
        <v>92.121918720852833</v>
      </c>
      <c r="AS43">
        <v>1330.339293000002</v>
      </c>
      <c r="AT43">
        <v>1652.8360520000031</v>
      </c>
      <c r="AU43">
        <v>2874.2647230000071</v>
      </c>
      <c r="AV43">
        <v>4885.5078860000231</v>
      </c>
      <c r="AW43">
        <v>5131.4469690000051</v>
      </c>
      <c r="AX43">
        <v>3181.2288520000029</v>
      </c>
      <c r="AY43">
        <v>2761.395621000001</v>
      </c>
      <c r="AZ43">
        <v>2863.9354940000021</v>
      </c>
      <c r="BA43">
        <v>2623.1270340000069</v>
      </c>
      <c r="BB43">
        <v>2148.8232000000062</v>
      </c>
      <c r="BC43">
        <v>317.07593399999962</v>
      </c>
      <c r="BD43">
        <v>434.88374599999952</v>
      </c>
      <c r="BE43">
        <v>417.8088849999998</v>
      </c>
      <c r="BF43">
        <v>577.73560200000009</v>
      </c>
      <c r="BG43">
        <v>548.38055499999996</v>
      </c>
      <c r="BH43">
        <v>278.96654999999981</v>
      </c>
      <c r="BI43">
        <v>802.97955000000002</v>
      </c>
      <c r="BJ43">
        <v>747.66271500000028</v>
      </c>
      <c r="BK43">
        <v>517.50789999999984</v>
      </c>
      <c r="BL43">
        <v>1316.790568000001</v>
      </c>
      <c r="BM43">
        <v>1076.4045600000011</v>
      </c>
      <c r="BN43">
        <v>1854.209790000006</v>
      </c>
      <c r="BO43">
        <v>901.47636799999805</v>
      </c>
      <c r="BP43">
        <v>562.36901599999976</v>
      </c>
      <c r="BQ43">
        <v>248.79025600000071</v>
      </c>
      <c r="BR43">
        <v>7567.2376499999546</v>
      </c>
    </row>
    <row r="44">
      <c r="A44" t="s">
        <v>470</v>
      </c>
      <c r="B44">
        <v>2000</v>
      </c>
      <c r="C44" t="s">
        <v>473</v>
      </c>
      <c r="D44">
        <v>154</v>
      </c>
      <c r="E44" t="s">
        <v>62</v>
      </c>
      <c r="F44" t="s">
        <v>182</v>
      </c>
      <c r="G44" t="s">
        <v>191</v>
      </c>
      <c r="H44">
        <v>74.734424312840332</v>
      </c>
      <c r="I44">
        <v>67.432595570447447</v>
      </c>
      <c r="J44">
        <v>44.880508125643438</v>
      </c>
      <c r="K44">
        <v>6.2419365557991773</v>
      </c>
      <c r="L44">
        <v>1.4695669207149571</v>
      </c>
      <c r="M44">
        <v>1.605268843492365</v>
      </c>
      <c r="N44">
        <v>1.912517275074328</v>
      </c>
      <c r="O44">
        <v>4.2739163126816857</v>
      </c>
      <c r="P44">
        <v>13.09506772796977</v>
      </c>
      <c r="Q44">
        <v>28.307955948867178</v>
      </c>
      <c r="R44">
        <v>85.250522430077197</v>
      </c>
      <c r="S44">
        <v>79.833317511148877</v>
      </c>
      <c r="T44">
        <v>80.09921019593645</v>
      </c>
      <c r="U44">
        <v>74.432269067583292</v>
      </c>
      <c r="V44">
        <v>75.332081629896578</v>
      </c>
      <c r="W44" t="s">
        <v>150</v>
      </c>
      <c r="X44" t="s">
        <v>151</v>
      </c>
      <c r="Y44" t="s">
        <v>152</v>
      </c>
      <c r="Z44" t="s">
        <v>153</v>
      </c>
      <c r="AA44" t="s">
        <v>154</v>
      </c>
      <c r="AB44" t="s">
        <v>155</v>
      </c>
      <c r="AC44" t="s">
        <v>156</v>
      </c>
      <c r="AD44" t="s">
        <v>157</v>
      </c>
      <c r="AE44" t="s">
        <v>158</v>
      </c>
      <c r="AF44" t="s">
        <v>159</v>
      </c>
      <c r="AG44" t="s">
        <v>160</v>
      </c>
      <c r="AH44">
        <v>77.767398411957188</v>
      </c>
      <c r="AI44">
        <v>71.938579654510633</v>
      </c>
      <c r="AJ44">
        <v>67.432567432567396</v>
      </c>
      <c r="AK44">
        <v>76.369257950529999</v>
      </c>
      <c r="AL44">
        <v>28.73918417799748</v>
      </c>
      <c r="AM44">
        <v>46.795646916565772</v>
      </c>
      <c r="AN44">
        <v>26.199071686436142</v>
      </c>
      <c r="AO44">
        <v>19.141414141414181</v>
      </c>
      <c r="AP44">
        <v>55.077767612076812</v>
      </c>
      <c r="AQ44">
        <v>50.050556117290483</v>
      </c>
      <c r="AR44">
        <v>7.2951365756163069</v>
      </c>
      <c r="AS44">
        <v>4011.526472999999</v>
      </c>
      <c r="AT44">
        <v>3430.78611</v>
      </c>
      <c r="AU44">
        <v>2356.588785999998</v>
      </c>
      <c r="AV44">
        <v>327.41272899999979</v>
      </c>
      <c r="AW44">
        <v>76.616399999999999</v>
      </c>
      <c r="AX44">
        <v>51.989699999999999</v>
      </c>
      <c r="AY44">
        <v>53.841903999999992</v>
      </c>
      <c r="AZ44">
        <v>129.31596400000001</v>
      </c>
      <c r="BA44">
        <v>395.84924599999982</v>
      </c>
      <c r="BB44">
        <v>857.50856499999963</v>
      </c>
      <c r="BC44">
        <v>1929.4893630000049</v>
      </c>
      <c r="BD44">
        <v>1746.7224030000029</v>
      </c>
      <c r="BE44">
        <v>1681.649926000001</v>
      </c>
      <c r="BF44">
        <v>1681.8923780000009</v>
      </c>
      <c r="BG44">
        <v>1674.6710490000021</v>
      </c>
      <c r="BH44">
        <v>977.85117000000105</v>
      </c>
      <c r="BI44">
        <v>2075.5636920000029</v>
      </c>
      <c r="BJ44">
        <v>1564.8754499999991</v>
      </c>
      <c r="BK44">
        <v>1688.24747</v>
      </c>
      <c r="BL44">
        <v>531.05603999999971</v>
      </c>
      <c r="BM44">
        <v>946.74673800000016</v>
      </c>
      <c r="BN44">
        <v>662.4040599999995</v>
      </c>
      <c r="BO44">
        <v>214.6102659999998</v>
      </c>
      <c r="BP44">
        <v>693.03203199999984</v>
      </c>
      <c r="BQ44">
        <v>249.29388000000071</v>
      </c>
      <c r="BR44">
        <v>599.24970000000008</v>
      </c>
    </row>
    <row r="45">
      <c r="A45" t="s">
        <v>470</v>
      </c>
      <c r="B45">
        <v>2000</v>
      </c>
      <c r="C45" t="s">
        <v>473</v>
      </c>
      <c r="D45">
        <v>155</v>
      </c>
      <c r="E45" t="s">
        <v>62</v>
      </c>
      <c r="F45" t="s">
        <v>183</v>
      </c>
      <c r="G45" t="s">
        <v>191</v>
      </c>
      <c r="H45">
        <v>0.23416585798041811</v>
      </c>
      <c r="I45">
        <v>0.080673556443051797</v>
      </c>
      <c r="J45">
        <v>0.2084479653196453</v>
      </c>
      <c r="K45">
        <v>0.61864775804794403</v>
      </c>
      <c r="L45">
        <v>0.1049690657653541</v>
      </c>
      <c r="M45">
        <v>0.16897566773603839</v>
      </c>
      <c r="N45">
        <v>0</v>
      </c>
      <c r="O45">
        <v>1.072490676368127</v>
      </c>
      <c r="P45">
        <v>0</v>
      </c>
      <c r="Q45">
        <v>0.58714735882405378</v>
      </c>
      <c r="R45">
        <v>0.1536462354683191</v>
      </c>
      <c r="S45">
        <v>0.29047770941546902</v>
      </c>
      <c r="T45">
        <v>0</v>
      </c>
      <c r="U45">
        <v>0</v>
      </c>
      <c r="V45">
        <v>0</v>
      </c>
      <c r="W45" t="s">
        <v>150</v>
      </c>
      <c r="X45" t="s">
        <v>151</v>
      </c>
      <c r="Y45" t="s">
        <v>152</v>
      </c>
      <c r="Z45" t="s">
        <v>153</v>
      </c>
      <c r="AA45" t="s">
        <v>154</v>
      </c>
      <c r="AB45" t="s">
        <v>155</v>
      </c>
      <c r="AC45" t="s">
        <v>156</v>
      </c>
      <c r="AD45" t="s">
        <v>157</v>
      </c>
      <c r="AE45" t="s">
        <v>158</v>
      </c>
      <c r="AF45" t="s">
        <v>159</v>
      </c>
      <c r="AG45" t="s">
        <v>160</v>
      </c>
      <c r="AH45">
        <v>0</v>
      </c>
      <c r="AI45">
        <v>0</v>
      </c>
      <c r="AJ45">
        <v>0.29970029970029982</v>
      </c>
      <c r="AK45">
        <v>0</v>
      </c>
      <c r="AL45">
        <v>0</v>
      </c>
      <c r="AM45">
        <v>0</v>
      </c>
      <c r="AN45">
        <v>0.30943785456420658</v>
      </c>
      <c r="AO45">
        <v>0</v>
      </c>
      <c r="AP45">
        <v>0.22872827081427249</v>
      </c>
      <c r="AQ45">
        <v>0</v>
      </c>
      <c r="AR45">
        <v>0.58294470353098327</v>
      </c>
      <c r="AS45">
        <v>12.569342000000001</v>
      </c>
      <c r="AT45">
        <v>4.1044499999999999</v>
      </c>
      <c r="AU45">
        <v>10.9452</v>
      </c>
      <c r="AV45">
        <v>32.450369999999999</v>
      </c>
      <c r="AW45">
        <v>5.4725999999999999</v>
      </c>
      <c r="AX45">
        <v>5.4725999999999999</v>
      </c>
      <c r="AY45">
        <v>0</v>
      </c>
      <c r="AZ45">
        <v>32.450369999999999</v>
      </c>
      <c r="BA45">
        <v>0</v>
      </c>
      <c r="BB45">
        <v>17.78595</v>
      </c>
      <c r="BC45">
        <v>3.4775010000000002</v>
      </c>
      <c r="BD45">
        <v>6.3555410000000014</v>
      </c>
      <c r="BE45">
        <v>0</v>
      </c>
      <c r="BF45">
        <v>0</v>
      </c>
      <c r="BG45">
        <v>0</v>
      </c>
      <c r="BH45">
        <v>0</v>
      </c>
      <c r="BI45">
        <v>0</v>
      </c>
      <c r="BJ45">
        <v>6.9550020000000004</v>
      </c>
      <c r="BK45">
        <v>0</v>
      </c>
      <c r="BL45">
        <v>0</v>
      </c>
      <c r="BM45">
        <v>0</v>
      </c>
      <c r="BN45">
        <v>7.8236699999999999</v>
      </c>
      <c r="BO45">
        <v>0</v>
      </c>
      <c r="BP45">
        <v>2.8780399999999999</v>
      </c>
      <c r="BQ45">
        <v>0</v>
      </c>
      <c r="BR45">
        <v>47.885249999999999</v>
      </c>
    </row>
    <row r="46">
      <c r="A46" t="s">
        <v>470</v>
      </c>
      <c r="B46">
        <v>2000</v>
      </c>
      <c r="C46" t="s">
        <v>473</v>
      </c>
      <c r="D46">
        <v>156</v>
      </c>
      <c r="E46" t="s">
        <v>62</v>
      </c>
      <c r="F46" t="s">
        <v>184</v>
      </c>
      <c r="G46" t="s">
        <v>191</v>
      </c>
      <c r="H46">
        <v>0.24729289207782909</v>
      </c>
      <c r="I46">
        <v>0</v>
      </c>
      <c r="J46">
        <v>0.074499693602325598</v>
      </c>
      <c r="K46">
        <v>0</v>
      </c>
      <c r="L46">
        <v>0</v>
      </c>
      <c r="M46">
        <v>0</v>
      </c>
      <c r="N46">
        <v>0</v>
      </c>
      <c r="O46">
        <v>0</v>
      </c>
      <c r="P46">
        <v>0.12940720434173231</v>
      </c>
      <c r="Q46">
        <v>0</v>
      </c>
      <c r="R46">
        <v>0.58648277734377519</v>
      </c>
      <c r="S46">
        <v>0</v>
      </c>
      <c r="T46">
        <v>0</v>
      </c>
      <c r="U46">
        <v>0</v>
      </c>
      <c r="V46">
        <v>0</v>
      </c>
      <c r="W46" t="s">
        <v>150</v>
      </c>
      <c r="X46" t="s">
        <v>151</v>
      </c>
      <c r="Y46" t="s">
        <v>152</v>
      </c>
      <c r="Z46" t="s">
        <v>153</v>
      </c>
      <c r="AA46" t="s">
        <v>154</v>
      </c>
      <c r="AB46" t="s">
        <v>155</v>
      </c>
      <c r="AC46" t="s">
        <v>156</v>
      </c>
      <c r="AD46" t="s">
        <v>157</v>
      </c>
      <c r="AE46" t="s">
        <v>158</v>
      </c>
      <c r="AF46" t="s">
        <v>159</v>
      </c>
      <c r="AG46" t="s">
        <v>160</v>
      </c>
      <c r="AH46">
        <v>0.046707146193367598</v>
      </c>
      <c r="AI46">
        <v>0.23032629558541251</v>
      </c>
      <c r="AJ46">
        <v>0.04995004995005</v>
      </c>
      <c r="AK46">
        <v>0.22084805653710241</v>
      </c>
      <c r="AL46">
        <v>0</v>
      </c>
      <c r="AM46">
        <v>0</v>
      </c>
      <c r="AN46">
        <v>0.15471892728210329</v>
      </c>
      <c r="AO46">
        <v>0</v>
      </c>
      <c r="AP46">
        <v>0</v>
      </c>
      <c r="AQ46">
        <v>0</v>
      </c>
      <c r="AR46">
        <v>0</v>
      </c>
      <c r="AS46">
        <v>13.273963</v>
      </c>
      <c r="AT46">
        <v>0</v>
      </c>
      <c r="AU46">
        <v>3.911835</v>
      </c>
      <c r="AV46">
        <v>0</v>
      </c>
      <c r="AW46">
        <v>0</v>
      </c>
      <c r="AX46">
        <v>0</v>
      </c>
      <c r="AY46">
        <v>0</v>
      </c>
      <c r="AZ46">
        <v>0</v>
      </c>
      <c r="BA46">
        <v>3.911835</v>
      </c>
      <c r="BB46">
        <v>0</v>
      </c>
      <c r="BC46">
        <v>13.273963</v>
      </c>
      <c r="BD46">
        <v>0</v>
      </c>
      <c r="BE46">
        <v>0</v>
      </c>
      <c r="BF46">
        <v>0</v>
      </c>
      <c r="BG46">
        <v>0</v>
      </c>
      <c r="BH46">
        <v>0.58729799999999999</v>
      </c>
      <c r="BI46">
        <v>6.6453480000000003</v>
      </c>
      <c r="BJ46">
        <v>1.1591670000000001</v>
      </c>
      <c r="BK46">
        <v>4.8821500000000002</v>
      </c>
      <c r="BL46">
        <v>0</v>
      </c>
      <c r="BM46">
        <v>0</v>
      </c>
      <c r="BN46">
        <v>3.911835</v>
      </c>
      <c r="BO46">
        <v>0</v>
      </c>
      <c r="BP46">
        <v>0</v>
      </c>
      <c r="BQ46">
        <v>0</v>
      </c>
      <c r="BR46">
        <v>0</v>
      </c>
    </row>
    <row r="47">
      <c r="A47" t="s">
        <v>470</v>
      </c>
      <c r="B47">
        <v>2000</v>
      </c>
      <c r="C47" t="s">
        <v>473</v>
      </c>
      <c r="D47">
        <v>157</v>
      </c>
      <c r="E47" t="s">
        <v>62</v>
      </c>
      <c r="F47" t="s">
        <v>185</v>
      </c>
      <c r="G47" t="s">
        <v>191</v>
      </c>
      <c r="H47">
        <v>0</v>
      </c>
      <c r="I47">
        <v>0</v>
      </c>
      <c r="J47">
        <v>0.097057198350600601</v>
      </c>
      <c r="K47">
        <v>0</v>
      </c>
      <c r="L47">
        <v>0</v>
      </c>
      <c r="M47">
        <v>0</v>
      </c>
      <c r="N47">
        <v>0</v>
      </c>
      <c r="O47">
        <v>0</v>
      </c>
      <c r="P47">
        <v>0</v>
      </c>
      <c r="Q47">
        <v>0.1682378992807245</v>
      </c>
      <c r="R47">
        <v>0</v>
      </c>
      <c r="S47">
        <v>0</v>
      </c>
      <c r="T47">
        <v>0</v>
      </c>
      <c r="U47">
        <v>0</v>
      </c>
      <c r="V47">
        <v>0</v>
      </c>
      <c r="W47" t="s">
        <v>150</v>
      </c>
      <c r="X47" t="s">
        <v>151</v>
      </c>
      <c r="Y47" t="s">
        <v>152</v>
      </c>
      <c r="Z47" t="s">
        <v>153</v>
      </c>
      <c r="AA47" t="s">
        <v>154</v>
      </c>
      <c r="AB47" t="s">
        <v>155</v>
      </c>
      <c r="AC47" t="s">
        <v>156</v>
      </c>
      <c r="AD47" t="s">
        <v>157</v>
      </c>
      <c r="AE47" t="s">
        <v>158</v>
      </c>
      <c r="AF47" t="s">
        <v>159</v>
      </c>
      <c r="AG47" t="s">
        <v>160</v>
      </c>
      <c r="AH47">
        <v>0</v>
      </c>
      <c r="AI47">
        <v>0</v>
      </c>
      <c r="AJ47">
        <v>0</v>
      </c>
      <c r="AK47">
        <v>0</v>
      </c>
      <c r="AL47">
        <v>0</v>
      </c>
      <c r="AM47">
        <v>0</v>
      </c>
      <c r="AN47">
        <v>0</v>
      </c>
      <c r="AO47">
        <v>0.45454545454545581</v>
      </c>
      <c r="AP47">
        <v>0</v>
      </c>
      <c r="AQ47">
        <v>0</v>
      </c>
      <c r="AR47">
        <v>0</v>
      </c>
      <c r="AS47">
        <v>0</v>
      </c>
      <c r="AT47">
        <v>0</v>
      </c>
      <c r="AU47">
        <v>5.0962860000000001</v>
      </c>
      <c r="AV47">
        <v>0</v>
      </c>
      <c r="AW47">
        <v>0</v>
      </c>
      <c r="AX47">
        <v>0</v>
      </c>
      <c r="AY47">
        <v>0</v>
      </c>
      <c r="AZ47">
        <v>0</v>
      </c>
      <c r="BA47">
        <v>0</v>
      </c>
      <c r="BB47">
        <v>5.0962860000000001</v>
      </c>
      <c r="BC47">
        <v>0</v>
      </c>
      <c r="BD47">
        <v>0</v>
      </c>
      <c r="BE47">
        <v>0</v>
      </c>
      <c r="BF47">
        <v>0</v>
      </c>
      <c r="BG47">
        <v>0</v>
      </c>
      <c r="BH47">
        <v>0</v>
      </c>
      <c r="BI47">
        <v>0</v>
      </c>
      <c r="BJ47">
        <v>0</v>
      </c>
      <c r="BK47">
        <v>0</v>
      </c>
      <c r="BL47">
        <v>0</v>
      </c>
      <c r="BM47">
        <v>0</v>
      </c>
      <c r="BN47">
        <v>0</v>
      </c>
      <c r="BO47">
        <v>5.0962860000000001</v>
      </c>
      <c r="BP47">
        <v>0</v>
      </c>
      <c r="BQ47">
        <v>0</v>
      </c>
      <c r="BR47">
        <v>0</v>
      </c>
    </row>
    <row r="48">
      <c r="A48" t="s">
        <v>470</v>
      </c>
      <c r="B48">
        <v>2005</v>
      </c>
      <c r="C48" t="s">
        <v>474</v>
      </c>
      <c r="D48">
        <v>16</v>
      </c>
      <c r="E48" t="s">
        <v>13</v>
      </c>
      <c r="F48" t="s">
        <v>14</v>
      </c>
      <c r="G48" t="s">
        <v>481</v>
      </c>
      <c r="H48">
        <v>98.198717034874079</v>
      </c>
      <c r="I48">
        <v>98.852314785972879</v>
      </c>
      <c r="J48">
        <v>99.552024382455258</v>
      </c>
      <c r="K48">
        <v>99.739018698723598</v>
      </c>
      <c r="L48">
        <v>100</v>
      </c>
      <c r="M48">
        <v>98.575640276854585</v>
      </c>
      <c r="N48">
        <v>99.232880553412258</v>
      </c>
      <c r="O48">
        <v>99.767688430747683</v>
      </c>
      <c r="P48">
        <v>100</v>
      </c>
      <c r="Q48">
        <v>100</v>
      </c>
      <c r="R48">
        <v>97.145179969820433</v>
      </c>
      <c r="S48">
        <v>99.226080846315483</v>
      </c>
      <c r="T48">
        <v>99.496341794569403</v>
      </c>
      <c r="U48">
        <v>98.744492951004787</v>
      </c>
      <c r="V48">
        <v>99.69261169954531</v>
      </c>
      <c r="W48" t="s">
        <v>150</v>
      </c>
      <c r="X48" t="s">
        <v>151</v>
      </c>
      <c r="Y48" t="s">
        <v>152</v>
      </c>
      <c r="Z48" t="s">
        <v>153</v>
      </c>
      <c r="AA48" t="s">
        <v>154</v>
      </c>
      <c r="AB48" t="s">
        <v>155</v>
      </c>
      <c r="AC48" t="s">
        <v>156</v>
      </c>
      <c r="AD48" t="s">
        <v>157</v>
      </c>
      <c r="AE48" t="s">
        <v>158</v>
      </c>
      <c r="AF48" t="s">
        <v>159</v>
      </c>
      <c r="AG48" t="s">
        <v>160</v>
      </c>
      <c r="AH48">
        <v>97.814229328789125</v>
      </c>
      <c r="AI48">
        <v>100</v>
      </c>
      <c r="AJ48">
        <v>99.649384954544047</v>
      </c>
      <c r="AK48">
        <v>99.780504916145375</v>
      </c>
      <c r="AL48">
        <v>99.273610269951348</v>
      </c>
      <c r="AM48">
        <v>98.820614296974597</v>
      </c>
      <c r="AN48">
        <v>97.847305100620346</v>
      </c>
      <c r="AO48">
        <v>100</v>
      </c>
      <c r="AP48">
        <v>98.721995670829514</v>
      </c>
      <c r="AQ48">
        <v>99.975238244782716</v>
      </c>
      <c r="AR48">
        <v>99.479384662891718</v>
      </c>
      <c r="AS48"/>
      <c r="AT48"/>
      <c r="AU48"/>
      <c r="AV48"/>
      <c r="AW48"/>
      <c r="AX48"/>
      <c r="AY48"/>
      <c r="AZ48"/>
      <c r="BA48"/>
      <c r="BB48"/>
      <c r="BC48"/>
      <c r="BD48"/>
      <c r="BE48"/>
      <c r="BF48"/>
      <c r="BG48"/>
      <c r="BH48"/>
      <c r="BI48"/>
      <c r="BJ48"/>
      <c r="BK48"/>
      <c r="BL48"/>
      <c r="BM48"/>
      <c r="BN48"/>
      <c r="BO48"/>
      <c r="BP48"/>
      <c r="BQ48"/>
      <c r="BR48"/>
    </row>
    <row r="49">
      <c r="A49" t="s">
        <v>470</v>
      </c>
      <c r="B49">
        <v>2005</v>
      </c>
      <c r="C49" t="s">
        <v>474</v>
      </c>
      <c r="D49">
        <v>17</v>
      </c>
      <c r="E49" t="s">
        <v>13</v>
      </c>
      <c r="F49" t="s">
        <v>51</v>
      </c>
      <c r="G49" t="s">
        <v>191</v>
      </c>
      <c r="H49">
        <v>1.801282965125923</v>
      </c>
      <c r="I49">
        <v>1.1476852140271261</v>
      </c>
      <c r="J49">
        <v>0.4479756175447317</v>
      </c>
      <c r="K49">
        <v>0.26098130127638203</v>
      </c>
      <c r="L49">
        <v>0</v>
      </c>
      <c r="M49">
        <v>1.424359723145465</v>
      </c>
      <c r="N49">
        <v>0.76711944658774234</v>
      </c>
      <c r="O49">
        <v>0.2323115692523223</v>
      </c>
      <c r="P49">
        <v>0</v>
      </c>
      <c r="Q49">
        <v>0</v>
      </c>
      <c r="R49">
        <v>2.8548200301795781</v>
      </c>
      <c r="S49">
        <v>0.77391915368450892</v>
      </c>
      <c r="T49">
        <v>0.50365820543060025</v>
      </c>
      <c r="U49">
        <v>1.255507048995214</v>
      </c>
      <c r="V49">
        <v>0.30738830045469773</v>
      </c>
      <c r="W49" t="s">
        <v>150</v>
      </c>
      <c r="X49" t="s">
        <v>151</v>
      </c>
      <c r="Y49" t="s">
        <v>152</v>
      </c>
      <c r="Z49" t="s">
        <v>153</v>
      </c>
      <c r="AA49" t="s">
        <v>154</v>
      </c>
      <c r="AB49" t="s">
        <v>155</v>
      </c>
      <c r="AC49" t="s">
        <v>156</v>
      </c>
      <c r="AD49" t="s">
        <v>157</v>
      </c>
      <c r="AE49" t="s">
        <v>158</v>
      </c>
      <c r="AF49" t="s">
        <v>159</v>
      </c>
      <c r="AG49" t="s">
        <v>160</v>
      </c>
      <c r="AH49">
        <v>2.1857706712108822</v>
      </c>
      <c r="AI49">
        <v>0</v>
      </c>
      <c r="AJ49">
        <v>0.35061504545594069</v>
      </c>
      <c r="AK49">
        <v>0.21949508385464039</v>
      </c>
      <c r="AL49">
        <v>0.7263897300486607</v>
      </c>
      <c r="AM49">
        <v>1.1793857030254029</v>
      </c>
      <c r="AN49">
        <v>2.1526948993796191</v>
      </c>
      <c r="AO49">
        <v>0</v>
      </c>
      <c r="AP49">
        <v>1.278004329170505</v>
      </c>
      <c r="AQ49">
        <v>0.024761755217274101</v>
      </c>
      <c r="AR49">
        <v>0.52061533710828611</v>
      </c>
      <c r="AS49"/>
      <c r="AT49"/>
      <c r="AU49"/>
      <c r="AV49"/>
      <c r="AW49"/>
      <c r="AX49"/>
      <c r="AY49"/>
      <c r="AZ49"/>
      <c r="BA49"/>
      <c r="BB49"/>
      <c r="BC49"/>
      <c r="BD49"/>
      <c r="BE49"/>
      <c r="BF49"/>
      <c r="BG49"/>
      <c r="BH49"/>
      <c r="BI49"/>
      <c r="BJ49"/>
      <c r="BK49"/>
      <c r="BL49"/>
      <c r="BM49"/>
      <c r="BN49"/>
      <c r="BO49"/>
      <c r="BP49"/>
      <c r="BQ49"/>
      <c r="BR49"/>
    </row>
    <row r="50">
      <c r="A50" t="s">
        <v>470</v>
      </c>
      <c r="B50">
        <v>2005</v>
      </c>
      <c r="C50" t="s">
        <v>474</v>
      </c>
      <c r="D50">
        <v>18</v>
      </c>
      <c r="E50" t="s">
        <v>60</v>
      </c>
      <c r="F50" t="s">
        <v>15</v>
      </c>
      <c r="G50" t="s">
        <v>482</v>
      </c>
      <c r="H50">
        <v>95.796648538094558</v>
      </c>
      <c r="I50">
        <v>97.236134330911568</v>
      </c>
      <c r="J50">
        <v>98.939289092247407</v>
      </c>
      <c r="K50">
        <v>99.275019562382909</v>
      </c>
      <c r="L50">
        <v>99.946858607849421</v>
      </c>
      <c r="M50">
        <v>98.133925822923004</v>
      </c>
      <c r="N50">
        <v>99.147653917266069</v>
      </c>
      <c r="O50">
        <v>99.566483521351032</v>
      </c>
      <c r="P50">
        <v>99.934142165744944</v>
      </c>
      <c r="Q50">
        <v>100</v>
      </c>
      <c r="R50">
        <v>93.85464071192176</v>
      </c>
      <c r="S50">
        <v>95.194503671757587</v>
      </c>
      <c r="T50">
        <v>96.895120188165492</v>
      </c>
      <c r="U50">
        <v>97.276836808013272</v>
      </c>
      <c r="V50">
        <v>98.641424028277356</v>
      </c>
      <c r="W50" t="s">
        <v>150</v>
      </c>
      <c r="X50" t="s">
        <v>151</v>
      </c>
      <c r="Y50" t="s">
        <v>152</v>
      </c>
      <c r="Z50" t="s">
        <v>153</v>
      </c>
      <c r="AA50" t="s">
        <v>154</v>
      </c>
      <c r="AB50" t="s">
        <v>155</v>
      </c>
      <c r="AC50" t="s">
        <v>156</v>
      </c>
      <c r="AD50" t="s">
        <v>157</v>
      </c>
      <c r="AE50" t="s">
        <v>158</v>
      </c>
      <c r="AF50" t="s">
        <v>159</v>
      </c>
      <c r="AG50" t="s">
        <v>160</v>
      </c>
      <c r="AH50">
        <v>93.261735876531077</v>
      </c>
      <c r="AI50">
        <v>96.533309770537073</v>
      </c>
      <c r="AJ50">
        <v>99.649384954544033</v>
      </c>
      <c r="AK50">
        <v>98.637469446934787</v>
      </c>
      <c r="AL50">
        <v>98.791243418767536</v>
      </c>
      <c r="AM50">
        <v>98.657202955232194</v>
      </c>
      <c r="AN50">
        <v>95.238416765652275</v>
      </c>
      <c r="AO50">
        <v>97.431306348758966</v>
      </c>
      <c r="AP50">
        <v>97.377935432510881</v>
      </c>
      <c r="AQ50">
        <v>98.466737753085269</v>
      </c>
      <c r="AR50">
        <v>99.479384662891718</v>
      </c>
      <c r="AS50"/>
      <c r="AT50"/>
      <c r="AU50"/>
      <c r="AV50"/>
      <c r="AW50"/>
      <c r="AX50"/>
      <c r="AY50"/>
      <c r="AZ50"/>
      <c r="BA50"/>
      <c r="BB50"/>
      <c r="BC50"/>
      <c r="BD50"/>
      <c r="BE50"/>
      <c r="BF50"/>
      <c r="BG50"/>
      <c r="BH50"/>
      <c r="BI50"/>
      <c r="BJ50"/>
      <c r="BK50"/>
      <c r="BL50"/>
      <c r="BM50"/>
      <c r="BN50"/>
      <c r="BO50"/>
      <c r="BP50"/>
      <c r="BQ50"/>
      <c r="BR50"/>
    </row>
    <row r="51">
      <c r="A51" t="s">
        <v>470</v>
      </c>
      <c r="B51">
        <v>2005</v>
      </c>
      <c r="C51" t="s">
        <v>474</v>
      </c>
      <c r="D51">
        <v>19</v>
      </c>
      <c r="E51" t="s">
        <v>60</v>
      </c>
      <c r="F51" t="s">
        <v>16</v>
      </c>
      <c r="G51" t="s">
        <v>483</v>
      </c>
      <c r="H51">
        <v>2.4020684967795258</v>
      </c>
      <c r="I51">
        <v>1.616180455061291</v>
      </c>
      <c r="J51">
        <v>0.61273529020788164</v>
      </c>
      <c r="K51">
        <v>0.46399913634068779</v>
      </c>
      <c r="L51">
        <v>0.053141392150573299</v>
      </c>
      <c r="M51">
        <v>0.44171445393155551</v>
      </c>
      <c r="N51">
        <v>0.085226636146161799</v>
      </c>
      <c r="O51">
        <v>0.2012049093966316</v>
      </c>
      <c r="P51">
        <v>0.065857834255071704</v>
      </c>
      <c r="Q51">
        <v>0</v>
      </c>
      <c r="R51">
        <v>3.2905392578986952</v>
      </c>
      <c r="S51">
        <v>4.0315771745578699</v>
      </c>
      <c r="T51">
        <v>2.60122160640389</v>
      </c>
      <c r="U51">
        <v>1.4676561429915249</v>
      </c>
      <c r="V51">
        <v>1.0511876712679209</v>
      </c>
      <c r="W51" t="s">
        <v>150</v>
      </c>
      <c r="X51" t="s">
        <v>151</v>
      </c>
      <c r="Y51" t="s">
        <v>152</v>
      </c>
      <c r="Z51" t="s">
        <v>153</v>
      </c>
      <c r="AA51" t="s">
        <v>154</v>
      </c>
      <c r="AB51" t="s">
        <v>155</v>
      </c>
      <c r="AC51" t="s">
        <v>156</v>
      </c>
      <c r="AD51" t="s">
        <v>157</v>
      </c>
      <c r="AE51" t="s">
        <v>158</v>
      </c>
      <c r="AF51" t="s">
        <v>159</v>
      </c>
      <c r="AG51" t="s">
        <v>160</v>
      </c>
      <c r="AH51">
        <v>4.5524934522580329</v>
      </c>
      <c r="AI51">
        <v>3.4666902294629121</v>
      </c>
      <c r="AJ51">
        <v>0</v>
      </c>
      <c r="AK51">
        <v>1.143035469210544</v>
      </c>
      <c r="AL51">
        <v>0.48236685118378891</v>
      </c>
      <c r="AM51">
        <v>0.1634113417424273</v>
      </c>
      <c r="AN51">
        <v>2.6088883349680692</v>
      </c>
      <c r="AO51">
        <v>2.568693651240975</v>
      </c>
      <c r="AP51">
        <v>1.3440602383186371</v>
      </c>
      <c r="AQ51">
        <v>1.5085004916974489</v>
      </c>
      <c r="AR51">
        <v>0</v>
      </c>
      <c r="AS51"/>
      <c r="AT51"/>
      <c r="AU51"/>
      <c r="AV51"/>
      <c r="AW51"/>
      <c r="AX51"/>
      <c r="AY51"/>
      <c r="AZ51"/>
      <c r="BA51"/>
      <c r="BB51"/>
      <c r="BC51"/>
      <c r="BD51"/>
      <c r="BE51"/>
      <c r="BF51"/>
      <c r="BG51"/>
      <c r="BH51"/>
      <c r="BI51"/>
      <c r="BJ51"/>
      <c r="BK51"/>
      <c r="BL51"/>
      <c r="BM51"/>
      <c r="BN51"/>
      <c r="BO51"/>
      <c r="BP51"/>
      <c r="BQ51"/>
      <c r="BR51"/>
    </row>
    <row r="52">
      <c r="A52" t="s">
        <v>470</v>
      </c>
      <c r="B52">
        <v>2005</v>
      </c>
      <c r="C52" t="s">
        <v>474</v>
      </c>
      <c r="D52">
        <v>20</v>
      </c>
      <c r="E52" t="s">
        <v>60</v>
      </c>
      <c r="F52" t="s">
        <v>22</v>
      </c>
      <c r="G52" t="s">
        <v>484</v>
      </c>
      <c r="H52">
        <v>1.801282965125915</v>
      </c>
      <c r="I52">
        <v>1.147685214027141</v>
      </c>
      <c r="J52">
        <v>0.41964337485992009</v>
      </c>
      <c r="K52">
        <v>0.11534430545449111</v>
      </c>
      <c r="L52">
        <v>5.4331539267600004e-15</v>
      </c>
      <c r="M52">
        <v>1.4243597231454399</v>
      </c>
      <c r="N52">
        <v>0.72188207300655927</v>
      </c>
      <c r="O52">
        <v>-0.0010341239408375</v>
      </c>
      <c r="P52">
        <v>-1.61259894327e-14</v>
      </c>
      <c r="Q52">
        <v>0</v>
      </c>
      <c r="R52">
        <v>2.8548200301795439</v>
      </c>
      <c r="S52">
        <v>0.77391915368454267</v>
      </c>
      <c r="T52">
        <v>0.50365820543061712</v>
      </c>
      <c r="U52">
        <v>1.2555070489952029</v>
      </c>
      <c r="V52">
        <v>0.30738830045472287</v>
      </c>
      <c r="W52" t="s">
        <v>150</v>
      </c>
      <c r="X52" t="s">
        <v>151</v>
      </c>
      <c r="Y52" t="s">
        <v>152</v>
      </c>
      <c r="Z52" t="s">
        <v>153</v>
      </c>
      <c r="AA52" t="s">
        <v>154</v>
      </c>
      <c r="AB52" t="s">
        <v>155</v>
      </c>
      <c r="AC52" t="s">
        <v>156</v>
      </c>
      <c r="AD52" t="s">
        <v>157</v>
      </c>
      <c r="AE52" t="s">
        <v>158</v>
      </c>
      <c r="AF52" t="s">
        <v>159</v>
      </c>
      <c r="AG52" t="s">
        <v>160</v>
      </c>
      <c r="AH52">
        <v>2.1857706712108902</v>
      </c>
      <c r="AI52">
        <v>1.4654943925100001e-14</v>
      </c>
      <c r="AJ52">
        <v>0.35061504545596728</v>
      </c>
      <c r="AK52">
        <v>0.21949508385466879</v>
      </c>
      <c r="AL52">
        <v>0.72638973004867524</v>
      </c>
      <c r="AM52">
        <v>0.84521133698216788</v>
      </c>
      <c r="AN52">
        <v>2.152694899379656</v>
      </c>
      <c r="AO52">
        <v>5.8619775700199998e-14</v>
      </c>
      <c r="AP52">
        <v>1.1531174871822241</v>
      </c>
      <c r="AQ52">
        <v>0.0247617552172823</v>
      </c>
      <c r="AR52">
        <v>0.52061533710828201</v>
      </c>
      <c r="AS52"/>
      <c r="AT52"/>
      <c r="AU52"/>
      <c r="AV52"/>
      <c r="AW52"/>
      <c r="AX52"/>
      <c r="AY52"/>
      <c r="AZ52"/>
      <c r="BA52"/>
      <c r="BB52"/>
      <c r="BC52"/>
      <c r="BD52"/>
      <c r="BE52"/>
      <c r="BF52"/>
      <c r="BG52"/>
      <c r="BH52"/>
      <c r="BI52"/>
      <c r="BJ52"/>
      <c r="BK52"/>
      <c r="BL52"/>
      <c r="BM52"/>
      <c r="BN52"/>
      <c r="BO52"/>
      <c r="BP52"/>
      <c r="BQ52"/>
      <c r="BR52"/>
    </row>
    <row r="53">
      <c r="A53" t="s">
        <v>470</v>
      </c>
      <c r="B53">
        <v>2005</v>
      </c>
      <c r="C53" t="s">
        <v>474</v>
      </c>
      <c r="D53">
        <v>21</v>
      </c>
      <c r="E53" t="s">
        <v>60</v>
      </c>
      <c r="F53" t="s">
        <v>17</v>
      </c>
      <c r="G53" t="s">
        <v>485</v>
      </c>
      <c r="H53">
        <v>0</v>
      </c>
      <c r="I53">
        <v>0</v>
      </c>
      <c r="J53">
        <v>0.028332242684791599</v>
      </c>
      <c r="K53">
        <v>0.1456369958219125</v>
      </c>
      <c r="L53">
        <v>0</v>
      </c>
      <c r="M53">
        <v>0</v>
      </c>
      <c r="N53">
        <v>0.045237373581209599</v>
      </c>
      <c r="O53">
        <v>0.23334569319317441</v>
      </c>
      <c r="P53">
        <v>0</v>
      </c>
      <c r="Q53">
        <v>0</v>
      </c>
      <c r="R53">
        <v>0</v>
      </c>
      <c r="S53">
        <v>0</v>
      </c>
      <c r="T53">
        <v>0</v>
      </c>
      <c r="U53">
        <v>0</v>
      </c>
      <c r="V53">
        <v>0</v>
      </c>
      <c r="W53" t="s">
        <v>150</v>
      </c>
      <c r="X53" t="s">
        <v>151</v>
      </c>
      <c r="Y53" t="s">
        <v>152</v>
      </c>
      <c r="Z53" t="s">
        <v>153</v>
      </c>
      <c r="AA53" t="s">
        <v>154</v>
      </c>
      <c r="AB53" t="s">
        <v>155</v>
      </c>
      <c r="AC53" t="s">
        <v>156</v>
      </c>
      <c r="AD53" t="s">
        <v>157</v>
      </c>
      <c r="AE53" t="s">
        <v>158</v>
      </c>
      <c r="AF53" t="s">
        <v>159</v>
      </c>
      <c r="AG53" t="s">
        <v>160</v>
      </c>
      <c r="AH53">
        <v>0</v>
      </c>
      <c r="AI53">
        <v>0</v>
      </c>
      <c r="AJ53">
        <v>0</v>
      </c>
      <c r="AK53">
        <v>0</v>
      </c>
      <c r="AL53">
        <v>0</v>
      </c>
      <c r="AM53">
        <v>0.33417436604321132</v>
      </c>
      <c r="AN53">
        <v>0</v>
      </c>
      <c r="AO53">
        <v>0</v>
      </c>
      <c r="AP53">
        <v>0.1248868419882582</v>
      </c>
      <c r="AQ53">
        <v>0</v>
      </c>
      <c r="AR53">
        <v>0</v>
      </c>
      <c r="AS53"/>
      <c r="AT53"/>
      <c r="AU53"/>
      <c r="AV53"/>
      <c r="AW53"/>
      <c r="AX53"/>
      <c r="AY53"/>
      <c r="AZ53"/>
      <c r="BA53"/>
      <c r="BB53"/>
      <c r="BC53"/>
      <c r="BD53"/>
      <c r="BE53"/>
      <c r="BF53"/>
      <c r="BG53"/>
      <c r="BH53"/>
      <c r="BI53"/>
      <c r="BJ53"/>
      <c r="BK53"/>
      <c r="BL53"/>
      <c r="BM53"/>
      <c r="BN53"/>
      <c r="BO53"/>
      <c r="BP53"/>
      <c r="BQ53"/>
      <c r="BR53"/>
    </row>
    <row r="54">
      <c r="A54" t="s">
        <v>470</v>
      </c>
      <c r="B54">
        <v>2005</v>
      </c>
      <c r="C54" t="s">
        <v>474</v>
      </c>
      <c r="D54">
        <v>22</v>
      </c>
      <c r="E54" t="s">
        <v>54</v>
      </c>
      <c r="F54" t="s">
        <v>49</v>
      </c>
      <c r="G54" t="s">
        <v>191</v>
      </c>
      <c r="H54">
        <v>2.446130223805735</v>
      </c>
      <c r="I54">
        <v>1.6349444710126571</v>
      </c>
      <c r="J54">
        <v>0.6154925467451049</v>
      </c>
      <c r="K54">
        <v>0.46521325594977592</v>
      </c>
      <c r="L54">
        <v>0.053141392150573299</v>
      </c>
      <c r="M54">
        <v>0.44809696664508453</v>
      </c>
      <c r="N54">
        <v>0.085885480367858896</v>
      </c>
      <c r="O54">
        <v>0.2016734200835926</v>
      </c>
      <c r="P54">
        <v>0.065857834255071704</v>
      </c>
      <c r="Q54">
        <v>0</v>
      </c>
      <c r="R54">
        <v>3.3872388305018828</v>
      </c>
      <c r="S54">
        <v>4.0630216775386954</v>
      </c>
      <c r="T54">
        <v>2.614389192091751</v>
      </c>
      <c r="U54">
        <v>1.486316957159068</v>
      </c>
      <c r="V54">
        <v>1.0544288622270239</v>
      </c>
      <c r="W54" t="s">
        <v>150</v>
      </c>
      <c r="X54" t="s">
        <v>151</v>
      </c>
      <c r="Y54" t="s">
        <v>152</v>
      </c>
      <c r="Z54" t="s">
        <v>153</v>
      </c>
      <c r="AA54" t="s">
        <v>154</v>
      </c>
      <c r="AB54" t="s">
        <v>155</v>
      </c>
      <c r="AC54" t="s">
        <v>156</v>
      </c>
      <c r="AD54" t="s">
        <v>157</v>
      </c>
      <c r="AE54" t="s">
        <v>158</v>
      </c>
      <c r="AF54" t="s">
        <v>159</v>
      </c>
      <c r="AG54" t="s">
        <v>160</v>
      </c>
      <c r="AH54">
        <v>4.6542241180017383</v>
      </c>
      <c r="AI54">
        <v>3.4666902294629121</v>
      </c>
      <c r="AJ54">
        <v>0</v>
      </c>
      <c r="AK54">
        <v>1.1455498949129801</v>
      </c>
      <c r="AL54">
        <v>0.48589635238620332</v>
      </c>
      <c r="AM54">
        <v>0.16536159272532491</v>
      </c>
      <c r="AN54">
        <v>2.6662853231218211</v>
      </c>
      <c r="AO54">
        <v>2.568693651240975</v>
      </c>
      <c r="AP54">
        <v>1.3614597529006209</v>
      </c>
      <c r="AQ54">
        <v>1.5088741154124441</v>
      </c>
      <c r="AR54">
        <v>0</v>
      </c>
      <c r="AS54"/>
      <c r="AT54"/>
      <c r="AU54"/>
      <c r="AV54"/>
      <c r="AW54"/>
      <c r="AX54"/>
      <c r="AY54"/>
      <c r="AZ54"/>
      <c r="BA54"/>
      <c r="BB54"/>
      <c r="BC54"/>
      <c r="BD54"/>
      <c r="BE54"/>
      <c r="BF54"/>
      <c r="BG54"/>
      <c r="BH54"/>
      <c r="BI54"/>
      <c r="BJ54"/>
      <c r="BK54"/>
      <c r="BL54"/>
      <c r="BM54"/>
      <c r="BN54"/>
      <c r="BO54"/>
      <c r="BP54"/>
      <c r="BQ54"/>
      <c r="BR54"/>
    </row>
    <row r="55">
      <c r="A55" t="s">
        <v>470</v>
      </c>
      <c r="B55">
        <v>2005</v>
      </c>
      <c r="C55" t="s">
        <v>474</v>
      </c>
      <c r="D55">
        <v>23</v>
      </c>
      <c r="E55" t="s">
        <v>54</v>
      </c>
      <c r="F55" t="s">
        <v>48</v>
      </c>
      <c r="G55" t="s">
        <v>191</v>
      </c>
      <c r="H55">
        <v>97.553869776194276</v>
      </c>
      <c r="I55">
        <v>98.365055528987327</v>
      </c>
      <c r="J55">
        <v>99.384507453254926</v>
      </c>
      <c r="K55">
        <v>99.534786744050223</v>
      </c>
      <c r="L55">
        <v>99.946858607849421</v>
      </c>
      <c r="M55">
        <v>99.551903033354904</v>
      </c>
      <c r="N55">
        <v>99.914114519632122</v>
      </c>
      <c r="O55">
        <v>99.798326579916392</v>
      </c>
      <c r="P55">
        <v>99.934142165744944</v>
      </c>
      <c r="Q55">
        <v>100</v>
      </c>
      <c r="R55">
        <v>96.612761169498143</v>
      </c>
      <c r="S55">
        <v>95.936978322461286</v>
      </c>
      <c r="T55">
        <v>97.385610807908236</v>
      </c>
      <c r="U55">
        <v>98.513683042840938</v>
      </c>
      <c r="V55">
        <v>98.945571137772944</v>
      </c>
      <c r="W55" t="s">
        <v>150</v>
      </c>
      <c r="X55" t="s">
        <v>151</v>
      </c>
      <c r="Y55" t="s">
        <v>152</v>
      </c>
      <c r="Z55" t="s">
        <v>153</v>
      </c>
      <c r="AA55" t="s">
        <v>154</v>
      </c>
      <c r="AB55" t="s">
        <v>155</v>
      </c>
      <c r="AC55" t="s">
        <v>156</v>
      </c>
      <c r="AD55" t="s">
        <v>157</v>
      </c>
      <c r="AE55" t="s">
        <v>158</v>
      </c>
      <c r="AF55" t="s">
        <v>159</v>
      </c>
      <c r="AG55" t="s">
        <v>160</v>
      </c>
      <c r="AH55">
        <v>95.345775881998236</v>
      </c>
      <c r="AI55">
        <v>96.533309770537073</v>
      </c>
      <c r="AJ55">
        <v>100</v>
      </c>
      <c r="AK55">
        <v>98.854450105086983</v>
      </c>
      <c r="AL55">
        <v>99.51410364761378</v>
      </c>
      <c r="AM55">
        <v>99.834638407274696</v>
      </c>
      <c r="AN55">
        <v>97.333714676878174</v>
      </c>
      <c r="AO55">
        <v>97.431306348758966</v>
      </c>
      <c r="AP55">
        <v>98.638540247099385</v>
      </c>
      <c r="AQ55">
        <v>98.491125884587561</v>
      </c>
      <c r="AR55">
        <v>100</v>
      </c>
      <c r="AS55"/>
      <c r="AT55"/>
      <c r="AU55"/>
      <c r="AV55"/>
      <c r="AW55"/>
      <c r="AX55"/>
      <c r="AY55"/>
      <c r="AZ55"/>
      <c r="BA55"/>
      <c r="BB55"/>
      <c r="BC55"/>
      <c r="BD55"/>
      <c r="BE55"/>
      <c r="BF55"/>
      <c r="BG55"/>
      <c r="BH55"/>
      <c r="BI55"/>
      <c r="BJ55"/>
      <c r="BK55"/>
      <c r="BL55"/>
      <c r="BM55"/>
      <c r="BN55"/>
      <c r="BO55"/>
      <c r="BP55"/>
      <c r="BQ55"/>
      <c r="BR55"/>
    </row>
    <row r="56">
      <c r="A56" t="s">
        <v>470</v>
      </c>
      <c r="B56">
        <v>2005</v>
      </c>
      <c r="C56" t="s">
        <v>474</v>
      </c>
      <c r="D56">
        <v>29</v>
      </c>
      <c r="E56" t="s">
        <v>57</v>
      </c>
      <c r="F56" t="s">
        <v>49</v>
      </c>
      <c r="G56" t="s">
        <v>486</v>
      </c>
      <c r="H56">
        <v>89.599999999999994</v>
      </c>
      <c r="I56">
        <v>93.599999999999994</v>
      </c>
      <c r="J56">
        <v>95.200000000000003</v>
      </c>
      <c r="K56">
        <v>97.700000000000003</v>
      </c>
      <c r="L56">
        <v>98.5</v>
      </c>
      <c r="M56">
        <v>97.799999999999997</v>
      </c>
      <c r="N56">
        <v>98.5</v>
      </c>
      <c r="O56">
        <v>99.299999999999997</v>
      </c>
      <c r="P56">
        <v>100</v>
      </c>
      <c r="Q56">
        <v>99.900000000000006</v>
      </c>
      <c r="R56">
        <v>85.400000000000006</v>
      </c>
      <c r="S56">
        <v>86.400000000000006</v>
      </c>
      <c r="T56">
        <v>90.200000000000003</v>
      </c>
      <c r="U56">
        <v>89.299999999999997</v>
      </c>
      <c r="V56">
        <v>89.200000000000003</v>
      </c>
      <c r="W56" t="s">
        <v>150</v>
      </c>
      <c r="X56" t="s">
        <v>151</v>
      </c>
      <c r="Y56" t="s">
        <v>152</v>
      </c>
      <c r="Z56" t="s">
        <v>153</v>
      </c>
      <c r="AA56" t="s">
        <v>154</v>
      </c>
      <c r="AB56" t="s">
        <v>155</v>
      </c>
      <c r="AC56" t="s">
        <v>156</v>
      </c>
      <c r="AD56" t="s">
        <v>157</v>
      </c>
      <c r="AE56" t="s">
        <v>158</v>
      </c>
      <c r="AF56" t="s">
        <v>159</v>
      </c>
      <c r="AG56" t="s">
        <v>160</v>
      </c>
      <c r="AH56">
        <v>82.299999999999997</v>
      </c>
      <c r="AI56">
        <v>98.799999999999997</v>
      </c>
      <c r="AJ56">
        <v>77.5</v>
      </c>
      <c r="AK56">
        <v>95.5</v>
      </c>
      <c r="AL56">
        <v>98.700000000000003</v>
      </c>
      <c r="AM56">
        <v>97.400000000000006</v>
      </c>
      <c r="AN56">
        <v>91.099999999999994</v>
      </c>
      <c r="AO56">
        <v>89.799999999999997</v>
      </c>
      <c r="AP56">
        <v>95.299999999999997</v>
      </c>
      <c r="AQ56">
        <v>99.599999999999994</v>
      </c>
      <c r="AR56">
        <v>99.5</v>
      </c>
      <c r="AS56"/>
      <c r="AT56"/>
      <c r="AU56"/>
      <c r="AV56"/>
      <c r="AW56"/>
      <c r="AX56"/>
      <c r="AY56"/>
      <c r="AZ56"/>
      <c r="BA56"/>
      <c r="BB56"/>
      <c r="BC56"/>
      <c r="BD56"/>
      <c r="BE56"/>
      <c r="BF56"/>
      <c r="BG56"/>
      <c r="BH56"/>
      <c r="BI56"/>
      <c r="BJ56"/>
      <c r="BK56"/>
      <c r="BL56"/>
      <c r="BM56"/>
      <c r="BN56"/>
      <c r="BO56"/>
      <c r="BP56"/>
      <c r="BQ56"/>
      <c r="BR56"/>
    </row>
    <row r="57">
      <c r="A57" t="s">
        <v>470</v>
      </c>
      <c r="B57">
        <v>2005</v>
      </c>
      <c r="C57" t="s">
        <v>474</v>
      </c>
      <c r="D57">
        <v>30</v>
      </c>
      <c r="E57" t="s">
        <v>57</v>
      </c>
      <c r="F57" t="s">
        <v>48</v>
      </c>
      <c r="G57" t="s">
        <v>191</v>
      </c>
      <c r="H57">
        <v>10.4</v>
      </c>
      <c r="I57">
        <v>6.4000000000000004</v>
      </c>
      <c r="J57">
        <v>4.7999999999999998</v>
      </c>
      <c r="K57">
        <v>2.2999999999999998</v>
      </c>
      <c r="L57">
        <v>1.5</v>
      </c>
      <c r="M57">
        <v>2.2000000000000002</v>
      </c>
      <c r="N57">
        <v>1.5</v>
      </c>
      <c r="O57">
        <v>0.69999999999999996</v>
      </c>
      <c r="P57">
        <v>0</v>
      </c>
      <c r="Q57">
        <v>0.10000000000000001</v>
      </c>
      <c r="R57">
        <v>14.6</v>
      </c>
      <c r="S57">
        <v>13.6</v>
      </c>
      <c r="T57">
        <v>9.8000000000000007</v>
      </c>
      <c r="U57">
        <v>10.699999999999999</v>
      </c>
      <c r="V57">
        <v>10.800000000000001</v>
      </c>
      <c r="W57" t="s">
        <v>150</v>
      </c>
      <c r="X57" t="s">
        <v>151</v>
      </c>
      <c r="Y57" t="s">
        <v>152</v>
      </c>
      <c r="Z57" t="s">
        <v>153</v>
      </c>
      <c r="AA57" t="s">
        <v>154</v>
      </c>
      <c r="AB57" t="s">
        <v>155</v>
      </c>
      <c r="AC57" t="s">
        <v>156</v>
      </c>
      <c r="AD57" t="s">
        <v>157</v>
      </c>
      <c r="AE57" t="s">
        <v>158</v>
      </c>
      <c r="AF57" t="s">
        <v>159</v>
      </c>
      <c r="AG57" t="s">
        <v>160</v>
      </c>
      <c r="AH57">
        <v>17.699999999999999</v>
      </c>
      <c r="AI57">
        <v>1.2</v>
      </c>
      <c r="AJ57">
        <v>22.5</v>
      </c>
      <c r="AK57">
        <v>4.5</v>
      </c>
      <c r="AL57">
        <v>1.3</v>
      </c>
      <c r="AM57">
        <v>2.6000000000000001</v>
      </c>
      <c r="AN57">
        <v>8.9000000000000004</v>
      </c>
      <c r="AO57">
        <v>10.199999999999999</v>
      </c>
      <c r="AP57">
        <v>4.7000000000000002</v>
      </c>
      <c r="AQ57">
        <v>0.40000000000000002</v>
      </c>
      <c r="AR57">
        <v>0.5</v>
      </c>
      <c r="AS57"/>
      <c r="AT57"/>
      <c r="AU57"/>
      <c r="AV57"/>
      <c r="AW57"/>
      <c r="AX57"/>
      <c r="AY57"/>
      <c r="AZ57"/>
      <c r="BA57"/>
      <c r="BB57"/>
      <c r="BC57"/>
      <c r="BD57"/>
      <c r="BE57"/>
      <c r="BF57"/>
      <c r="BG57"/>
      <c r="BH57"/>
      <c r="BI57"/>
      <c r="BJ57"/>
      <c r="BK57"/>
      <c r="BL57"/>
      <c r="BM57"/>
      <c r="BN57"/>
      <c r="BO57"/>
      <c r="BP57"/>
      <c r="BQ57"/>
      <c r="BR57"/>
    </row>
    <row r="58">
      <c r="A58" t="s">
        <v>470</v>
      </c>
      <c r="B58">
        <v>2005</v>
      </c>
      <c r="C58" t="s">
        <v>474</v>
      </c>
      <c r="D58">
        <v>31</v>
      </c>
      <c r="E58" t="s">
        <v>103</v>
      </c>
      <c r="F58" t="s">
        <v>49</v>
      </c>
      <c r="G58" t="s">
        <v>487</v>
      </c>
      <c r="H58">
        <v>75.200000000000003</v>
      </c>
      <c r="I58">
        <v>85</v>
      </c>
      <c r="J58">
        <v>91.700000000000003</v>
      </c>
      <c r="K58">
        <v>96.099999999999994</v>
      </c>
      <c r="L58">
        <v>97.900000000000006</v>
      </c>
      <c r="M58">
        <v>93</v>
      </c>
      <c r="N58">
        <v>97.5</v>
      </c>
      <c r="O58">
        <v>98.299999999999997</v>
      </c>
      <c r="P58">
        <v>99.5</v>
      </c>
      <c r="Q58">
        <v>99.599999999999994</v>
      </c>
      <c r="R58">
        <v>66.900000000000006</v>
      </c>
      <c r="S58">
        <v>66</v>
      </c>
      <c r="T58">
        <v>78.099999999999994</v>
      </c>
      <c r="U58">
        <v>81.099999999999994</v>
      </c>
      <c r="V58">
        <v>84.400000000000006</v>
      </c>
      <c r="W58" t="s">
        <v>150</v>
      </c>
      <c r="X58" t="s">
        <v>151</v>
      </c>
      <c r="Y58" t="s">
        <v>152</v>
      </c>
      <c r="Z58" t="s">
        <v>153</v>
      </c>
      <c r="AA58" t="s">
        <v>154</v>
      </c>
      <c r="AB58" t="s">
        <v>155</v>
      </c>
      <c r="AC58" t="s">
        <v>156</v>
      </c>
      <c r="AD58" t="s">
        <v>157</v>
      </c>
      <c r="AE58" t="s">
        <v>158</v>
      </c>
      <c r="AF58" t="s">
        <v>159</v>
      </c>
      <c r="AG58" t="s">
        <v>160</v>
      </c>
      <c r="AH58">
        <v>60.600000000000001</v>
      </c>
      <c r="AI58">
        <v>84.299999999999997</v>
      </c>
      <c r="AJ58">
        <v>75.900000000000006</v>
      </c>
      <c r="AK58">
        <v>74.900000000000006</v>
      </c>
      <c r="AL58">
        <v>94.799999999999997</v>
      </c>
      <c r="AM58">
        <v>92.599999999999994</v>
      </c>
      <c r="AN58">
        <v>79.200000000000003</v>
      </c>
      <c r="AO58">
        <v>89</v>
      </c>
      <c r="AP58">
        <v>90.700000000000003</v>
      </c>
      <c r="AQ58">
        <v>91.5</v>
      </c>
      <c r="AR58">
        <v>99.400000000000006</v>
      </c>
      <c r="AS58"/>
      <c r="AT58"/>
      <c r="AU58"/>
      <c r="AV58"/>
      <c r="AW58"/>
      <c r="AX58"/>
      <c r="AY58"/>
      <c r="AZ58"/>
      <c r="BA58"/>
      <c r="BB58"/>
      <c r="BC58"/>
      <c r="BD58"/>
      <c r="BE58"/>
      <c r="BF58"/>
      <c r="BG58"/>
      <c r="BH58"/>
      <c r="BI58"/>
      <c r="BJ58"/>
      <c r="BK58"/>
      <c r="BL58"/>
      <c r="BM58"/>
      <c r="BN58"/>
      <c r="BO58"/>
      <c r="BP58"/>
      <c r="BQ58"/>
      <c r="BR58"/>
    </row>
    <row r="59">
      <c r="A59" t="s">
        <v>470</v>
      </c>
      <c r="B59">
        <v>2005</v>
      </c>
      <c r="C59" t="s">
        <v>474</v>
      </c>
      <c r="D59">
        <v>32</v>
      </c>
      <c r="E59" t="s">
        <v>103</v>
      </c>
      <c r="F59" t="s">
        <v>48</v>
      </c>
      <c r="G59" t="s">
        <v>191</v>
      </c>
      <c r="H59">
        <v>24.800000000000001</v>
      </c>
      <c r="I59">
        <v>15</v>
      </c>
      <c r="J59">
        <v>8.3000000000000007</v>
      </c>
      <c r="K59">
        <v>3.8999999999999999</v>
      </c>
      <c r="L59">
        <v>2.1000000000000001</v>
      </c>
      <c r="M59">
        <v>7</v>
      </c>
      <c r="N59">
        <v>2.5</v>
      </c>
      <c r="O59">
        <v>1.7</v>
      </c>
      <c r="P59">
        <v>0.5</v>
      </c>
      <c r="Q59">
        <v>0.40000000000000002</v>
      </c>
      <c r="R59">
        <v>33.100000000000001</v>
      </c>
      <c r="S59">
        <v>34</v>
      </c>
      <c r="T59">
        <v>21.899999999999999</v>
      </c>
      <c r="U59">
        <v>18.899999999999999</v>
      </c>
      <c r="V59">
        <v>15.6</v>
      </c>
      <c r="W59" t="s">
        <v>150</v>
      </c>
      <c r="X59" t="s">
        <v>151</v>
      </c>
      <c r="Y59" t="s">
        <v>152</v>
      </c>
      <c r="Z59" t="s">
        <v>153</v>
      </c>
      <c r="AA59" t="s">
        <v>154</v>
      </c>
      <c r="AB59" t="s">
        <v>155</v>
      </c>
      <c r="AC59" t="s">
        <v>156</v>
      </c>
      <c r="AD59" t="s">
        <v>157</v>
      </c>
      <c r="AE59" t="s">
        <v>158</v>
      </c>
      <c r="AF59" t="s">
        <v>159</v>
      </c>
      <c r="AG59" t="s">
        <v>160</v>
      </c>
      <c r="AH59">
        <v>39.399999999999999</v>
      </c>
      <c r="AI59">
        <v>15.699999999999999</v>
      </c>
      <c r="AJ59">
        <v>24.100000000000001</v>
      </c>
      <c r="AK59">
        <v>25.100000000000001</v>
      </c>
      <c r="AL59">
        <v>5.2000000000000002</v>
      </c>
      <c r="AM59">
        <v>7.4000000000000004</v>
      </c>
      <c r="AN59">
        <v>20.800000000000001</v>
      </c>
      <c r="AO59">
        <v>11</v>
      </c>
      <c r="AP59">
        <v>9.3000000000000007</v>
      </c>
      <c r="AQ59">
        <v>8.5</v>
      </c>
      <c r="AR59">
        <v>0.59999999999999998</v>
      </c>
      <c r="AS59"/>
      <c r="AT59"/>
      <c r="AU59"/>
      <c r="AV59"/>
      <c r="AW59"/>
      <c r="AX59"/>
      <c r="AY59"/>
      <c r="AZ59"/>
      <c r="BA59"/>
      <c r="BB59"/>
      <c r="BC59"/>
      <c r="BD59"/>
      <c r="BE59"/>
      <c r="BF59"/>
      <c r="BG59"/>
      <c r="BH59"/>
      <c r="BI59"/>
      <c r="BJ59"/>
      <c r="BK59"/>
      <c r="BL59"/>
      <c r="BM59"/>
      <c r="BN59"/>
      <c r="BO59"/>
      <c r="BP59"/>
      <c r="BQ59"/>
      <c r="BR59"/>
    </row>
    <row r="60">
      <c r="A60" t="s">
        <v>470</v>
      </c>
      <c r="B60">
        <v>2005</v>
      </c>
      <c r="C60" t="s">
        <v>474</v>
      </c>
      <c r="D60">
        <v>35</v>
      </c>
      <c r="E60" t="s">
        <v>55</v>
      </c>
      <c r="F60" t="s">
        <v>49</v>
      </c>
      <c r="G60" t="s">
        <v>191</v>
      </c>
      <c r="H60">
        <v>75.400000000000006</v>
      </c>
      <c r="I60">
        <v>85.099999999999994</v>
      </c>
      <c r="J60">
        <v>91.700000000000003</v>
      </c>
      <c r="K60">
        <v>96.099999999999994</v>
      </c>
      <c r="L60">
        <v>97.900000000000006</v>
      </c>
      <c r="M60">
        <v>93.099999999999994</v>
      </c>
      <c r="N60">
        <v>97.599999999999994</v>
      </c>
      <c r="O60">
        <v>98.299999999999997</v>
      </c>
      <c r="P60">
        <v>99.5</v>
      </c>
      <c r="Q60">
        <v>99.599999999999994</v>
      </c>
      <c r="R60">
        <v>67.200000000000003</v>
      </c>
      <c r="S60">
        <v>66.200000000000003</v>
      </c>
      <c r="T60">
        <v>78.099999999999994</v>
      </c>
      <c r="U60">
        <v>81.099999999999994</v>
      </c>
      <c r="V60">
        <v>84.400000000000006</v>
      </c>
      <c r="W60" t="s">
        <v>150</v>
      </c>
      <c r="X60" t="s">
        <v>151</v>
      </c>
      <c r="Y60" t="s">
        <v>152</v>
      </c>
      <c r="Z60" t="s">
        <v>153</v>
      </c>
      <c r="AA60" t="s">
        <v>154</v>
      </c>
      <c r="AB60" t="s">
        <v>155</v>
      </c>
      <c r="AC60" t="s">
        <v>156</v>
      </c>
      <c r="AD60" t="s">
        <v>157</v>
      </c>
      <c r="AE60" t="s">
        <v>158</v>
      </c>
      <c r="AF60" t="s">
        <v>159</v>
      </c>
      <c r="AG60" t="s">
        <v>160</v>
      </c>
      <c r="AH60">
        <v>61.100000000000001</v>
      </c>
      <c r="AI60">
        <v>84.599999999999994</v>
      </c>
      <c r="AJ60">
        <v>75.900000000000006</v>
      </c>
      <c r="AK60">
        <v>74.900000000000006</v>
      </c>
      <c r="AL60">
        <v>94.799999999999997</v>
      </c>
      <c r="AM60">
        <v>92.599999999999994</v>
      </c>
      <c r="AN60">
        <v>79.299999999999997</v>
      </c>
      <c r="AO60">
        <v>89</v>
      </c>
      <c r="AP60">
        <v>90.700000000000003</v>
      </c>
      <c r="AQ60">
        <v>91.5</v>
      </c>
      <c r="AR60">
        <v>99.400000000000006</v>
      </c>
      <c r="AS60"/>
      <c r="AT60"/>
      <c r="AU60"/>
      <c r="AV60"/>
      <c r="AW60"/>
      <c r="AX60"/>
      <c r="AY60"/>
      <c r="AZ60"/>
      <c r="BA60"/>
      <c r="BB60"/>
      <c r="BC60"/>
      <c r="BD60"/>
      <c r="BE60"/>
      <c r="BF60"/>
      <c r="BG60"/>
      <c r="BH60"/>
      <c r="BI60"/>
      <c r="BJ60"/>
      <c r="BK60"/>
      <c r="BL60"/>
      <c r="BM60"/>
      <c r="BN60"/>
      <c r="BO60"/>
      <c r="BP60"/>
      <c r="BQ60"/>
      <c r="BR60"/>
    </row>
    <row r="61">
      <c r="A61" t="s">
        <v>470</v>
      </c>
      <c r="B61">
        <v>2005</v>
      </c>
      <c r="C61" t="s">
        <v>474</v>
      </c>
      <c r="D61">
        <v>36</v>
      </c>
      <c r="E61" t="s">
        <v>55</v>
      </c>
      <c r="F61" t="s">
        <v>48</v>
      </c>
      <c r="G61" t="s">
        <v>191</v>
      </c>
      <c r="H61">
        <v>24.600000000000001</v>
      </c>
      <c r="I61">
        <v>14.9</v>
      </c>
      <c r="J61">
        <v>8.3000000000000007</v>
      </c>
      <c r="K61">
        <v>3.8999999999999999</v>
      </c>
      <c r="L61">
        <v>2.1000000000000001</v>
      </c>
      <c r="M61">
        <v>6.9000000000000004</v>
      </c>
      <c r="N61">
        <v>2.3999999999999999</v>
      </c>
      <c r="O61">
        <v>1.7</v>
      </c>
      <c r="P61">
        <v>0.5</v>
      </c>
      <c r="Q61">
        <v>0.40000000000000002</v>
      </c>
      <c r="R61">
        <v>32.799999999999997</v>
      </c>
      <c r="S61">
        <v>33.799999999999997</v>
      </c>
      <c r="T61">
        <v>21.899999999999999</v>
      </c>
      <c r="U61">
        <v>18.899999999999999</v>
      </c>
      <c r="V61">
        <v>15.6</v>
      </c>
      <c r="W61" t="s">
        <v>150</v>
      </c>
      <c r="X61" t="s">
        <v>151</v>
      </c>
      <c r="Y61" t="s">
        <v>152</v>
      </c>
      <c r="Z61" t="s">
        <v>153</v>
      </c>
      <c r="AA61" t="s">
        <v>154</v>
      </c>
      <c r="AB61" t="s">
        <v>155</v>
      </c>
      <c r="AC61" t="s">
        <v>156</v>
      </c>
      <c r="AD61" t="s">
        <v>157</v>
      </c>
      <c r="AE61" t="s">
        <v>158</v>
      </c>
      <c r="AF61" t="s">
        <v>159</v>
      </c>
      <c r="AG61" t="s">
        <v>160</v>
      </c>
      <c r="AH61">
        <v>38.899999999999999</v>
      </c>
      <c r="AI61">
        <v>15.4</v>
      </c>
      <c r="AJ61">
        <v>24.100000000000001</v>
      </c>
      <c r="AK61">
        <v>25.100000000000001</v>
      </c>
      <c r="AL61">
        <v>5.2000000000000002</v>
      </c>
      <c r="AM61">
        <v>7.4000000000000004</v>
      </c>
      <c r="AN61">
        <v>20.699999999999999</v>
      </c>
      <c r="AO61">
        <v>11</v>
      </c>
      <c r="AP61">
        <v>9.3000000000000007</v>
      </c>
      <c r="AQ61">
        <v>8.5</v>
      </c>
      <c r="AR61">
        <v>0.59999999999999998</v>
      </c>
      <c r="AS61"/>
      <c r="AT61"/>
      <c r="AU61"/>
      <c r="AV61"/>
      <c r="AW61"/>
      <c r="AX61"/>
      <c r="AY61"/>
      <c r="AZ61"/>
      <c r="BA61"/>
      <c r="BB61"/>
      <c r="BC61"/>
      <c r="BD61"/>
      <c r="BE61"/>
      <c r="BF61"/>
      <c r="BG61"/>
      <c r="BH61"/>
      <c r="BI61"/>
      <c r="BJ61"/>
      <c r="BK61"/>
      <c r="BL61"/>
      <c r="BM61"/>
      <c r="BN61"/>
      <c r="BO61"/>
      <c r="BP61"/>
      <c r="BQ61"/>
      <c r="BR61"/>
    </row>
    <row r="62">
      <c r="A62" t="s">
        <v>470</v>
      </c>
      <c r="B62">
        <v>2005</v>
      </c>
      <c r="C62" t="s">
        <v>474</v>
      </c>
      <c r="D62">
        <v>37</v>
      </c>
      <c r="E62" t="s">
        <v>162</v>
      </c>
      <c r="F62" t="s">
        <v>49</v>
      </c>
      <c r="G62" t="s">
        <v>497</v>
      </c>
      <c r="H62">
        <v>76.799999999999997</v>
      </c>
      <c r="I62">
        <v>86.099999999999994</v>
      </c>
      <c r="J62">
        <v>92.099999999999994</v>
      </c>
      <c r="K62">
        <v>96.299999999999997</v>
      </c>
      <c r="L62">
        <v>97.900000000000006</v>
      </c>
      <c r="M62">
        <v>94.400000000000006</v>
      </c>
      <c r="N62">
        <v>98.299999999999997</v>
      </c>
      <c r="O62">
        <v>98.5</v>
      </c>
      <c r="P62">
        <v>99.5</v>
      </c>
      <c r="Q62">
        <v>99.599999999999994</v>
      </c>
      <c r="R62">
        <v>69.200000000000003</v>
      </c>
      <c r="S62">
        <v>66.700000000000003</v>
      </c>
      <c r="T62">
        <v>78.5</v>
      </c>
      <c r="U62">
        <v>82.200000000000003</v>
      </c>
      <c r="V62">
        <v>84.700000000000003</v>
      </c>
      <c r="W62" t="s">
        <v>150</v>
      </c>
      <c r="X62" t="s">
        <v>151</v>
      </c>
      <c r="Y62" t="s">
        <v>152</v>
      </c>
      <c r="Z62" t="s">
        <v>153</v>
      </c>
      <c r="AA62" t="s">
        <v>154</v>
      </c>
      <c r="AB62" t="s">
        <v>155</v>
      </c>
      <c r="AC62" t="s">
        <v>156</v>
      </c>
      <c r="AD62" t="s">
        <v>157</v>
      </c>
      <c r="AE62" t="s">
        <v>158</v>
      </c>
      <c r="AF62" t="s">
        <v>159</v>
      </c>
      <c r="AG62" t="s">
        <v>160</v>
      </c>
      <c r="AH62">
        <v>62.5</v>
      </c>
      <c r="AI62">
        <v>84.599999999999994</v>
      </c>
      <c r="AJ62">
        <v>76.099999999999994</v>
      </c>
      <c r="AK62">
        <v>75</v>
      </c>
      <c r="AL62">
        <v>95.5</v>
      </c>
      <c r="AM62">
        <v>93.700000000000003</v>
      </c>
      <c r="AN62">
        <v>81.099999999999994</v>
      </c>
      <c r="AO62">
        <v>89</v>
      </c>
      <c r="AP62">
        <v>91.900000000000006</v>
      </c>
      <c r="AQ62">
        <v>91.5</v>
      </c>
      <c r="AR62">
        <v>99.900000000000006</v>
      </c>
      <c r="AS62"/>
      <c r="AT62"/>
      <c r="AU62"/>
      <c r="AV62"/>
      <c r="AW62"/>
      <c r="AX62"/>
      <c r="AY62"/>
      <c r="AZ62"/>
      <c r="BA62"/>
      <c r="BB62"/>
      <c r="BC62"/>
      <c r="BD62"/>
      <c r="BE62"/>
      <c r="BF62"/>
      <c r="BG62"/>
      <c r="BH62"/>
      <c r="BI62"/>
      <c r="BJ62"/>
      <c r="BK62"/>
      <c r="BL62"/>
      <c r="BM62"/>
      <c r="BN62"/>
      <c r="BO62"/>
      <c r="BP62"/>
      <c r="BQ62"/>
      <c r="BR62"/>
    </row>
    <row r="63">
      <c r="A63" t="s">
        <v>470</v>
      </c>
      <c r="B63">
        <v>2005</v>
      </c>
      <c r="C63" t="s">
        <v>474</v>
      </c>
      <c r="D63">
        <v>38</v>
      </c>
      <c r="E63" t="s">
        <v>162</v>
      </c>
      <c r="F63" t="s">
        <v>48</v>
      </c>
      <c r="G63" t="s">
        <v>191</v>
      </c>
      <c r="H63">
        <v>23.199999999999999</v>
      </c>
      <c r="I63">
        <v>13.9</v>
      </c>
      <c r="J63">
        <v>7.9000000000000004</v>
      </c>
      <c r="K63">
        <v>3.7000000000000002</v>
      </c>
      <c r="L63">
        <v>2.1000000000000001</v>
      </c>
      <c r="M63">
        <v>5.5999999999999996</v>
      </c>
      <c r="N63">
        <v>1.7</v>
      </c>
      <c r="O63">
        <v>1.5</v>
      </c>
      <c r="P63">
        <v>0.5</v>
      </c>
      <c r="Q63">
        <v>0.40000000000000002</v>
      </c>
      <c r="R63">
        <v>30.800000000000001</v>
      </c>
      <c r="S63">
        <v>33.299999999999997</v>
      </c>
      <c r="T63">
        <v>21.5</v>
      </c>
      <c r="U63">
        <v>17.800000000000001</v>
      </c>
      <c r="V63">
        <v>15.300000000000001</v>
      </c>
      <c r="W63" t="s">
        <v>150</v>
      </c>
      <c r="X63" t="s">
        <v>151</v>
      </c>
      <c r="Y63" t="s">
        <v>152</v>
      </c>
      <c r="Z63" t="s">
        <v>153</v>
      </c>
      <c r="AA63" t="s">
        <v>154</v>
      </c>
      <c r="AB63" t="s">
        <v>155</v>
      </c>
      <c r="AC63" t="s">
        <v>156</v>
      </c>
      <c r="AD63" t="s">
        <v>157</v>
      </c>
      <c r="AE63" t="s">
        <v>158</v>
      </c>
      <c r="AF63" t="s">
        <v>159</v>
      </c>
      <c r="AG63" t="s">
        <v>160</v>
      </c>
      <c r="AH63">
        <v>37.5</v>
      </c>
      <c r="AI63">
        <v>15.4</v>
      </c>
      <c r="AJ63">
        <v>23.899999999999999</v>
      </c>
      <c r="AK63">
        <v>25</v>
      </c>
      <c r="AL63">
        <v>4.5</v>
      </c>
      <c r="AM63">
        <v>6.2999999999999998</v>
      </c>
      <c r="AN63">
        <v>18.899999999999999</v>
      </c>
      <c r="AO63">
        <v>11</v>
      </c>
      <c r="AP63">
        <v>8.0999999999999996</v>
      </c>
      <c r="AQ63">
        <v>8.5</v>
      </c>
      <c r="AR63">
        <v>0.10000000000000001</v>
      </c>
      <c r="AS63"/>
      <c r="AT63"/>
      <c r="AU63"/>
      <c r="AV63"/>
      <c r="AW63"/>
      <c r="AX63"/>
      <c r="AY63"/>
      <c r="AZ63"/>
      <c r="BA63"/>
      <c r="BB63"/>
      <c r="BC63"/>
      <c r="BD63"/>
      <c r="BE63"/>
      <c r="BF63"/>
      <c r="BG63"/>
      <c r="BH63"/>
      <c r="BI63"/>
      <c r="BJ63"/>
      <c r="BK63"/>
      <c r="BL63"/>
      <c r="BM63"/>
      <c r="BN63"/>
      <c r="BO63"/>
      <c r="BP63"/>
      <c r="BQ63"/>
      <c r="BR63"/>
    </row>
    <row r="64">
      <c r="A64" t="s">
        <v>470</v>
      </c>
      <c r="B64">
        <v>2005</v>
      </c>
      <c r="C64" t="s">
        <v>474</v>
      </c>
      <c r="D64">
        <v>41</v>
      </c>
      <c r="E64" t="s">
        <v>56</v>
      </c>
      <c r="F64" t="s">
        <v>49</v>
      </c>
      <c r="G64" t="s">
        <v>191</v>
      </c>
      <c r="H64">
        <v>2.5</v>
      </c>
      <c r="I64">
        <v>1.7</v>
      </c>
      <c r="J64">
        <v>0.59999999999999998</v>
      </c>
      <c r="K64">
        <v>0.5</v>
      </c>
      <c r="L64">
        <v>0.10000000000000001</v>
      </c>
      <c r="M64">
        <v>0.40000000000000002</v>
      </c>
      <c r="N64">
        <v>0.10000000000000001</v>
      </c>
      <c r="O64">
        <v>0.20000000000000001</v>
      </c>
      <c r="P64">
        <v>0.10000000000000001</v>
      </c>
      <c r="Q64">
        <v>0</v>
      </c>
      <c r="R64">
        <v>3.3999999999999999</v>
      </c>
      <c r="S64">
        <v>4.2999999999999998</v>
      </c>
      <c r="T64">
        <v>2.6000000000000001</v>
      </c>
      <c r="U64">
        <v>1.8</v>
      </c>
      <c r="V64">
        <v>1.1000000000000001</v>
      </c>
      <c r="W64" t="s">
        <v>150</v>
      </c>
      <c r="X64" t="s">
        <v>151</v>
      </c>
      <c r="Y64" t="s">
        <v>152</v>
      </c>
      <c r="Z64" t="s">
        <v>153</v>
      </c>
      <c r="AA64" t="s">
        <v>154</v>
      </c>
      <c r="AB64" t="s">
        <v>155</v>
      </c>
      <c r="AC64" t="s">
        <v>156</v>
      </c>
      <c r="AD64" t="s">
        <v>157</v>
      </c>
      <c r="AE64" t="s">
        <v>158</v>
      </c>
      <c r="AF64" t="s">
        <v>159</v>
      </c>
      <c r="AG64" t="s">
        <v>160</v>
      </c>
      <c r="AH64">
        <v>4.5999999999999996</v>
      </c>
      <c r="AI64">
        <v>3.5</v>
      </c>
      <c r="AJ64">
        <v>0</v>
      </c>
      <c r="AK64">
        <v>1.1000000000000001</v>
      </c>
      <c r="AL64">
        <v>1</v>
      </c>
      <c r="AM64">
        <v>0.20000000000000001</v>
      </c>
      <c r="AN64">
        <v>2.7000000000000002</v>
      </c>
      <c r="AO64">
        <v>2.6000000000000001</v>
      </c>
      <c r="AP64">
        <v>1.5</v>
      </c>
      <c r="AQ64">
        <v>1.5</v>
      </c>
      <c r="AR64">
        <v>0</v>
      </c>
      <c r="AS64"/>
      <c r="AT64"/>
      <c r="AU64"/>
      <c r="AV64"/>
      <c r="AW64"/>
      <c r="AX64"/>
      <c r="AY64"/>
      <c r="AZ64"/>
      <c r="BA64"/>
      <c r="BB64"/>
      <c r="BC64"/>
      <c r="BD64"/>
      <c r="BE64"/>
      <c r="BF64"/>
      <c r="BG64"/>
      <c r="BH64"/>
      <c r="BI64"/>
      <c r="BJ64"/>
      <c r="BK64"/>
      <c r="BL64"/>
      <c r="BM64"/>
      <c r="BN64"/>
      <c r="BO64"/>
      <c r="BP64"/>
      <c r="BQ64"/>
      <c r="BR64"/>
    </row>
    <row r="65">
      <c r="A65" t="s">
        <v>470</v>
      </c>
      <c r="B65">
        <v>2005</v>
      </c>
      <c r="C65" t="s">
        <v>474</v>
      </c>
      <c r="D65">
        <v>42</v>
      </c>
      <c r="E65" t="s">
        <v>56</v>
      </c>
      <c r="F65" t="s">
        <v>48</v>
      </c>
      <c r="G65" t="s">
        <v>488</v>
      </c>
      <c r="H65">
        <v>97.5</v>
      </c>
      <c r="I65">
        <v>98.299999999999997</v>
      </c>
      <c r="J65">
        <v>99.400000000000006</v>
      </c>
      <c r="K65">
        <v>99.5</v>
      </c>
      <c r="L65">
        <v>99.900000000000006</v>
      </c>
      <c r="M65">
        <v>99.599999999999994</v>
      </c>
      <c r="N65">
        <v>99.900000000000006</v>
      </c>
      <c r="O65">
        <v>99.799999999999997</v>
      </c>
      <c r="P65">
        <v>99.900000000000006</v>
      </c>
      <c r="Q65">
        <v>100</v>
      </c>
      <c r="R65">
        <v>96.599999999999994</v>
      </c>
      <c r="S65">
        <v>95.700000000000003</v>
      </c>
      <c r="T65">
        <v>97.400000000000006</v>
      </c>
      <c r="U65">
        <v>98.200000000000003</v>
      </c>
      <c r="V65">
        <v>98.900000000000006</v>
      </c>
      <c r="W65" t="s">
        <v>150</v>
      </c>
      <c r="X65" t="s">
        <v>151</v>
      </c>
      <c r="Y65" t="s">
        <v>152</v>
      </c>
      <c r="Z65" t="s">
        <v>153</v>
      </c>
      <c r="AA65" t="s">
        <v>154</v>
      </c>
      <c r="AB65" t="s">
        <v>155</v>
      </c>
      <c r="AC65" t="s">
        <v>156</v>
      </c>
      <c r="AD65" t="s">
        <v>157</v>
      </c>
      <c r="AE65" t="s">
        <v>158</v>
      </c>
      <c r="AF65" t="s">
        <v>159</v>
      </c>
      <c r="AG65" t="s">
        <v>160</v>
      </c>
      <c r="AH65">
        <v>95.400000000000006</v>
      </c>
      <c r="AI65">
        <v>96.5</v>
      </c>
      <c r="AJ65">
        <v>100</v>
      </c>
      <c r="AK65">
        <v>98.900000000000006</v>
      </c>
      <c r="AL65">
        <v>99</v>
      </c>
      <c r="AM65">
        <v>99.799999999999997</v>
      </c>
      <c r="AN65">
        <v>97.299999999999997</v>
      </c>
      <c r="AO65">
        <v>97.400000000000006</v>
      </c>
      <c r="AP65">
        <v>98.5</v>
      </c>
      <c r="AQ65">
        <v>98.5</v>
      </c>
      <c r="AR65">
        <v>100</v>
      </c>
      <c r="AS65"/>
      <c r="AT65"/>
      <c r="AU65"/>
      <c r="AV65"/>
      <c r="AW65"/>
      <c r="AX65"/>
      <c r="AY65"/>
      <c r="AZ65"/>
      <c r="BA65"/>
      <c r="BB65"/>
      <c r="BC65"/>
      <c r="BD65"/>
      <c r="BE65"/>
      <c r="BF65"/>
      <c r="BG65"/>
      <c r="BH65"/>
      <c r="BI65"/>
      <c r="BJ65"/>
      <c r="BK65"/>
      <c r="BL65"/>
      <c r="BM65"/>
      <c r="BN65"/>
      <c r="BO65"/>
      <c r="BP65"/>
      <c r="BQ65"/>
      <c r="BR65"/>
    </row>
    <row r="66">
      <c r="A66" t="s">
        <v>470</v>
      </c>
      <c r="B66">
        <v>2005</v>
      </c>
      <c r="C66" t="s">
        <v>474</v>
      </c>
      <c r="D66">
        <v>58</v>
      </c>
      <c r="E66" t="s">
        <v>163</v>
      </c>
      <c r="F66" t="s">
        <v>238</v>
      </c>
      <c r="G66" t="s">
        <v>191</v>
      </c>
      <c r="H66">
        <v>43.918596928429423</v>
      </c>
      <c r="I66">
        <v>62.30307918770319</v>
      </c>
      <c r="J66">
        <v>76.086542380530076</v>
      </c>
      <c r="K66">
        <v>88.437445703740721</v>
      </c>
      <c r="L66">
        <v>94.817551701512798</v>
      </c>
      <c r="M66">
        <v>83.479266687819603</v>
      </c>
      <c r="N66">
        <v>92.70582566526349</v>
      </c>
      <c r="O66">
        <v>95.898772253264994</v>
      </c>
      <c r="P66">
        <v>98.271378405380361</v>
      </c>
      <c r="Q66">
        <v>98.930333775985176</v>
      </c>
      <c r="R66">
        <v>22.50925447760256</v>
      </c>
      <c r="S66">
        <v>29.980315427719681</v>
      </c>
      <c r="T66">
        <v>37.866188651322773</v>
      </c>
      <c r="U66">
        <v>47.797398881094011</v>
      </c>
      <c r="V66">
        <v>56.424059996030927</v>
      </c>
      <c r="W66" t="s">
        <v>150</v>
      </c>
      <c r="X66" t="s">
        <v>151</v>
      </c>
      <c r="Y66" t="s">
        <v>152</v>
      </c>
      <c r="Z66" t="s">
        <v>153</v>
      </c>
      <c r="AA66" t="s">
        <v>154</v>
      </c>
      <c r="AB66" t="s">
        <v>155</v>
      </c>
      <c r="AC66" t="s">
        <v>156</v>
      </c>
      <c r="AD66" t="s">
        <v>157</v>
      </c>
      <c r="AE66" t="s">
        <v>158</v>
      </c>
      <c r="AF66" t="s">
        <v>159</v>
      </c>
      <c r="AG66" t="s">
        <v>160</v>
      </c>
      <c r="AH66">
        <v>32.172282499453402</v>
      </c>
      <c r="AI66">
        <v>55.976717932070883</v>
      </c>
      <c r="AJ66">
        <v>37.198816828762929</v>
      </c>
      <c r="AK66">
        <v>52.468158822440707</v>
      </c>
      <c r="AL66">
        <v>76.325733168700538</v>
      </c>
      <c r="AM66">
        <v>70.36284045202386</v>
      </c>
      <c r="AN66">
        <v>63.583637271224248</v>
      </c>
      <c r="AO66">
        <v>79.365515202908</v>
      </c>
      <c r="AP66">
        <v>53.306223625074537</v>
      </c>
      <c r="AQ66">
        <v>59.820412945594391</v>
      </c>
      <c r="AR66">
        <v>98.734782690401914</v>
      </c>
      <c r="AS66"/>
      <c r="AT66"/>
      <c r="AU66"/>
      <c r="AV66"/>
      <c r="AW66"/>
      <c r="AX66"/>
      <c r="AY66"/>
      <c r="AZ66"/>
      <c r="BA66"/>
      <c r="BB66"/>
      <c r="BC66"/>
      <c r="BD66"/>
      <c r="BE66"/>
      <c r="BF66"/>
      <c r="BG66"/>
      <c r="BH66"/>
      <c r="BI66"/>
      <c r="BJ66"/>
      <c r="BK66"/>
      <c r="BL66"/>
      <c r="BM66"/>
      <c r="BN66"/>
      <c r="BO66"/>
      <c r="BP66"/>
      <c r="BQ66"/>
      <c r="BR66"/>
    </row>
    <row r="67">
      <c r="A67" t="s">
        <v>470</v>
      </c>
      <c r="B67">
        <v>2005</v>
      </c>
      <c r="C67" t="s">
        <v>474</v>
      </c>
      <c r="D67">
        <v>59</v>
      </c>
      <c r="E67" t="s">
        <v>163</v>
      </c>
      <c r="F67" t="s">
        <v>239</v>
      </c>
      <c r="G67" t="s">
        <v>191</v>
      </c>
      <c r="H67">
        <v>31.519485719139769</v>
      </c>
      <c r="I67">
        <v>22.71993220025297</v>
      </c>
      <c r="J67">
        <v>15.604058534216289</v>
      </c>
      <c r="K67">
        <v>7.6329467838923</v>
      </c>
      <c r="L67">
        <v>3.0604791005032901</v>
      </c>
      <c r="M67">
        <v>9.7038129037935033</v>
      </c>
      <c r="N67">
        <v>4.8254542570454628</v>
      </c>
      <c r="O67">
        <v>2.373884806944591</v>
      </c>
      <c r="P67">
        <v>1.263871036164395</v>
      </c>
      <c r="Q67">
        <v>0.70911212322189188</v>
      </c>
      <c r="R67">
        <v>44.643428051477443</v>
      </c>
      <c r="S67">
        <v>35.993610570686947</v>
      </c>
      <c r="T67">
        <v>40.23974031173119</v>
      </c>
      <c r="U67">
        <v>33.329558751303161</v>
      </c>
      <c r="V67">
        <v>27.99070790505543</v>
      </c>
      <c r="W67" t="s">
        <v>150</v>
      </c>
      <c r="X67" t="s">
        <v>151</v>
      </c>
      <c r="Y67" t="s">
        <v>152</v>
      </c>
      <c r="Z67" t="s">
        <v>153</v>
      </c>
      <c r="AA67" t="s">
        <v>154</v>
      </c>
      <c r="AB67" t="s">
        <v>155</v>
      </c>
      <c r="AC67" t="s">
        <v>156</v>
      </c>
      <c r="AD67" t="s">
        <v>157</v>
      </c>
      <c r="AE67" t="s">
        <v>158</v>
      </c>
      <c r="AF67" t="s">
        <v>159</v>
      </c>
      <c r="AG67" t="s">
        <v>160</v>
      </c>
      <c r="AH67">
        <v>28.435095383981668</v>
      </c>
      <c r="AI67">
        <v>28.328025096313379</v>
      </c>
      <c r="AJ67">
        <v>38.678474238283187</v>
      </c>
      <c r="AK67">
        <v>22.403644074232851</v>
      </c>
      <c r="AL67">
        <v>18.488746255189891</v>
      </c>
      <c r="AM67">
        <v>22.780096734964449</v>
      </c>
      <c r="AN67">
        <v>15.59505429315376</v>
      </c>
      <c r="AO67">
        <v>9.6356164854858282</v>
      </c>
      <c r="AP67">
        <v>37.421868418145777</v>
      </c>
      <c r="AQ67">
        <v>31.716846124653831</v>
      </c>
      <c r="AR67">
        <v>0.65615014459613241</v>
      </c>
      <c r="AS67"/>
      <c r="AT67"/>
      <c r="AU67"/>
      <c r="AV67"/>
      <c r="AW67"/>
      <c r="AX67"/>
      <c r="AY67"/>
      <c r="AZ67"/>
      <c r="BA67"/>
      <c r="BB67"/>
      <c r="BC67"/>
      <c r="BD67"/>
      <c r="BE67"/>
      <c r="BF67"/>
      <c r="BG67"/>
      <c r="BH67"/>
      <c r="BI67"/>
      <c r="BJ67"/>
      <c r="BK67"/>
      <c r="BL67"/>
      <c r="BM67"/>
      <c r="BN67"/>
      <c r="BO67"/>
      <c r="BP67"/>
      <c r="BQ67"/>
      <c r="BR67"/>
    </row>
    <row r="68">
      <c r="A68" t="s">
        <v>470</v>
      </c>
      <c r="B68">
        <v>2005</v>
      </c>
      <c r="C68" t="s">
        <v>474</v>
      </c>
      <c r="D68">
        <v>60</v>
      </c>
      <c r="E68" t="s">
        <v>163</v>
      </c>
      <c r="F68" t="s">
        <v>240</v>
      </c>
      <c r="G68" t="s">
        <v>191</v>
      </c>
      <c r="H68">
        <v>14.40835506757479</v>
      </c>
      <c r="I68">
        <v>8.581543735453943</v>
      </c>
      <c r="J68">
        <v>3.5051598589809152</v>
      </c>
      <c r="K68">
        <v>1.649251461845306</v>
      </c>
      <c r="L68">
        <v>0.66704606540247013</v>
      </c>
      <c r="M68">
        <v>4.7898910796166687</v>
      </c>
      <c r="N68">
        <v>0.97461016189537619</v>
      </c>
      <c r="O68">
        <v>0.987651987939968</v>
      </c>
      <c r="P68">
        <v>0.42903161503396409</v>
      </c>
      <c r="Q68">
        <v>0.23720399071084891</v>
      </c>
      <c r="R68">
        <v>18.58305587276006</v>
      </c>
      <c r="S68">
        <v>20.419050442761179</v>
      </c>
      <c r="T68">
        <v>12.107341411178419</v>
      </c>
      <c r="U68">
        <v>8.1378846246886916</v>
      </c>
      <c r="V68">
        <v>4.8199327838760402</v>
      </c>
      <c r="W68" t="s">
        <v>150</v>
      </c>
      <c r="X68" t="s">
        <v>151</v>
      </c>
      <c r="Y68" t="s">
        <v>152</v>
      </c>
      <c r="Z68" t="s">
        <v>153</v>
      </c>
      <c r="AA68" t="s">
        <v>154</v>
      </c>
      <c r="AB68" t="s">
        <v>155</v>
      </c>
      <c r="AC68" t="s">
        <v>156</v>
      </c>
      <c r="AD68" t="s">
        <v>157</v>
      </c>
      <c r="AE68" t="s">
        <v>158</v>
      </c>
      <c r="AF68" t="s">
        <v>159</v>
      </c>
      <c r="AG68" t="s">
        <v>160</v>
      </c>
      <c r="AH68">
        <v>21.65702867849776</v>
      </c>
      <c r="AI68">
        <v>14.511575203188009</v>
      </c>
      <c r="AJ68">
        <v>1.5737936489837889</v>
      </c>
      <c r="AK68">
        <v>20.592044967610899</v>
      </c>
      <c r="AL68">
        <v>3.9190336443993221</v>
      </c>
      <c r="AM68">
        <v>4.9080430674797597</v>
      </c>
      <c r="AN68">
        <v>11.895523686448071</v>
      </c>
      <c r="AO68">
        <v>0.81693542212904857</v>
      </c>
      <c r="AP68">
        <v>4.6214094483570731</v>
      </c>
      <c r="AQ68">
        <v>8.0808322012159088</v>
      </c>
      <c r="AR68">
        <v>0.069037294136544899</v>
      </c>
      <c r="AS68"/>
      <c r="AT68"/>
      <c r="AU68"/>
      <c r="AV68"/>
      <c r="AW68"/>
      <c r="AX68"/>
      <c r="AY68"/>
      <c r="AZ68"/>
      <c r="BA68"/>
      <c r="BB68"/>
      <c r="BC68"/>
      <c r="BD68"/>
      <c r="BE68"/>
      <c r="BF68"/>
      <c r="BG68"/>
      <c r="BH68"/>
      <c r="BI68"/>
      <c r="BJ68"/>
      <c r="BK68"/>
      <c r="BL68"/>
      <c r="BM68"/>
      <c r="BN68"/>
      <c r="BO68"/>
      <c r="BP68"/>
      <c r="BQ68"/>
      <c r="BR68"/>
    </row>
    <row r="69">
      <c r="A69" t="s">
        <v>470</v>
      </c>
      <c r="B69">
        <v>2005</v>
      </c>
      <c r="C69" t="s">
        <v>474</v>
      </c>
      <c r="D69">
        <v>61</v>
      </c>
      <c r="E69" t="s">
        <v>163</v>
      </c>
      <c r="F69" t="s">
        <v>241</v>
      </c>
      <c r="G69" t="s">
        <v>191</v>
      </c>
      <c r="H69">
        <v>0.65074388358718904</v>
      </c>
      <c r="I69">
        <v>0.17076333572120031</v>
      </c>
      <c r="J69">
        <v>0.33007905481654098</v>
      </c>
      <c r="K69">
        <v>0</v>
      </c>
      <c r="L69">
        <v>0</v>
      </c>
      <c r="M69">
        <v>0.13723235021759339</v>
      </c>
      <c r="N69">
        <v>0.21743603445183801</v>
      </c>
      <c r="O69">
        <v>0</v>
      </c>
      <c r="P69">
        <v>0</v>
      </c>
      <c r="Q69">
        <v>0</v>
      </c>
      <c r="R69">
        <v>1.6790806885353009</v>
      </c>
      <c r="S69">
        <v>0</v>
      </c>
      <c r="T69">
        <v>0.27135756639632319</v>
      </c>
      <c r="U69">
        <v>0.51766281205716103</v>
      </c>
      <c r="V69">
        <v>0</v>
      </c>
      <c r="W69" t="s">
        <v>150</v>
      </c>
      <c r="X69" t="s">
        <v>151</v>
      </c>
      <c r="Y69" t="s">
        <v>152</v>
      </c>
      <c r="Z69" t="s">
        <v>153</v>
      </c>
      <c r="AA69" t="s">
        <v>154</v>
      </c>
      <c r="AB69" t="s">
        <v>155</v>
      </c>
      <c r="AC69" t="s">
        <v>156</v>
      </c>
      <c r="AD69" t="s">
        <v>157</v>
      </c>
      <c r="AE69" t="s">
        <v>158</v>
      </c>
      <c r="AF69" t="s">
        <v>159</v>
      </c>
      <c r="AG69" t="s">
        <v>160</v>
      </c>
      <c r="AH69">
        <v>0</v>
      </c>
      <c r="AI69">
        <v>0</v>
      </c>
      <c r="AJ69">
        <v>0.35061504545594069</v>
      </c>
      <c r="AK69">
        <v>0.21949508385464039</v>
      </c>
      <c r="AL69">
        <v>0</v>
      </c>
      <c r="AM69">
        <v>0</v>
      </c>
      <c r="AN69">
        <v>2.1526948993796191</v>
      </c>
      <c r="AO69">
        <v>0</v>
      </c>
      <c r="AP69">
        <v>0</v>
      </c>
      <c r="AQ69">
        <v>0</v>
      </c>
      <c r="AR69">
        <v>0</v>
      </c>
      <c r="AS69"/>
      <c r="AT69"/>
      <c r="AU69"/>
      <c r="AV69"/>
      <c r="AW69"/>
      <c r="AX69"/>
      <c r="AY69"/>
      <c r="AZ69"/>
      <c r="BA69"/>
      <c r="BB69"/>
      <c r="BC69"/>
      <c r="BD69"/>
      <c r="BE69"/>
      <c r="BF69"/>
      <c r="BG69"/>
      <c r="BH69"/>
      <c r="BI69"/>
      <c r="BJ69"/>
      <c r="BK69"/>
      <c r="BL69"/>
      <c r="BM69"/>
      <c r="BN69"/>
      <c r="BO69"/>
      <c r="BP69"/>
      <c r="BQ69"/>
      <c r="BR69"/>
    </row>
    <row r="70">
      <c r="A70" t="s">
        <v>470</v>
      </c>
      <c r="B70">
        <v>2005</v>
      </c>
      <c r="C70" t="s">
        <v>474</v>
      </c>
      <c r="D70">
        <v>62</v>
      </c>
      <c r="E70" t="s">
        <v>163</v>
      </c>
      <c r="F70" t="s">
        <v>242</v>
      </c>
      <c r="G70" t="s">
        <v>191</v>
      </c>
      <c r="H70">
        <v>1.1043492359638201</v>
      </c>
      <c r="I70">
        <v>1.665141982026441</v>
      </c>
      <c r="J70">
        <v>1.1294528469904741</v>
      </c>
      <c r="K70">
        <v>0.39496540767273092</v>
      </c>
      <c r="L70">
        <v>0</v>
      </c>
      <c r="M70">
        <v>0.40716663535413961</v>
      </c>
      <c r="N70">
        <v>0.56602671092580281</v>
      </c>
      <c r="O70">
        <v>0.44317249943671982</v>
      </c>
      <c r="P70">
        <v>0</v>
      </c>
      <c r="Q70">
        <v>0</v>
      </c>
      <c r="R70">
        <v>1.153364888543547</v>
      </c>
      <c r="S70">
        <v>2.7286152991919148</v>
      </c>
      <c r="T70">
        <v>2.3919377487725839</v>
      </c>
      <c r="U70">
        <v>1.5004858346459411</v>
      </c>
      <c r="V70">
        <v>1.2640472600996071</v>
      </c>
      <c r="W70" t="s">
        <v>150</v>
      </c>
      <c r="X70" t="s">
        <v>151</v>
      </c>
      <c r="Y70" t="s">
        <v>152</v>
      </c>
      <c r="Z70" t="s">
        <v>153</v>
      </c>
      <c r="AA70" t="s">
        <v>154</v>
      </c>
      <c r="AB70" t="s">
        <v>155</v>
      </c>
      <c r="AC70" t="s">
        <v>156</v>
      </c>
      <c r="AD70" t="s">
        <v>157</v>
      </c>
      <c r="AE70" t="s">
        <v>158</v>
      </c>
      <c r="AF70" t="s">
        <v>159</v>
      </c>
      <c r="AG70" t="s">
        <v>160</v>
      </c>
      <c r="AH70">
        <v>0.89352083658487713</v>
      </c>
      <c r="AI70">
        <v>0.54631466235131654</v>
      </c>
      <c r="AJ70">
        <v>0.61428490240122802</v>
      </c>
      <c r="AK70">
        <v>4.316657051860874</v>
      </c>
      <c r="AL70">
        <v>0</v>
      </c>
      <c r="AM70">
        <v>0.056412974645868398</v>
      </c>
      <c r="AN70">
        <v>5.1776680000426234</v>
      </c>
      <c r="AO70">
        <v>0</v>
      </c>
      <c r="AP70">
        <v>0</v>
      </c>
      <c r="AQ70">
        <v>0</v>
      </c>
      <c r="AR70">
        <v>0</v>
      </c>
      <c r="AS70"/>
      <c r="AT70"/>
      <c r="AU70"/>
      <c r="AV70"/>
      <c r="AW70"/>
      <c r="AX70"/>
      <c r="AY70"/>
      <c r="AZ70"/>
      <c r="BA70"/>
      <c r="BB70"/>
      <c r="BC70"/>
      <c r="BD70"/>
      <c r="BE70"/>
      <c r="BF70"/>
      <c r="BG70"/>
      <c r="BH70"/>
      <c r="BI70"/>
      <c r="BJ70"/>
      <c r="BK70"/>
      <c r="BL70"/>
      <c r="BM70"/>
      <c r="BN70"/>
      <c r="BO70"/>
      <c r="BP70"/>
      <c r="BQ70"/>
      <c r="BR70"/>
    </row>
    <row r="71">
      <c r="A71" t="s">
        <v>470</v>
      </c>
      <c r="B71">
        <v>2005</v>
      </c>
      <c r="C71" t="s">
        <v>474</v>
      </c>
      <c r="D71">
        <v>63</v>
      </c>
      <c r="E71" t="s">
        <v>163</v>
      </c>
      <c r="F71" t="s">
        <v>243</v>
      </c>
      <c r="G71" t="s">
        <v>191</v>
      </c>
      <c r="H71">
        <v>2.7841105464059961</v>
      </c>
      <c r="I71">
        <v>1.562560897854949</v>
      </c>
      <c r="J71">
        <v>0.8530293288729982</v>
      </c>
      <c r="K71">
        <v>0.17206207355623421</v>
      </c>
      <c r="L71">
        <v>0.031048931150842798</v>
      </c>
      <c r="M71">
        <v>0.2630460679783882</v>
      </c>
      <c r="N71">
        <v>0.1609637582821471</v>
      </c>
      <c r="O71">
        <v>0.064206883161426795</v>
      </c>
      <c r="P71">
        <v>0.035718943421306402</v>
      </c>
      <c r="Q71">
        <v>0.032997419297433599</v>
      </c>
      <c r="R71">
        <v>3.335152256297369</v>
      </c>
      <c r="S71">
        <v>4.3881720071810539</v>
      </c>
      <c r="T71">
        <v>3.1250752806660111</v>
      </c>
      <c r="U71">
        <v>1.7616998348122781</v>
      </c>
      <c r="V71">
        <v>0.77630526701132507</v>
      </c>
      <c r="W71" t="s">
        <v>150</v>
      </c>
      <c r="X71" t="s">
        <v>151</v>
      </c>
      <c r="Y71" t="s">
        <v>152</v>
      </c>
      <c r="Z71" t="s">
        <v>153</v>
      </c>
      <c r="AA71" t="s">
        <v>154</v>
      </c>
      <c r="AB71" t="s">
        <v>155</v>
      </c>
      <c r="AC71" t="s">
        <v>156</v>
      </c>
      <c r="AD71" t="s">
        <v>157</v>
      </c>
      <c r="AE71" t="s">
        <v>158</v>
      </c>
      <c r="AF71" t="s">
        <v>159</v>
      </c>
      <c r="AG71" t="s">
        <v>160</v>
      </c>
      <c r="AH71">
        <v>2.8831658862003628</v>
      </c>
      <c r="AI71">
        <v>0.63736710607653602</v>
      </c>
      <c r="AJ71">
        <v>0</v>
      </c>
      <c r="AK71">
        <v>0</v>
      </c>
      <c r="AL71">
        <v>0.40645176055660559</v>
      </c>
      <c r="AM71">
        <v>1.33798485427851</v>
      </c>
      <c r="AN71">
        <v>1.5954218497516599</v>
      </c>
      <c r="AO71">
        <v>10.18193288947718</v>
      </c>
      <c r="AP71">
        <v>3.3724941792522221</v>
      </c>
      <c r="AQ71">
        <v>0.38190872853586749</v>
      </c>
      <c r="AR71">
        <v>0</v>
      </c>
      <c r="AS71"/>
      <c r="AT71"/>
      <c r="AU71"/>
      <c r="AV71"/>
      <c r="AW71"/>
      <c r="AX71"/>
      <c r="AY71"/>
      <c r="AZ71"/>
      <c r="BA71"/>
      <c r="BB71"/>
      <c r="BC71"/>
      <c r="BD71"/>
      <c r="BE71"/>
      <c r="BF71"/>
      <c r="BG71"/>
      <c r="BH71"/>
      <c r="BI71"/>
      <c r="BJ71"/>
      <c r="BK71"/>
      <c r="BL71"/>
      <c r="BM71"/>
      <c r="BN71"/>
      <c r="BO71"/>
      <c r="BP71"/>
      <c r="BQ71"/>
      <c r="BR71"/>
    </row>
    <row r="72">
      <c r="A72" t="s">
        <v>470</v>
      </c>
      <c r="B72">
        <v>2005</v>
      </c>
      <c r="C72" t="s">
        <v>474</v>
      </c>
      <c r="D72">
        <v>64</v>
      </c>
      <c r="E72" t="s">
        <v>163</v>
      </c>
      <c r="F72" t="s">
        <v>244</v>
      </c>
      <c r="G72" t="s">
        <v>191</v>
      </c>
      <c r="H72">
        <v>0</v>
      </c>
      <c r="I72">
        <v>0</v>
      </c>
      <c r="J72">
        <v>0.0279637435206266</v>
      </c>
      <c r="K72">
        <v>0.14478379954445469</v>
      </c>
      <c r="L72">
        <v>0</v>
      </c>
      <c r="M72">
        <v>0</v>
      </c>
      <c r="N72">
        <v>0.044972511287284501</v>
      </c>
      <c r="O72">
        <v>0.2323115692523223</v>
      </c>
      <c r="P72">
        <v>0</v>
      </c>
      <c r="Q72">
        <v>0</v>
      </c>
      <c r="R72">
        <v>0</v>
      </c>
      <c r="S72">
        <v>0</v>
      </c>
      <c r="T72">
        <v>0</v>
      </c>
      <c r="U72">
        <v>0</v>
      </c>
      <c r="V72">
        <v>0</v>
      </c>
      <c r="W72" t="s">
        <v>150</v>
      </c>
      <c r="X72" t="s">
        <v>151</v>
      </c>
      <c r="Y72" t="s">
        <v>152</v>
      </c>
      <c r="Z72" t="s">
        <v>153</v>
      </c>
      <c r="AA72" t="s">
        <v>154</v>
      </c>
      <c r="AB72" t="s">
        <v>155</v>
      </c>
      <c r="AC72" t="s">
        <v>156</v>
      </c>
      <c r="AD72" t="s">
        <v>157</v>
      </c>
      <c r="AE72" t="s">
        <v>158</v>
      </c>
      <c r="AF72" t="s">
        <v>159</v>
      </c>
      <c r="AG72" t="s">
        <v>160</v>
      </c>
      <c r="AH72">
        <v>0</v>
      </c>
      <c r="AI72">
        <v>0</v>
      </c>
      <c r="AJ72">
        <v>0</v>
      </c>
      <c r="AK72">
        <v>0</v>
      </c>
      <c r="AL72">
        <v>0</v>
      </c>
      <c r="AM72">
        <v>0.33587773106855129</v>
      </c>
      <c r="AN72">
        <v>0</v>
      </c>
      <c r="AO72">
        <v>0</v>
      </c>
      <c r="AP72">
        <v>0.1248868419882582</v>
      </c>
      <c r="AQ72">
        <v>0</v>
      </c>
      <c r="AR72">
        <v>0</v>
      </c>
      <c r="AS72"/>
      <c r="AT72"/>
      <c r="AU72"/>
      <c r="AV72"/>
      <c r="AW72"/>
      <c r="AX72"/>
      <c r="AY72"/>
      <c r="AZ72"/>
      <c r="BA72"/>
      <c r="BB72"/>
      <c r="BC72"/>
      <c r="BD72"/>
      <c r="BE72"/>
      <c r="BF72"/>
      <c r="BG72"/>
      <c r="BH72"/>
      <c r="BI72"/>
      <c r="BJ72"/>
      <c r="BK72"/>
      <c r="BL72"/>
      <c r="BM72"/>
      <c r="BN72"/>
      <c r="BO72"/>
      <c r="BP72"/>
      <c r="BQ72"/>
      <c r="BR72"/>
    </row>
    <row r="73">
      <c r="A73" t="s">
        <v>470</v>
      </c>
      <c r="B73">
        <v>2005</v>
      </c>
      <c r="C73" t="s">
        <v>474</v>
      </c>
      <c r="D73">
        <v>65</v>
      </c>
      <c r="E73" t="s">
        <v>163</v>
      </c>
      <c r="F73" t="s">
        <v>176</v>
      </c>
      <c r="G73" t="s">
        <v>191</v>
      </c>
      <c r="H73">
        <v>4.6447391547945163</v>
      </c>
      <c r="I73">
        <v>2.0200567826815252</v>
      </c>
      <c r="J73">
        <v>2.373781432864345</v>
      </c>
      <c r="K73">
        <v>1.4523472680164149</v>
      </c>
      <c r="L73">
        <v>1.367458210999875</v>
      </c>
      <c r="M73">
        <v>0</v>
      </c>
      <c r="N73">
        <v>0</v>
      </c>
      <c r="O73">
        <v>0</v>
      </c>
      <c r="P73">
        <v>0</v>
      </c>
      <c r="Q73">
        <v>0</v>
      </c>
      <c r="R73">
        <v>7.2861005112315951</v>
      </c>
      <c r="S73">
        <v>5.7163170987745966</v>
      </c>
      <c r="T73">
        <v>3.7660583908984071</v>
      </c>
      <c r="U73">
        <v>6.2174650244606697</v>
      </c>
      <c r="V73">
        <v>8.4175584874720482</v>
      </c>
      <c r="W73" t="s">
        <v>150</v>
      </c>
      <c r="X73" t="s">
        <v>151</v>
      </c>
      <c r="Y73" t="s">
        <v>152</v>
      </c>
      <c r="Z73" t="s">
        <v>153</v>
      </c>
      <c r="AA73" t="s">
        <v>154</v>
      </c>
      <c r="AB73" t="s">
        <v>155</v>
      </c>
      <c r="AC73" t="s">
        <v>156</v>
      </c>
      <c r="AD73" t="s">
        <v>157</v>
      </c>
      <c r="AE73" t="s">
        <v>158</v>
      </c>
      <c r="AF73" t="s">
        <v>159</v>
      </c>
      <c r="AG73" t="s">
        <v>160</v>
      </c>
      <c r="AH73">
        <v>11.77313604407108</v>
      </c>
      <c r="AI73">
        <v>0</v>
      </c>
      <c r="AJ73">
        <v>21.453977694011829</v>
      </c>
      <c r="AK73">
        <v>0</v>
      </c>
      <c r="AL73">
        <v>0</v>
      </c>
      <c r="AM73">
        <v>0</v>
      </c>
      <c r="AN73">
        <v>0</v>
      </c>
      <c r="AO73">
        <v>0</v>
      </c>
      <c r="AP73">
        <v>0</v>
      </c>
      <c r="AQ73">
        <v>0</v>
      </c>
      <c r="AR73">
        <v>0</v>
      </c>
      <c r="AS73"/>
      <c r="AT73"/>
      <c r="AU73"/>
      <c r="AV73"/>
      <c r="AW73"/>
      <c r="AX73"/>
      <c r="AY73"/>
      <c r="AZ73"/>
      <c r="BA73"/>
      <c r="BB73"/>
      <c r="BC73"/>
      <c r="BD73"/>
      <c r="BE73"/>
      <c r="BF73"/>
      <c r="BG73"/>
      <c r="BH73"/>
      <c r="BI73"/>
      <c r="BJ73"/>
      <c r="BK73"/>
      <c r="BL73"/>
      <c r="BM73"/>
      <c r="BN73"/>
      <c r="BO73"/>
      <c r="BP73"/>
      <c r="BQ73"/>
      <c r="BR73"/>
    </row>
    <row r="74">
      <c r="A74" t="s">
        <v>470</v>
      </c>
      <c r="B74">
        <v>2005</v>
      </c>
      <c r="C74" t="s">
        <v>474</v>
      </c>
      <c r="D74">
        <v>66</v>
      </c>
      <c r="E74" t="s">
        <v>163</v>
      </c>
      <c r="F74" t="s">
        <v>245</v>
      </c>
      <c r="G74" t="s">
        <v>191</v>
      </c>
      <c r="H74">
        <v>0.089774333874850107</v>
      </c>
      <c r="I74">
        <v>0</v>
      </c>
      <c r="J74">
        <v>0</v>
      </c>
      <c r="K74">
        <v>0</v>
      </c>
      <c r="L74">
        <v>0.056415990430755902</v>
      </c>
      <c r="M74">
        <v>0.1440687969944128</v>
      </c>
      <c r="N74">
        <v>0</v>
      </c>
      <c r="O74">
        <v>0</v>
      </c>
      <c r="P74">
        <v>0</v>
      </c>
      <c r="Q74">
        <v>0.090352690784639506</v>
      </c>
      <c r="R74">
        <v>0</v>
      </c>
      <c r="S74">
        <v>0</v>
      </c>
      <c r="T74">
        <v>0</v>
      </c>
      <c r="U74">
        <v>0</v>
      </c>
      <c r="V74">
        <v>0</v>
      </c>
      <c r="W74" t="s">
        <v>150</v>
      </c>
      <c r="X74" t="s">
        <v>151</v>
      </c>
      <c r="Y74" t="s">
        <v>152</v>
      </c>
      <c r="Z74" t="s">
        <v>153</v>
      </c>
      <c r="AA74" t="s">
        <v>154</v>
      </c>
      <c r="AB74" t="s">
        <v>155</v>
      </c>
      <c r="AC74" t="s">
        <v>156</v>
      </c>
      <c r="AD74" t="s">
        <v>157</v>
      </c>
      <c r="AE74" t="s">
        <v>158</v>
      </c>
      <c r="AF74" t="s">
        <v>159</v>
      </c>
      <c r="AG74" t="s">
        <v>160</v>
      </c>
      <c r="AH74">
        <v>0</v>
      </c>
      <c r="AI74">
        <v>0</v>
      </c>
      <c r="AJ74">
        <v>0.13003764210117641</v>
      </c>
      <c r="AK74">
        <v>0</v>
      </c>
      <c r="AL74">
        <v>0.13364544110502269</v>
      </c>
      <c r="AM74">
        <v>0</v>
      </c>
      <c r="AN74">
        <v>0</v>
      </c>
      <c r="AO74">
        <v>0</v>
      </c>
      <c r="AP74">
        <v>0</v>
      </c>
      <c r="AQ74">
        <v>0</v>
      </c>
      <c r="AR74">
        <v>0.019414533757141299</v>
      </c>
      <c r="AS74"/>
      <c r="AT74"/>
      <c r="AU74"/>
      <c r="AV74"/>
      <c r="AW74"/>
      <c r="AX74"/>
      <c r="AY74"/>
      <c r="AZ74"/>
      <c r="BA74"/>
      <c r="BB74"/>
      <c r="BC74"/>
      <c r="BD74"/>
      <c r="BE74"/>
      <c r="BF74"/>
      <c r="BG74"/>
      <c r="BH74"/>
      <c r="BI74"/>
      <c r="BJ74"/>
      <c r="BK74"/>
      <c r="BL74"/>
      <c r="BM74"/>
      <c r="BN74"/>
      <c r="BO74"/>
      <c r="BP74"/>
      <c r="BQ74"/>
      <c r="BR74"/>
    </row>
    <row r="75">
      <c r="A75" t="s">
        <v>470</v>
      </c>
      <c r="B75">
        <v>2005</v>
      </c>
      <c r="C75" t="s">
        <v>474</v>
      </c>
      <c r="D75">
        <v>67</v>
      </c>
      <c r="E75" t="s">
        <v>163</v>
      </c>
      <c r="F75" t="s">
        <v>46</v>
      </c>
      <c r="G75" t="s">
        <v>191</v>
      </c>
      <c r="H75">
        <v>0.87984513022983168</v>
      </c>
      <c r="I75">
        <v>0.97692187830592614</v>
      </c>
      <c r="J75">
        <v>0.089932819207564005</v>
      </c>
      <c r="K75">
        <v>0.11619750173192719</v>
      </c>
      <c r="L75">
        <v>0</v>
      </c>
      <c r="M75">
        <v>1.0755154782256</v>
      </c>
      <c r="N75">
        <v>0.50471090084861991</v>
      </c>
      <c r="O75">
        <v>0</v>
      </c>
      <c r="P75">
        <v>0</v>
      </c>
      <c r="Q75">
        <v>0</v>
      </c>
      <c r="R75">
        <v>0.81056325355211811</v>
      </c>
      <c r="S75">
        <v>0.77391915368450892</v>
      </c>
      <c r="T75">
        <v>0.23230063903427711</v>
      </c>
      <c r="U75">
        <v>0.73784423693805323</v>
      </c>
      <c r="V75">
        <v>0.30738830045469773</v>
      </c>
      <c r="W75" t="s">
        <v>150</v>
      </c>
      <c r="X75" t="s">
        <v>151</v>
      </c>
      <c r="Y75" t="s">
        <v>152</v>
      </c>
      <c r="Z75" t="s">
        <v>153</v>
      </c>
      <c r="AA75" t="s">
        <v>154</v>
      </c>
      <c r="AB75" t="s">
        <v>155</v>
      </c>
      <c r="AC75" t="s">
        <v>156</v>
      </c>
      <c r="AD75" t="s">
        <v>157</v>
      </c>
      <c r="AE75" t="s">
        <v>158</v>
      </c>
      <c r="AF75" t="s">
        <v>159</v>
      </c>
      <c r="AG75" t="s">
        <v>160</v>
      </c>
      <c r="AH75">
        <v>2.1857706712108822</v>
      </c>
      <c r="AI75">
        <v>0</v>
      </c>
      <c r="AJ75">
        <v>0</v>
      </c>
      <c r="AK75">
        <v>0</v>
      </c>
      <c r="AL75">
        <v>0.7263897300486607</v>
      </c>
      <c r="AM75">
        <v>0.21874418553889671</v>
      </c>
      <c r="AN75">
        <v>0</v>
      </c>
      <c r="AO75">
        <v>0</v>
      </c>
      <c r="AP75">
        <v>1.1531174871822469</v>
      </c>
      <c r="AQ75">
        <v>0</v>
      </c>
      <c r="AR75">
        <v>0.52061533710828611</v>
      </c>
      <c r="AS75"/>
      <c r="AT75"/>
      <c r="AU75"/>
      <c r="AV75"/>
      <c r="AW75"/>
      <c r="AX75"/>
      <c r="AY75"/>
      <c r="AZ75"/>
      <c r="BA75"/>
      <c r="BB75"/>
      <c r="BC75"/>
      <c r="BD75"/>
      <c r="BE75"/>
      <c r="BF75"/>
      <c r="BG75"/>
      <c r="BH75"/>
      <c r="BI75"/>
      <c r="BJ75"/>
      <c r="BK75"/>
      <c r="BL75"/>
      <c r="BM75"/>
      <c r="BN75"/>
      <c r="BO75"/>
      <c r="BP75"/>
      <c r="BQ75"/>
      <c r="BR75"/>
    </row>
    <row r="76">
      <c r="A76" t="s">
        <v>470</v>
      </c>
      <c r="B76">
        <v>2005</v>
      </c>
      <c r="C76" t="s">
        <v>474</v>
      </c>
      <c r="D76">
        <v>122</v>
      </c>
      <c r="E76" t="s">
        <v>18</v>
      </c>
      <c r="F76" t="s">
        <v>14</v>
      </c>
      <c r="G76" t="s">
        <v>489</v>
      </c>
      <c r="H76">
        <v>86.308577850988385</v>
      </c>
      <c r="I76">
        <v>88.63459416599035</v>
      </c>
      <c r="J76">
        <v>91.137000655441426</v>
      </c>
      <c r="K76">
        <v>96.573414437169475</v>
      </c>
      <c r="L76">
        <v>99.466900934893161</v>
      </c>
      <c r="M76">
        <v>95.654263536565637</v>
      </c>
      <c r="N76">
        <v>99.290318605358038</v>
      </c>
      <c r="O76">
        <v>99.769315098210683</v>
      </c>
      <c r="P76">
        <v>99.876441698837453</v>
      </c>
      <c r="Q76">
        <v>100</v>
      </c>
      <c r="R76">
        <v>79.15226920848994</v>
      </c>
      <c r="S76">
        <v>84.466176918310964</v>
      </c>
      <c r="T76">
        <v>79.406865703000534</v>
      </c>
      <c r="U76">
        <v>78.364219132193696</v>
      </c>
      <c r="V76">
        <v>87.167342825746118</v>
      </c>
      <c r="W76" t="s">
        <v>150</v>
      </c>
      <c r="X76" t="s">
        <v>151</v>
      </c>
      <c r="Y76" t="s">
        <v>152</v>
      </c>
      <c r="Z76" t="s">
        <v>153</v>
      </c>
      <c r="AA76" t="s">
        <v>154</v>
      </c>
      <c r="AB76" t="s">
        <v>155</v>
      </c>
      <c r="AC76" t="s">
        <v>156</v>
      </c>
      <c r="AD76" t="s">
        <v>157</v>
      </c>
      <c r="AE76" t="s">
        <v>158</v>
      </c>
      <c r="AF76" t="s">
        <v>159</v>
      </c>
      <c r="AG76" t="s">
        <v>160</v>
      </c>
      <c r="AH76">
        <v>97.606358942456126</v>
      </c>
      <c r="AI76">
        <v>57.173548300319922</v>
      </c>
      <c r="AJ76">
        <v>81.257287605955867</v>
      </c>
      <c r="AK76">
        <v>99.015453654183162</v>
      </c>
      <c r="AL76">
        <v>94.543681457193657</v>
      </c>
      <c r="AM76">
        <v>96.324497467552177</v>
      </c>
      <c r="AN76">
        <v>85.089965481507761</v>
      </c>
      <c r="AO76">
        <v>99.582806318572807</v>
      </c>
      <c r="AP76">
        <v>99.619793334772936</v>
      </c>
      <c r="AQ76">
        <v>99.689350992231354</v>
      </c>
      <c r="AR76">
        <v>99.715609949508817</v>
      </c>
      <c r="AS76">
        <v>4383.6706080000049</v>
      </c>
      <c r="AT76">
        <v>4506.5237889999971</v>
      </c>
      <c r="AU76">
        <v>4630.6390370000063</v>
      </c>
      <c r="AV76">
        <v>4907.2134519999927</v>
      </c>
      <c r="AW76">
        <v>5053.5121779999818</v>
      </c>
      <c r="AX76">
        <v>3025.5638280000062</v>
      </c>
      <c r="AY76">
        <v>3136.904316999995</v>
      </c>
      <c r="AZ76">
        <v>3159.537284</v>
      </c>
      <c r="BA76">
        <v>3150.490309999996</v>
      </c>
      <c r="BB76">
        <v>3172.311720999995</v>
      </c>
      <c r="BC76">
        <v>1518.9926720000001</v>
      </c>
      <c r="BD76">
        <v>1620.0394050000009</v>
      </c>
      <c r="BE76">
        <v>1524.465427000001</v>
      </c>
      <c r="BF76">
        <v>1498.9257650000011</v>
      </c>
      <c r="BG76">
        <v>1674.3283349999981</v>
      </c>
      <c r="BH76">
        <v>1069.2203380000001</v>
      </c>
      <c r="BI76">
        <v>1218.017574</v>
      </c>
      <c r="BJ76">
        <v>1791.060193999999</v>
      </c>
      <c r="BK76">
        <v>1566.5542929999999</v>
      </c>
      <c r="BL76">
        <v>1954.7992070000009</v>
      </c>
      <c r="BM76">
        <v>2123.195218000003</v>
      </c>
      <c r="BN76">
        <v>1866.2136559999999</v>
      </c>
      <c r="BO76">
        <v>1135.785363999998</v>
      </c>
      <c r="BP76">
        <v>1133.3667299999991</v>
      </c>
      <c r="BQ76">
        <v>461.04667000000001</v>
      </c>
      <c r="BR76">
        <v>9162.2998199999893</v>
      </c>
    </row>
    <row r="77">
      <c r="A77" t="s">
        <v>470</v>
      </c>
      <c r="B77">
        <v>2005</v>
      </c>
      <c r="C77" t="s">
        <v>474</v>
      </c>
      <c r="D77">
        <v>123</v>
      </c>
      <c r="E77" t="s">
        <v>18</v>
      </c>
      <c r="F77" t="s">
        <v>51</v>
      </c>
      <c r="G77" t="s">
        <v>191</v>
      </c>
      <c r="H77">
        <v>13.69142214901186</v>
      </c>
      <c r="I77">
        <v>11.365405834009721</v>
      </c>
      <c r="J77">
        <v>8.8629993445585402</v>
      </c>
      <c r="K77">
        <v>3.4265855628304842</v>
      </c>
      <c r="L77">
        <v>0.53309906510683991</v>
      </c>
      <c r="M77">
        <v>4.3457364634343278</v>
      </c>
      <c r="N77">
        <v>0.70968139464195634</v>
      </c>
      <c r="O77">
        <v>0.23068490178933779</v>
      </c>
      <c r="P77">
        <v>0.1235583011625746</v>
      </c>
      <c r="Q77">
        <v>0</v>
      </c>
      <c r="R77">
        <v>20.847730791510031</v>
      </c>
      <c r="S77">
        <v>15.533823081689031</v>
      </c>
      <c r="T77">
        <v>20.593134296999459</v>
      </c>
      <c r="U77">
        <v>21.635780867806361</v>
      </c>
      <c r="V77">
        <v>12.83265717425388</v>
      </c>
      <c r="W77" t="s">
        <v>150</v>
      </c>
      <c r="X77" t="s">
        <v>151</v>
      </c>
      <c r="Y77" t="s">
        <v>152</v>
      </c>
      <c r="Z77" t="s">
        <v>153</v>
      </c>
      <c r="AA77" t="s">
        <v>154</v>
      </c>
      <c r="AB77" t="s">
        <v>155</v>
      </c>
      <c r="AC77" t="s">
        <v>156</v>
      </c>
      <c r="AD77" t="s">
        <v>157</v>
      </c>
      <c r="AE77" t="s">
        <v>158</v>
      </c>
      <c r="AF77" t="s">
        <v>159</v>
      </c>
      <c r="AG77" t="s">
        <v>160</v>
      </c>
      <c r="AH77">
        <v>2.3936410575438711</v>
      </c>
      <c r="AI77">
        <v>42.826451699680199</v>
      </c>
      <c r="AJ77">
        <v>18.74271239404419</v>
      </c>
      <c r="AK77">
        <v>0.98454634581683886</v>
      </c>
      <c r="AL77">
        <v>5.4563185428063692</v>
      </c>
      <c r="AM77">
        <v>3.675502532447827</v>
      </c>
      <c r="AN77">
        <v>14.910034518492161</v>
      </c>
      <c r="AO77">
        <v>0.41719368142721908</v>
      </c>
      <c r="AP77">
        <v>0.38020666522707441</v>
      </c>
      <c r="AQ77">
        <v>0.3106490077686469</v>
      </c>
      <c r="AR77">
        <v>0.28439005049119298</v>
      </c>
      <c r="AS77">
        <v>695.39652199999966</v>
      </c>
      <c r="AT77">
        <v>577.86096099999997</v>
      </c>
      <c r="AU77">
        <v>450.32588800000008</v>
      </c>
      <c r="AV77">
        <v>174.116105</v>
      </c>
      <c r="AW77">
        <v>27.084613999999998</v>
      </c>
      <c r="AX77">
        <v>137.45652899999999</v>
      </c>
      <c r="AY77">
        <v>22.421144999999999</v>
      </c>
      <c r="AZ77">
        <v>7.305428</v>
      </c>
      <c r="BA77">
        <v>3.8975080000000002</v>
      </c>
      <c r="BB77">
        <v>0</v>
      </c>
      <c r="BC77">
        <v>400.08392199999992</v>
      </c>
      <c r="BD77">
        <v>297.93470500000001</v>
      </c>
      <c r="BE77">
        <v>395.35021299999988</v>
      </c>
      <c r="BF77">
        <v>413.84230900000023</v>
      </c>
      <c r="BG77">
        <v>246.49233100000001</v>
      </c>
      <c r="BH77">
        <v>26.220932000000001</v>
      </c>
      <c r="BI77">
        <v>912.36895999999979</v>
      </c>
      <c r="BJ77">
        <v>413.12388200000009</v>
      </c>
      <c r="BK77">
        <v>15.576814000000001</v>
      </c>
      <c r="BL77">
        <v>112.815653</v>
      </c>
      <c r="BM77">
        <v>81.015832999999986</v>
      </c>
      <c r="BN77">
        <v>327.01047499999999</v>
      </c>
      <c r="BO77">
        <v>4.7582760000000004</v>
      </c>
      <c r="BP77">
        <v>4.3255819999999998</v>
      </c>
      <c r="BQ77">
        <v>1.4367000000000001</v>
      </c>
      <c r="BR77">
        <v>26.130983000000001</v>
      </c>
    </row>
    <row r="78">
      <c r="A78" t="s">
        <v>470</v>
      </c>
      <c r="B78">
        <v>2005</v>
      </c>
      <c r="C78" t="s">
        <v>474</v>
      </c>
      <c r="D78">
        <v>124</v>
      </c>
      <c r="E78" t="s">
        <v>50</v>
      </c>
      <c r="F78" t="s">
        <v>15</v>
      </c>
      <c r="G78" t="s">
        <v>490</v>
      </c>
      <c r="H78">
        <v>81.03340058834219</v>
      </c>
      <c r="I78">
        <v>86.709800991020657</v>
      </c>
      <c r="J78">
        <v>90.045534850027494</v>
      </c>
      <c r="K78">
        <v>95.962754548287833</v>
      </c>
      <c r="L78">
        <v>99.301951887702586</v>
      </c>
      <c r="M78">
        <v>91.327654543229244</v>
      </c>
      <c r="N78">
        <v>98.2002003093111</v>
      </c>
      <c r="O78">
        <v>99.240111726929484</v>
      </c>
      <c r="P78">
        <v>99.236838417184131</v>
      </c>
      <c r="Q78">
        <v>100</v>
      </c>
      <c r="R78">
        <v>73.816746690260103</v>
      </c>
      <c r="S78">
        <v>80.926630135285947</v>
      </c>
      <c r="T78">
        <v>77.736893548300529</v>
      </c>
      <c r="U78">
        <v>75.87741597549774</v>
      </c>
      <c r="V78">
        <v>87.037988324101022</v>
      </c>
      <c r="W78" t="s">
        <v>150</v>
      </c>
      <c r="X78" t="s">
        <v>151</v>
      </c>
      <c r="Y78" t="s">
        <v>152</v>
      </c>
      <c r="Z78" t="s">
        <v>153</v>
      </c>
      <c r="AA78" t="s">
        <v>154</v>
      </c>
      <c r="AB78" t="s">
        <v>155</v>
      </c>
      <c r="AC78" t="s">
        <v>156</v>
      </c>
      <c r="AD78" t="s">
        <v>157</v>
      </c>
      <c r="AE78" t="s">
        <v>158</v>
      </c>
      <c r="AF78" t="s">
        <v>159</v>
      </c>
      <c r="AG78" t="s">
        <v>160</v>
      </c>
      <c r="AH78">
        <v>94.594109563137351</v>
      </c>
      <c r="AI78">
        <v>53.024982554644772</v>
      </c>
      <c r="AJ78">
        <v>80.797517294104651</v>
      </c>
      <c r="AK78">
        <v>96.963967917230278</v>
      </c>
      <c r="AL78">
        <v>92.795963756076048</v>
      </c>
      <c r="AM78">
        <v>93.962982163460936</v>
      </c>
      <c r="AN78">
        <v>84.018681125846072</v>
      </c>
      <c r="AO78">
        <v>99.014965179236825</v>
      </c>
      <c r="AP78">
        <v>98.067189980273</v>
      </c>
      <c r="AQ78">
        <v>99.402800394044789</v>
      </c>
      <c r="AR78">
        <v>97.983538903645126</v>
      </c>
      <c r="AS78">
        <v>4106.0879570000043</v>
      </c>
      <c r="AT78">
        <v>4403.4727139999923</v>
      </c>
      <c r="AU78">
        <v>4561.0362630000036</v>
      </c>
      <c r="AV78">
        <v>4876.0701269999927</v>
      </c>
      <c r="AW78">
        <v>5045.1317819999822</v>
      </c>
      <c r="AX78">
        <v>2883.6352520000059</v>
      </c>
      <c r="AY78">
        <v>3095.5405879999971</v>
      </c>
      <c r="AZ78">
        <v>3140.9103990000008</v>
      </c>
      <c r="BA78">
        <v>3130.3147419999959</v>
      </c>
      <c r="BB78">
        <v>3172.311720999995</v>
      </c>
      <c r="BC78">
        <v>1415.2436279999999</v>
      </c>
      <c r="BD78">
        <v>1548.1687330000011</v>
      </c>
      <c r="BE78">
        <v>1487.8485300000009</v>
      </c>
      <c r="BF78">
        <v>1445.9815830000009</v>
      </c>
      <c r="BG78">
        <v>1671.843666999998</v>
      </c>
      <c r="BH78">
        <v>1030.7297869999991</v>
      </c>
      <c r="BI78">
        <v>1129.6370879999999</v>
      </c>
      <c r="BJ78">
        <v>1780.926009999999</v>
      </c>
      <c r="BK78">
        <v>1534.0970990000001</v>
      </c>
      <c r="BL78">
        <v>1916.932334000001</v>
      </c>
      <c r="BM78">
        <v>2066.602150000002</v>
      </c>
      <c r="BN78">
        <v>1842.717989</v>
      </c>
      <c r="BO78">
        <v>1129.308887999998</v>
      </c>
      <c r="BP78">
        <v>1115.702880999999</v>
      </c>
      <c r="BQ78">
        <v>452.25595399999997</v>
      </c>
      <c r="BR78">
        <v>8992.8886629999924</v>
      </c>
    </row>
    <row r="79">
      <c r="A79" t="s">
        <v>470</v>
      </c>
      <c r="B79">
        <v>2005</v>
      </c>
      <c r="C79" t="s">
        <v>474</v>
      </c>
      <c r="D79">
        <v>125</v>
      </c>
      <c r="E79" t="s">
        <v>50</v>
      </c>
      <c r="F79" t="s">
        <v>16</v>
      </c>
      <c r="G79" t="s">
        <v>491</v>
      </c>
      <c r="H79">
        <v>5.2751772626461717</v>
      </c>
      <c r="I79">
        <v>1.924793174969595</v>
      </c>
      <c r="J79">
        <v>1.0914658054138859</v>
      </c>
      <c r="K79">
        <v>0.61065988888165024</v>
      </c>
      <c r="L79">
        <v>0.1649490471905968</v>
      </c>
      <c r="M79">
        <v>4.3266089933363956</v>
      </c>
      <c r="N79">
        <v>1.0901182960469791</v>
      </c>
      <c r="O79">
        <v>0.52920337128122463</v>
      </c>
      <c r="P79">
        <v>0.63960328165330327</v>
      </c>
      <c r="Q79">
        <v>0</v>
      </c>
      <c r="R79">
        <v>5.3355225182298422</v>
      </c>
      <c r="S79">
        <v>3.5395467830250151</v>
      </c>
      <c r="T79">
        <v>1.669972154700009</v>
      </c>
      <c r="U79">
        <v>2.4868031566959652</v>
      </c>
      <c r="V79">
        <v>0.12935450164507981</v>
      </c>
      <c r="W79" t="s">
        <v>150</v>
      </c>
      <c r="X79" t="s">
        <v>151</v>
      </c>
      <c r="Y79" t="s">
        <v>152</v>
      </c>
      <c r="Z79" t="s">
        <v>153</v>
      </c>
      <c r="AA79" t="s">
        <v>154</v>
      </c>
      <c r="AB79" t="s">
        <v>155</v>
      </c>
      <c r="AC79" t="s">
        <v>156</v>
      </c>
      <c r="AD79" t="s">
        <v>157</v>
      </c>
      <c r="AE79" t="s">
        <v>158</v>
      </c>
      <c r="AF79" t="s">
        <v>159</v>
      </c>
      <c r="AG79" t="s">
        <v>160</v>
      </c>
      <c r="AH79">
        <v>3.0122493793187322</v>
      </c>
      <c r="AI79">
        <v>4.1485657456751532</v>
      </c>
      <c r="AJ79">
        <v>0.45977031185121442</v>
      </c>
      <c r="AK79">
        <v>2.0514857369528992</v>
      </c>
      <c r="AL79">
        <v>1.7477177011175971</v>
      </c>
      <c r="AM79">
        <v>2.3615153040912231</v>
      </c>
      <c r="AN79">
        <v>1.0712843556616869</v>
      </c>
      <c r="AO79">
        <v>0.56784113933597591</v>
      </c>
      <c r="AP79">
        <v>1.552603354499948</v>
      </c>
      <c r="AQ79">
        <v>0.28655059818654638</v>
      </c>
      <c r="AR79">
        <v>1.732071045863719</v>
      </c>
      <c r="AS79">
        <v>267.30140499999999</v>
      </c>
      <c r="AT79">
        <v>97.748745</v>
      </c>
      <c r="AU79">
        <v>55.285530000000001</v>
      </c>
      <c r="AV79">
        <v>31.028918000000001</v>
      </c>
      <c r="AW79">
        <v>8.3803959999999993</v>
      </c>
      <c r="AX79">
        <v>136.61099999999999</v>
      </c>
      <c r="AY79">
        <v>34.363529</v>
      </c>
      <c r="AZ79">
        <v>16.749078000000001</v>
      </c>
      <c r="BA79">
        <v>20.175567999999998</v>
      </c>
      <c r="BB79">
        <v>0</v>
      </c>
      <c r="BC79">
        <v>102.294731</v>
      </c>
      <c r="BD79">
        <v>67.713379999999987</v>
      </c>
      <c r="BE79">
        <v>31.962502000000001</v>
      </c>
      <c r="BF79">
        <v>47.390538000000006</v>
      </c>
      <c r="BG79">
        <v>2.4846680000000001</v>
      </c>
      <c r="BH79">
        <v>32.822500000000012</v>
      </c>
      <c r="BI79">
        <v>88.380486000000019</v>
      </c>
      <c r="BJ79">
        <v>10.134183999999999</v>
      </c>
      <c r="BK79">
        <v>32.457194000000001</v>
      </c>
      <c r="BL79">
        <v>36.103473000000001</v>
      </c>
      <c r="BM79">
        <v>51.938673000000001</v>
      </c>
      <c r="BN79">
        <v>23.495667000000001</v>
      </c>
      <c r="BO79">
        <v>6.4764759999999999</v>
      </c>
      <c r="BP79">
        <v>17.663848999999999</v>
      </c>
      <c r="BQ79">
        <v>1.303728</v>
      </c>
      <c r="BR79">
        <v>158.96876399999999</v>
      </c>
    </row>
    <row r="80">
      <c r="A80" t="s">
        <v>470</v>
      </c>
      <c r="B80">
        <v>2005</v>
      </c>
      <c r="C80" t="s">
        <v>474</v>
      </c>
      <c r="D80">
        <v>126</v>
      </c>
      <c r="E80" t="s">
        <v>50</v>
      </c>
      <c r="F80" t="s">
        <v>22</v>
      </c>
      <c r="G80" t="s">
        <v>492</v>
      </c>
      <c r="H80">
        <v>13.41177060474846</v>
      </c>
      <c r="I80">
        <v>11.365405834009749</v>
      </c>
      <c r="J80">
        <v>8.8629993445586202</v>
      </c>
      <c r="K80">
        <v>3.4265855628305171</v>
      </c>
      <c r="L80">
        <v>0.53309906510681726</v>
      </c>
      <c r="M80">
        <v>3.896836139905147</v>
      </c>
      <c r="N80">
        <v>0.7096813946419207</v>
      </c>
      <c r="O80">
        <v>0.23068490178929099</v>
      </c>
      <c r="P80">
        <v>0.1235583011625654</v>
      </c>
      <c r="Q80">
        <v>0</v>
      </c>
      <c r="R80">
        <v>20.847730791510049</v>
      </c>
      <c r="S80">
        <v>15.533823081689039</v>
      </c>
      <c r="T80">
        <v>20.593134296999459</v>
      </c>
      <c r="U80">
        <v>21.63578086780629</v>
      </c>
      <c r="V80">
        <v>12.8326571742539</v>
      </c>
      <c r="W80" t="s">
        <v>150</v>
      </c>
      <c r="X80" t="s">
        <v>151</v>
      </c>
      <c r="Y80" t="s">
        <v>152</v>
      </c>
      <c r="Z80" t="s">
        <v>153</v>
      </c>
      <c r="AA80" t="s">
        <v>154</v>
      </c>
      <c r="AB80" t="s">
        <v>155</v>
      </c>
      <c r="AC80" t="s">
        <v>156</v>
      </c>
      <c r="AD80" t="s">
        <v>157</v>
      </c>
      <c r="AE80" t="s">
        <v>158</v>
      </c>
      <c r="AF80" t="s">
        <v>159</v>
      </c>
      <c r="AG80" t="s">
        <v>160</v>
      </c>
      <c r="AH80">
        <v>2.393641057543916</v>
      </c>
      <c r="AI80">
        <v>42.826451699680078</v>
      </c>
      <c r="AJ80">
        <v>18.74271239404413</v>
      </c>
      <c r="AK80">
        <v>0.98454634581682354</v>
      </c>
      <c r="AL80">
        <v>5.456318542806355</v>
      </c>
      <c r="AM80">
        <v>3.47169737072256</v>
      </c>
      <c r="AN80">
        <v>14.4681221820827</v>
      </c>
      <c r="AO80">
        <v>0.41719368142719948</v>
      </c>
      <c r="AP80">
        <v>0.3802066652270526</v>
      </c>
      <c r="AQ80">
        <v>0.31064900776866472</v>
      </c>
      <c r="AR80">
        <v>0.28439005049115451</v>
      </c>
      <c r="AS80">
        <v>681.22158399999955</v>
      </c>
      <c r="AT80">
        <v>577.86096099999997</v>
      </c>
      <c r="AU80">
        <v>450.32588800000008</v>
      </c>
      <c r="AV80">
        <v>174.116105</v>
      </c>
      <c r="AW80">
        <v>27.084613999999998</v>
      </c>
      <c r="AX80">
        <v>123.28159099999991</v>
      </c>
      <c r="AY80">
        <v>22.421144999999999</v>
      </c>
      <c r="AZ80">
        <v>7.305428</v>
      </c>
      <c r="BA80">
        <v>3.8975080000000002</v>
      </c>
      <c r="BB80">
        <v>0</v>
      </c>
      <c r="BC80">
        <v>400.08392199999992</v>
      </c>
      <c r="BD80">
        <v>297.93470500000001</v>
      </c>
      <c r="BE80">
        <v>395.35021299999988</v>
      </c>
      <c r="BF80">
        <v>413.84230900000023</v>
      </c>
      <c r="BG80">
        <v>246.49233100000001</v>
      </c>
      <c r="BH80">
        <v>26.220932000000001</v>
      </c>
      <c r="BI80">
        <v>912.36895999999979</v>
      </c>
      <c r="BJ80">
        <v>413.12388200000009</v>
      </c>
      <c r="BK80">
        <v>15.576814000000001</v>
      </c>
      <c r="BL80">
        <v>112.815653</v>
      </c>
      <c r="BM80">
        <v>76.533022999999986</v>
      </c>
      <c r="BN80">
        <v>317.31834700000002</v>
      </c>
      <c r="BO80">
        <v>4.7582760000000004</v>
      </c>
      <c r="BP80">
        <v>4.3255819999999998</v>
      </c>
      <c r="BQ80">
        <v>1.4367000000000001</v>
      </c>
      <c r="BR80">
        <v>26.130983000000001</v>
      </c>
    </row>
    <row r="81">
      <c r="A81" t="s">
        <v>470</v>
      </c>
      <c r="B81">
        <v>2005</v>
      </c>
      <c r="C81" t="s">
        <v>474</v>
      </c>
      <c r="D81">
        <v>127</v>
      </c>
      <c r="E81" t="s">
        <v>50</v>
      </c>
      <c r="F81" t="s">
        <v>19</v>
      </c>
      <c r="G81" t="s">
        <v>493</v>
      </c>
      <c r="H81">
        <v>0.2796515442631789</v>
      </c>
      <c r="I81">
        <v>0</v>
      </c>
      <c r="J81">
        <v>0</v>
      </c>
      <c r="K81">
        <v>0</v>
      </c>
      <c r="L81">
        <v>0</v>
      </c>
      <c r="M81">
        <v>0.44890032352921339</v>
      </c>
      <c r="N81">
        <v>0</v>
      </c>
      <c r="O81">
        <v>0</v>
      </c>
      <c r="P81">
        <v>0</v>
      </c>
      <c r="Q81">
        <v>0</v>
      </c>
      <c r="R81">
        <v>0</v>
      </c>
      <c r="S81">
        <v>0</v>
      </c>
      <c r="T81">
        <v>0</v>
      </c>
      <c r="U81">
        <v>0</v>
      </c>
      <c r="V81">
        <v>0</v>
      </c>
      <c r="W81" t="s">
        <v>150</v>
      </c>
      <c r="X81" t="s">
        <v>151</v>
      </c>
      <c r="Y81" t="s">
        <v>152</v>
      </c>
      <c r="Z81" t="s">
        <v>153</v>
      </c>
      <c r="AA81" t="s">
        <v>154</v>
      </c>
      <c r="AB81" t="s">
        <v>155</v>
      </c>
      <c r="AC81" t="s">
        <v>156</v>
      </c>
      <c r="AD81" t="s">
        <v>157</v>
      </c>
      <c r="AE81" t="s">
        <v>158</v>
      </c>
      <c r="AF81" t="s">
        <v>159</v>
      </c>
      <c r="AG81" t="s">
        <v>160</v>
      </c>
      <c r="AH81">
        <v>0</v>
      </c>
      <c r="AI81">
        <v>0</v>
      </c>
      <c r="AJ81">
        <v>0</v>
      </c>
      <c r="AK81">
        <v>0</v>
      </c>
      <c r="AL81">
        <v>0</v>
      </c>
      <c r="AM81">
        <v>0.20380516172528149</v>
      </c>
      <c r="AN81">
        <v>0.44191233640954281</v>
      </c>
      <c r="AO81">
        <v>0</v>
      </c>
      <c r="AP81">
        <v>0</v>
      </c>
      <c r="AQ81">
        <v>0</v>
      </c>
      <c r="AR81">
        <v>0</v>
      </c>
      <c r="AS81">
        <v>14.174937999999999</v>
      </c>
      <c r="AT81">
        <v>0</v>
      </c>
      <c r="AU81">
        <v>0</v>
      </c>
      <c r="AV81">
        <v>0</v>
      </c>
      <c r="AW81">
        <v>0</v>
      </c>
      <c r="AX81">
        <v>14.174937999999999</v>
      </c>
      <c r="AY81">
        <v>0</v>
      </c>
      <c r="AZ81">
        <v>0</v>
      </c>
      <c r="BA81">
        <v>0</v>
      </c>
      <c r="BB81">
        <v>0</v>
      </c>
      <c r="BC81">
        <v>0</v>
      </c>
      <c r="BD81">
        <v>0</v>
      </c>
      <c r="BE81">
        <v>0</v>
      </c>
      <c r="BF81">
        <v>0</v>
      </c>
      <c r="BG81">
        <v>0</v>
      </c>
      <c r="BH81">
        <v>0</v>
      </c>
      <c r="BI81">
        <v>0</v>
      </c>
      <c r="BJ81">
        <v>0</v>
      </c>
      <c r="BK81">
        <v>0</v>
      </c>
      <c r="BL81">
        <v>0</v>
      </c>
      <c r="BM81">
        <v>4.4828099999999997</v>
      </c>
      <c r="BN81">
        <v>9.6921279999999985</v>
      </c>
      <c r="BO81">
        <v>0</v>
      </c>
      <c r="BP81">
        <v>0</v>
      </c>
      <c r="BQ81">
        <v>0</v>
      </c>
      <c r="BR81">
        <v>0</v>
      </c>
    </row>
    <row r="82">
      <c r="A82" t="s">
        <v>470</v>
      </c>
      <c r="B82">
        <v>2005</v>
      </c>
      <c r="C82" t="s">
        <v>474</v>
      </c>
      <c r="D82">
        <v>128</v>
      </c>
      <c r="E82" t="s">
        <v>179</v>
      </c>
      <c r="F82" t="s">
        <v>49</v>
      </c>
      <c r="G82" t="s">
        <v>498</v>
      </c>
      <c r="H82">
        <v>6.1119965060179258</v>
      </c>
      <c r="I82">
        <v>2.171604883038039</v>
      </c>
      <c r="J82">
        <v>1.1976099691280759</v>
      </c>
      <c r="K82">
        <v>0.63232711863878921</v>
      </c>
      <c r="L82">
        <v>0.16583310190649811</v>
      </c>
      <c r="M82">
        <v>4.5231742249340172</v>
      </c>
      <c r="N82">
        <v>1.097909958754179</v>
      </c>
      <c r="O82">
        <v>0.53042698625352758</v>
      </c>
      <c r="P82">
        <v>0.64039454227047032</v>
      </c>
      <c r="Q82">
        <v>0</v>
      </c>
      <c r="R82">
        <v>6.7408332971173346</v>
      </c>
      <c r="S82">
        <v>4.1904901016748823</v>
      </c>
      <c r="T82">
        <v>2.103057638549894</v>
      </c>
      <c r="U82">
        <v>3.1733911014935812</v>
      </c>
      <c r="V82">
        <v>0.14839789472953061</v>
      </c>
      <c r="W82" t="s">
        <v>150</v>
      </c>
      <c r="X82" t="s">
        <v>151</v>
      </c>
      <c r="Y82" t="s">
        <v>152</v>
      </c>
      <c r="Z82" t="s">
        <v>153</v>
      </c>
      <c r="AA82" t="s">
        <v>154</v>
      </c>
      <c r="AB82" t="s">
        <v>155</v>
      </c>
      <c r="AC82" t="s">
        <v>156</v>
      </c>
      <c r="AD82" t="s">
        <v>157</v>
      </c>
      <c r="AE82" t="s">
        <v>158</v>
      </c>
      <c r="AF82" t="s">
        <v>159</v>
      </c>
      <c r="AG82" t="s">
        <v>160</v>
      </c>
      <c r="AH82">
        <v>3.0861200150848829</v>
      </c>
      <c r="AI82">
        <v>7.256092841891955</v>
      </c>
      <c r="AJ82">
        <v>0.56582040257213173</v>
      </c>
      <c r="AK82">
        <v>2.071884399093725</v>
      </c>
      <c r="AL82">
        <v>1.8485822364648521</v>
      </c>
      <c r="AM82">
        <v>2.451624837063616</v>
      </c>
      <c r="AN82">
        <v>1.25900198642636</v>
      </c>
      <c r="AO82">
        <v>0.57022006140237691</v>
      </c>
      <c r="AP82">
        <v>1.558528985582629</v>
      </c>
      <c r="AQ82">
        <v>0.28744353868737388</v>
      </c>
      <c r="AR82">
        <v>1.7370109321306431</v>
      </c>
      <c r="AS82"/>
      <c r="AT82"/>
      <c r="AU82"/>
      <c r="AV82"/>
      <c r="AW82"/>
      <c r="AX82"/>
      <c r="AY82"/>
      <c r="AZ82"/>
      <c r="BA82"/>
      <c r="BB82"/>
      <c r="BC82"/>
      <c r="BD82"/>
      <c r="BE82"/>
      <c r="BF82"/>
      <c r="BG82"/>
      <c r="BH82"/>
      <c r="BI82"/>
      <c r="BJ82"/>
      <c r="BK82"/>
      <c r="BL82"/>
      <c r="BM82"/>
      <c r="BN82"/>
      <c r="BO82"/>
      <c r="BP82"/>
      <c r="BQ82"/>
      <c r="BR82"/>
    </row>
    <row r="83">
      <c r="A83" t="s">
        <v>470</v>
      </c>
      <c r="B83">
        <v>2005</v>
      </c>
      <c r="C83" t="s">
        <v>474</v>
      </c>
      <c r="D83">
        <v>129</v>
      </c>
      <c r="E83" t="s">
        <v>179</v>
      </c>
      <c r="F83" t="s">
        <v>48</v>
      </c>
      <c r="G83" t="s">
        <v>191</v>
      </c>
      <c r="H83">
        <v>93.888003493982055</v>
      </c>
      <c r="I83">
        <v>97.828395116961858</v>
      </c>
      <c r="J83">
        <v>98.802390030871877</v>
      </c>
      <c r="K83">
        <v>99.367672881361216</v>
      </c>
      <c r="L83">
        <v>99.834166898093514</v>
      </c>
      <c r="M83">
        <v>95.476825775065976</v>
      </c>
      <c r="N83">
        <v>98.902090041245856</v>
      </c>
      <c r="O83">
        <v>99.469573013746498</v>
      </c>
      <c r="P83">
        <v>99.359605457729515</v>
      </c>
      <c r="Q83">
        <v>100</v>
      </c>
      <c r="R83">
        <v>93.259166702882666</v>
      </c>
      <c r="S83">
        <v>95.809509898325118</v>
      </c>
      <c r="T83">
        <v>97.896942361450101</v>
      </c>
      <c r="U83">
        <v>96.826608898506421</v>
      </c>
      <c r="V83">
        <v>99.851602105270459</v>
      </c>
      <c r="W83" t="s">
        <v>150</v>
      </c>
      <c r="X83" t="s">
        <v>151</v>
      </c>
      <c r="Y83" t="s">
        <v>152</v>
      </c>
      <c r="Z83" t="s">
        <v>153</v>
      </c>
      <c r="AA83" t="s">
        <v>154</v>
      </c>
      <c r="AB83" t="s">
        <v>155</v>
      </c>
      <c r="AC83" t="s">
        <v>156</v>
      </c>
      <c r="AD83" t="s">
        <v>157</v>
      </c>
      <c r="AE83" t="s">
        <v>158</v>
      </c>
      <c r="AF83" t="s">
        <v>159</v>
      </c>
      <c r="AG83" t="s">
        <v>160</v>
      </c>
      <c r="AH83">
        <v>96.91387998491507</v>
      </c>
      <c r="AI83">
        <v>92.743907158108044</v>
      </c>
      <c r="AJ83">
        <v>99.434179597427857</v>
      </c>
      <c r="AK83">
        <v>97.928115600906281</v>
      </c>
      <c r="AL83">
        <v>98.151417763535136</v>
      </c>
      <c r="AM83">
        <v>97.548375162936367</v>
      </c>
      <c r="AN83">
        <v>98.74099801357363</v>
      </c>
      <c r="AO83">
        <v>99.429779938597619</v>
      </c>
      <c r="AP83">
        <v>98.441471014417374</v>
      </c>
      <c r="AQ83">
        <v>99.712556461312616</v>
      </c>
      <c r="AR83">
        <v>98.262989067869384</v>
      </c>
      <c r="AS83"/>
      <c r="AT83"/>
      <c r="AU83"/>
      <c r="AV83"/>
      <c r="AW83"/>
      <c r="AX83"/>
      <c r="AY83"/>
      <c r="AZ83"/>
      <c r="BA83"/>
      <c r="BB83"/>
      <c r="BC83"/>
      <c r="BD83"/>
      <c r="BE83"/>
      <c r="BF83"/>
      <c r="BG83"/>
      <c r="BH83"/>
      <c r="BI83"/>
      <c r="BJ83"/>
      <c r="BK83"/>
      <c r="BL83"/>
      <c r="BM83"/>
      <c r="BN83"/>
      <c r="BO83"/>
      <c r="BP83"/>
      <c r="BQ83"/>
      <c r="BR83"/>
    </row>
    <row r="84">
      <c r="A84" t="s">
        <v>470</v>
      </c>
      <c r="B84">
        <v>2005</v>
      </c>
      <c r="C84" t="s">
        <v>474</v>
      </c>
      <c r="D84">
        <v>130</v>
      </c>
      <c r="E84" t="s">
        <v>47</v>
      </c>
      <c r="F84" t="s">
        <v>42</v>
      </c>
      <c r="G84" t="s">
        <v>191</v>
      </c>
      <c r="H84">
        <v>79.272529832612619</v>
      </c>
      <c r="I84">
        <v>74.683369299797292</v>
      </c>
      <c r="J84">
        <v>72.891636286072071</v>
      </c>
      <c r="K84">
        <v>74.435383909261631</v>
      </c>
      <c r="L84">
        <v>89.59239635040467</v>
      </c>
      <c r="M84">
        <v>87.075170993389307</v>
      </c>
      <c r="N84">
        <v>87.288480576595035</v>
      </c>
      <c r="O84">
        <v>93.845928177219577</v>
      </c>
      <c r="P84">
        <v>90.79991671944893</v>
      </c>
      <c r="Q84">
        <v>100</v>
      </c>
      <c r="R84">
        <v>75.015354209730106</v>
      </c>
      <c r="S84">
        <v>80.433026471264412</v>
      </c>
      <c r="T84">
        <v>74.041232080139082</v>
      </c>
      <c r="U84">
        <v>70.716186886985838</v>
      </c>
      <c r="V84">
        <v>77.589085330056733</v>
      </c>
      <c r="W84" t="s">
        <v>150</v>
      </c>
      <c r="X84" t="s">
        <v>151</v>
      </c>
      <c r="Y84" t="s">
        <v>152</v>
      </c>
      <c r="Z84" t="s">
        <v>153</v>
      </c>
      <c r="AA84" t="s">
        <v>154</v>
      </c>
      <c r="AB84" t="s">
        <v>155</v>
      </c>
      <c r="AC84" t="s">
        <v>156</v>
      </c>
      <c r="AD84" t="s">
        <v>157</v>
      </c>
      <c r="AE84" t="s">
        <v>158</v>
      </c>
      <c r="AF84" t="s">
        <v>159</v>
      </c>
      <c r="AG84" t="s">
        <v>160</v>
      </c>
      <c r="AH84">
        <v>96.622805095528889</v>
      </c>
      <c r="AI84">
        <v>35.542926161223242</v>
      </c>
      <c r="AJ84">
        <v>71.674913287170597</v>
      </c>
      <c r="AK84">
        <v>98.809768249428416</v>
      </c>
      <c r="AL84">
        <v>77.744710879615269</v>
      </c>
      <c r="AM84">
        <v>92.799970238138727</v>
      </c>
      <c r="AN84">
        <v>66.477235714662783</v>
      </c>
      <c r="AO84">
        <v>100</v>
      </c>
      <c r="AP84">
        <v>100</v>
      </c>
      <c r="AQ84">
        <v>99.466607198418018</v>
      </c>
      <c r="AR84">
        <v>100</v>
      </c>
      <c r="AS84"/>
      <c r="AT84"/>
      <c r="AU84"/>
      <c r="AV84"/>
      <c r="AW84"/>
      <c r="AX84"/>
      <c r="AY84"/>
      <c r="AZ84"/>
      <c r="BA84"/>
      <c r="BB84"/>
      <c r="BC84"/>
      <c r="BD84"/>
      <c r="BE84"/>
      <c r="BF84"/>
      <c r="BG84"/>
      <c r="BH84"/>
      <c r="BI84"/>
      <c r="BJ84"/>
      <c r="BK84"/>
      <c r="BL84"/>
      <c r="BM84"/>
      <c r="BN84"/>
      <c r="BO84"/>
      <c r="BP84"/>
      <c r="BQ84"/>
      <c r="BR84"/>
    </row>
    <row r="85">
      <c r="A85" t="s">
        <v>470</v>
      </c>
      <c r="B85">
        <v>2005</v>
      </c>
      <c r="C85" t="s">
        <v>474</v>
      </c>
      <c r="D85">
        <v>131</v>
      </c>
      <c r="E85" t="s">
        <v>47</v>
      </c>
      <c r="F85" t="s">
        <v>246</v>
      </c>
      <c r="G85" t="s">
        <v>191</v>
      </c>
      <c r="H85">
        <v>81.262957271932152</v>
      </c>
      <c r="I85">
        <v>89.200080419466772</v>
      </c>
      <c r="J85">
        <v>94.593287825850524</v>
      </c>
      <c r="K85">
        <v>96.979356256011812</v>
      </c>
      <c r="L85">
        <v>98.436950475536207</v>
      </c>
      <c r="M85">
        <v>93.671425676999334</v>
      </c>
      <c r="N85">
        <v>98.146636255613089</v>
      </c>
      <c r="O85">
        <v>98.951568201277041</v>
      </c>
      <c r="P85">
        <v>99.398483922334762</v>
      </c>
      <c r="Q85">
        <v>99.644027530092544</v>
      </c>
      <c r="R85">
        <v>55.292706261527449</v>
      </c>
      <c r="S85">
        <v>59.437262315365388</v>
      </c>
      <c r="T85">
        <v>57.989339436186668</v>
      </c>
      <c r="U85">
        <v>76.057055177101404</v>
      </c>
      <c r="V85">
        <v>78.865814350239035</v>
      </c>
      <c r="W85" t="s">
        <v>150</v>
      </c>
      <c r="X85" t="s">
        <v>151</v>
      </c>
      <c r="Y85" t="s">
        <v>152</v>
      </c>
      <c r="Z85" t="s">
        <v>153</v>
      </c>
      <c r="AA85" t="s">
        <v>154</v>
      </c>
      <c r="AB85" t="s">
        <v>155</v>
      </c>
      <c r="AC85" t="s">
        <v>156</v>
      </c>
      <c r="AD85" t="s">
        <v>157</v>
      </c>
      <c r="AE85" t="s">
        <v>158</v>
      </c>
      <c r="AF85" t="s">
        <v>159</v>
      </c>
      <c r="AG85" t="s">
        <v>160</v>
      </c>
      <c r="AH85">
        <v>79.072615712945151</v>
      </c>
      <c r="AI85">
        <v>91.59905026442226</v>
      </c>
      <c r="AJ85">
        <v>96.71259411631388</v>
      </c>
      <c r="AK85">
        <v>51.750005415429278</v>
      </c>
      <c r="AL85">
        <v>97.216691697186377</v>
      </c>
      <c r="AM85">
        <v>92.636797084123288</v>
      </c>
      <c r="AN85">
        <v>84.922755451375536</v>
      </c>
      <c r="AO85">
        <v>97.874426360589538</v>
      </c>
      <c r="AP85">
        <v>90.848473732413808</v>
      </c>
      <c r="AQ85">
        <v>79.677091099081181</v>
      </c>
      <c r="AR85">
        <v>99.074544668742419</v>
      </c>
      <c r="AS85"/>
      <c r="AT85"/>
      <c r="AU85"/>
      <c r="AV85"/>
      <c r="AW85"/>
      <c r="AX85"/>
      <c r="AY85"/>
      <c r="AZ85"/>
      <c r="BA85"/>
      <c r="BB85"/>
      <c r="BC85"/>
      <c r="BD85"/>
      <c r="BE85"/>
      <c r="BF85"/>
      <c r="BG85"/>
      <c r="BH85"/>
      <c r="BI85"/>
      <c r="BJ85"/>
      <c r="BK85"/>
      <c r="BL85"/>
      <c r="BM85"/>
      <c r="BN85"/>
      <c r="BO85"/>
      <c r="BP85"/>
      <c r="BQ85"/>
      <c r="BR85"/>
    </row>
    <row r="86">
      <c r="A86" t="s">
        <v>470</v>
      </c>
      <c r="B86">
        <v>2005</v>
      </c>
      <c r="C86" t="s">
        <v>474</v>
      </c>
      <c r="D86">
        <v>132</v>
      </c>
      <c r="E86" t="s">
        <v>47</v>
      </c>
      <c r="F86" t="s">
        <v>247</v>
      </c>
      <c r="G86" t="s">
        <v>191</v>
      </c>
      <c r="H86">
        <v>1.2577082289275381</v>
      </c>
      <c r="I86">
        <v>0.30086743728318022</v>
      </c>
      <c r="J86">
        <v>0.72600866959042398</v>
      </c>
      <c r="K86">
        <v>0.0382306962111265</v>
      </c>
      <c r="L86">
        <v>0.50860267242341783</v>
      </c>
      <c r="M86">
        <v>1.19422082154318</v>
      </c>
      <c r="N86">
        <v>0.30615126825567979</v>
      </c>
      <c r="O86">
        <v>0</v>
      </c>
      <c r="P86">
        <v>0</v>
      </c>
      <c r="Q86">
        <v>0.31413208387917851</v>
      </c>
      <c r="R86">
        <v>0</v>
      </c>
      <c r="S86">
        <v>0</v>
      </c>
      <c r="T86">
        <v>0</v>
      </c>
      <c r="U86">
        <v>3.480505568224721</v>
      </c>
      <c r="V86">
        <v>1.983302883890059</v>
      </c>
      <c r="W86" t="s">
        <v>150</v>
      </c>
      <c r="X86" t="s">
        <v>151</v>
      </c>
      <c r="Y86" t="s">
        <v>152</v>
      </c>
      <c r="Z86" t="s">
        <v>153</v>
      </c>
      <c r="AA86" t="s">
        <v>154</v>
      </c>
      <c r="AB86" t="s">
        <v>155</v>
      </c>
      <c r="AC86" t="s">
        <v>156</v>
      </c>
      <c r="AD86" t="s">
        <v>157</v>
      </c>
      <c r="AE86" t="s">
        <v>158</v>
      </c>
      <c r="AF86" t="s">
        <v>159</v>
      </c>
      <c r="AG86" t="s">
        <v>160</v>
      </c>
      <c r="AH86">
        <v>0.1651866160932966</v>
      </c>
      <c r="AI86">
        <v>1.770155245141831</v>
      </c>
      <c r="AJ86">
        <v>0.78093562582447051</v>
      </c>
      <c r="AK86">
        <v>3.638591140788443</v>
      </c>
      <c r="AL86">
        <v>0</v>
      </c>
      <c r="AM86">
        <v>0.78896964637605627</v>
      </c>
      <c r="AN86">
        <v>0</v>
      </c>
      <c r="AO86">
        <v>0.055371459134230201</v>
      </c>
      <c r="AP86">
        <v>0</v>
      </c>
      <c r="AQ86">
        <v>0</v>
      </c>
      <c r="AR86">
        <v>0.269313912047138</v>
      </c>
      <c r="AS86"/>
      <c r="AT86"/>
      <c r="AU86"/>
      <c r="AV86"/>
      <c r="AW86"/>
      <c r="AX86"/>
      <c r="AY86"/>
      <c r="AZ86"/>
      <c r="BA86"/>
      <c r="BB86"/>
      <c r="BC86"/>
      <c r="BD86"/>
      <c r="BE86"/>
      <c r="BF86"/>
      <c r="BG86"/>
      <c r="BH86"/>
      <c r="BI86"/>
      <c r="BJ86"/>
      <c r="BK86"/>
      <c r="BL86"/>
      <c r="BM86"/>
      <c r="BN86"/>
      <c r="BO86"/>
      <c r="BP86"/>
      <c r="BQ86"/>
      <c r="BR86"/>
    </row>
    <row r="87">
      <c r="A87" t="s">
        <v>470</v>
      </c>
      <c r="B87">
        <v>2005</v>
      </c>
      <c r="C87" t="s">
        <v>474</v>
      </c>
      <c r="D87">
        <v>135</v>
      </c>
      <c r="E87" t="s">
        <v>45</v>
      </c>
      <c r="F87" t="s">
        <v>44</v>
      </c>
      <c r="G87" t="s">
        <v>494</v>
      </c>
      <c r="H87">
        <v>33.360976152327417</v>
      </c>
      <c r="I87">
        <v>51.455927445302152</v>
      </c>
      <c r="J87">
        <v>64.064492730187368</v>
      </c>
      <c r="K87">
        <v>84.350969483871296</v>
      </c>
      <c r="L87">
        <v>93.394805517170468</v>
      </c>
      <c r="M87">
        <v>81.754907276431382</v>
      </c>
      <c r="N87">
        <v>93.039818953606741</v>
      </c>
      <c r="O87">
        <v>97.040393807850066</v>
      </c>
      <c r="P87">
        <v>98.656705533853327</v>
      </c>
      <c r="Q87">
        <v>99.234773120204324</v>
      </c>
      <c r="R87">
        <v>9.8930489066243137</v>
      </c>
      <c r="S87">
        <v>12.553997613659121</v>
      </c>
      <c r="T87">
        <v>14.024827144339749</v>
      </c>
      <c r="U87">
        <v>20.443999317817969</v>
      </c>
      <c r="V87">
        <v>33.706659838696289</v>
      </c>
      <c r="W87" t="s">
        <v>150</v>
      </c>
      <c r="X87" t="s">
        <v>151</v>
      </c>
      <c r="Y87" t="s">
        <v>152</v>
      </c>
      <c r="Z87" t="s">
        <v>153</v>
      </c>
      <c r="AA87" t="s">
        <v>154</v>
      </c>
      <c r="AB87" t="s">
        <v>155</v>
      </c>
      <c r="AC87" t="s">
        <v>156</v>
      </c>
      <c r="AD87" t="s">
        <v>157</v>
      </c>
      <c r="AE87" t="s">
        <v>158</v>
      </c>
      <c r="AF87" t="s">
        <v>159</v>
      </c>
      <c r="AG87" t="s">
        <v>160</v>
      </c>
      <c r="AH87">
        <v>24.411483876264779</v>
      </c>
      <c r="AI87">
        <v>30.738975981529592</v>
      </c>
      <c r="AJ87">
        <v>34.463023087369443</v>
      </c>
      <c r="AK87">
        <v>27.516609658569831</v>
      </c>
      <c r="AL87">
        <v>73.38212209405394</v>
      </c>
      <c r="AM87">
        <v>59.250028231529697</v>
      </c>
      <c r="AN87">
        <v>51.970823952237467</v>
      </c>
      <c r="AO87">
        <v>72.679165787992133</v>
      </c>
      <c r="AP87">
        <v>38.168804818292571</v>
      </c>
      <c r="AQ87">
        <v>36.952127165134613</v>
      </c>
      <c r="AR87">
        <v>98.846932297020658</v>
      </c>
      <c r="AS87"/>
      <c r="AT87"/>
      <c r="AU87"/>
      <c r="AV87"/>
      <c r="AW87"/>
      <c r="AX87"/>
      <c r="AY87"/>
      <c r="AZ87"/>
      <c r="BA87"/>
      <c r="BB87"/>
      <c r="BC87"/>
      <c r="BD87"/>
      <c r="BE87"/>
      <c r="BF87"/>
      <c r="BG87"/>
      <c r="BH87"/>
      <c r="BI87"/>
      <c r="BJ87"/>
      <c r="BK87"/>
      <c r="BL87"/>
      <c r="BM87"/>
      <c r="BN87"/>
      <c r="BO87"/>
      <c r="BP87"/>
      <c r="BQ87"/>
      <c r="BR87"/>
    </row>
    <row r="88">
      <c r="A88" t="s">
        <v>470</v>
      </c>
      <c r="B88">
        <v>2005</v>
      </c>
      <c r="C88" t="s">
        <v>474</v>
      </c>
      <c r="D88">
        <v>136</v>
      </c>
      <c r="E88" t="s">
        <v>45</v>
      </c>
      <c r="F88" t="s">
        <v>43</v>
      </c>
      <c r="G88" t="s">
        <v>495</v>
      </c>
      <c r="H88">
        <v>0.51632841875826985</v>
      </c>
      <c r="I88">
        <v>0.17355828549363839</v>
      </c>
      <c r="J88">
        <v>0.49169849366751839</v>
      </c>
      <c r="K88">
        <v>0.033252399417241799</v>
      </c>
      <c r="L88">
        <v>0.48255098768326121</v>
      </c>
      <c r="M88">
        <v>1.0422966430500249</v>
      </c>
      <c r="N88">
        <v>0.2902214447445875</v>
      </c>
      <c r="O88">
        <v>0</v>
      </c>
      <c r="P88">
        <v>0</v>
      </c>
      <c r="Q88">
        <v>0.31284189174421978</v>
      </c>
      <c r="R88">
        <v>0</v>
      </c>
      <c r="S88">
        <v>0</v>
      </c>
      <c r="T88">
        <v>0</v>
      </c>
      <c r="U88">
        <v>0.93555362216904081</v>
      </c>
      <c r="V88">
        <v>0.84764883511514733</v>
      </c>
      <c r="W88" t="s">
        <v>150</v>
      </c>
      <c r="X88" t="s">
        <v>151</v>
      </c>
      <c r="Y88" t="s">
        <v>152</v>
      </c>
      <c r="Z88" t="s">
        <v>153</v>
      </c>
      <c r="AA88" t="s">
        <v>154</v>
      </c>
      <c r="AB88" t="s">
        <v>155</v>
      </c>
      <c r="AC88" t="s">
        <v>156</v>
      </c>
      <c r="AD88" t="s">
        <v>157</v>
      </c>
      <c r="AE88" t="s">
        <v>158</v>
      </c>
      <c r="AF88" t="s">
        <v>159</v>
      </c>
      <c r="AG88" t="s">
        <v>160</v>
      </c>
      <c r="AH88">
        <v>0.050996800586123603</v>
      </c>
      <c r="AI88">
        <v>0.59403191852882875</v>
      </c>
      <c r="AJ88">
        <v>0.27828229351567119</v>
      </c>
      <c r="AK88">
        <v>1.9347184860072411</v>
      </c>
      <c r="AL88">
        <v>0</v>
      </c>
      <c r="AM88">
        <v>0.50462100691101131</v>
      </c>
      <c r="AN88">
        <v>0</v>
      </c>
      <c r="AO88">
        <v>0.041117497266479099</v>
      </c>
      <c r="AP88">
        <v>0</v>
      </c>
      <c r="AQ88">
        <v>0</v>
      </c>
      <c r="AR88">
        <v>0.2686951943082509</v>
      </c>
      <c r="AS88"/>
      <c r="AT88"/>
      <c r="AU88"/>
      <c r="AV88"/>
      <c r="AW88"/>
      <c r="AX88"/>
      <c r="AY88"/>
      <c r="AZ88"/>
      <c r="BA88"/>
      <c r="BB88"/>
      <c r="BC88"/>
      <c r="BD88"/>
      <c r="BE88"/>
      <c r="BF88"/>
      <c r="BG88"/>
      <c r="BH88"/>
      <c r="BI88"/>
      <c r="BJ88"/>
      <c r="BK88"/>
      <c r="BL88"/>
      <c r="BM88"/>
      <c r="BN88"/>
      <c r="BO88"/>
      <c r="BP88"/>
      <c r="BQ88"/>
      <c r="BR88"/>
    </row>
    <row r="89">
      <c r="A89" t="s">
        <v>470</v>
      </c>
      <c r="B89">
        <v>2005</v>
      </c>
      <c r="C89" t="s">
        <v>474</v>
      </c>
      <c r="D89">
        <v>137</v>
      </c>
      <c r="E89" t="s">
        <v>45</v>
      </c>
      <c r="F89" t="s">
        <v>42</v>
      </c>
      <c r="G89" t="s">
        <v>496</v>
      </c>
      <c r="H89">
        <v>52.431273279902513</v>
      </c>
      <c r="I89">
        <v>37.005108435194728</v>
      </c>
      <c r="J89">
        <v>26.58080943158642</v>
      </c>
      <c r="K89">
        <v>12.189192553881041</v>
      </c>
      <c r="L89">
        <v>5.5895444300394894</v>
      </c>
      <c r="M89">
        <v>12.85705961708419</v>
      </c>
      <c r="N89">
        <v>5.9602782070067182</v>
      </c>
      <c r="O89">
        <v>2.7289212903605682</v>
      </c>
      <c r="P89">
        <v>1.2197361649841389</v>
      </c>
      <c r="Q89">
        <v>0.45238498805143179</v>
      </c>
      <c r="R89">
        <v>69.259220301865682</v>
      </c>
      <c r="S89">
        <v>71.912179304651815</v>
      </c>
      <c r="T89">
        <v>65.382038558660796</v>
      </c>
      <c r="U89">
        <v>56.984666192206589</v>
      </c>
      <c r="V89">
        <v>52.613034151934748</v>
      </c>
      <c r="W89" t="s">
        <v>150</v>
      </c>
      <c r="X89" t="s">
        <v>151</v>
      </c>
      <c r="Y89" t="s">
        <v>152</v>
      </c>
      <c r="Z89" t="s">
        <v>153</v>
      </c>
      <c r="AA89" t="s">
        <v>154</v>
      </c>
      <c r="AB89" t="s">
        <v>155</v>
      </c>
      <c r="AC89" t="s">
        <v>156</v>
      </c>
      <c r="AD89" t="s">
        <v>157</v>
      </c>
      <c r="AE89" t="s">
        <v>158</v>
      </c>
      <c r="AF89" t="s">
        <v>159</v>
      </c>
      <c r="AG89" t="s">
        <v>160</v>
      </c>
      <c r="AH89">
        <v>73.143878265605238</v>
      </c>
      <c r="AI89">
        <v>25.840540400261489</v>
      </c>
      <c r="AJ89">
        <v>46.515982225070758</v>
      </c>
      <c r="AK89">
        <v>69.564125509606029</v>
      </c>
      <c r="AL89">
        <v>21.161559363139801</v>
      </c>
      <c r="AM89">
        <v>36.569848229111322</v>
      </c>
      <c r="AN89">
        <v>33.119141529270337</v>
      </c>
      <c r="AO89">
        <v>26.862523033314229</v>
      </c>
      <c r="AP89">
        <v>61.450988516480429</v>
      </c>
      <c r="AQ89">
        <v>62.737223827096742</v>
      </c>
      <c r="AR89">
        <v>0.59998245817991691</v>
      </c>
      <c r="AS89"/>
      <c r="AT89"/>
      <c r="AU89"/>
      <c r="AV89"/>
      <c r="AW89"/>
      <c r="AX89"/>
      <c r="AY89"/>
      <c r="AZ89"/>
      <c r="BA89"/>
      <c r="BB89"/>
      <c r="BC89"/>
      <c r="BD89"/>
      <c r="BE89"/>
      <c r="BF89"/>
      <c r="BG89"/>
      <c r="BH89"/>
      <c r="BI89"/>
      <c r="BJ89"/>
      <c r="BK89"/>
      <c r="BL89"/>
      <c r="BM89"/>
      <c r="BN89"/>
      <c r="BO89"/>
      <c r="BP89"/>
      <c r="BQ89"/>
      <c r="BR89"/>
    </row>
    <row r="90">
      <c r="A90" t="s">
        <v>470</v>
      </c>
      <c r="B90">
        <v>2005</v>
      </c>
      <c r="C90" t="s">
        <v>474</v>
      </c>
      <c r="D90">
        <v>138</v>
      </c>
      <c r="E90" t="s">
        <v>45</v>
      </c>
      <c r="F90" t="s">
        <v>41</v>
      </c>
      <c r="G90" t="s">
        <v>191</v>
      </c>
      <c r="H90">
        <v>13.41233668632375</v>
      </c>
      <c r="I90">
        <v>11.365405834009721</v>
      </c>
      <c r="J90">
        <v>8.8629993445585402</v>
      </c>
      <c r="K90">
        <v>3.4265855628304842</v>
      </c>
      <c r="L90">
        <v>0.53309906510683991</v>
      </c>
      <c r="M90">
        <v>3.89759081781337</v>
      </c>
      <c r="N90">
        <v>0.70968139464195634</v>
      </c>
      <c r="O90">
        <v>0.23068490178933779</v>
      </c>
      <c r="P90">
        <v>0.1235583011625746</v>
      </c>
      <c r="Q90">
        <v>0</v>
      </c>
      <c r="R90">
        <v>20.847730791510031</v>
      </c>
      <c r="S90">
        <v>15.533823081689031</v>
      </c>
      <c r="T90">
        <v>20.593134296999459</v>
      </c>
      <c r="U90">
        <v>21.635780867806361</v>
      </c>
      <c r="V90">
        <v>12.83265717425388</v>
      </c>
      <c r="W90" t="s">
        <v>150</v>
      </c>
      <c r="X90" t="s">
        <v>151</v>
      </c>
      <c r="Y90" t="s">
        <v>152</v>
      </c>
      <c r="Z90" t="s">
        <v>153</v>
      </c>
      <c r="AA90" t="s">
        <v>154</v>
      </c>
      <c r="AB90" t="s">
        <v>155</v>
      </c>
      <c r="AC90" t="s">
        <v>156</v>
      </c>
      <c r="AD90" t="s">
        <v>157</v>
      </c>
      <c r="AE90" t="s">
        <v>158</v>
      </c>
      <c r="AF90" t="s">
        <v>159</v>
      </c>
      <c r="AG90" t="s">
        <v>160</v>
      </c>
      <c r="AH90">
        <v>2.3936410575438711</v>
      </c>
      <c r="AI90">
        <v>42.826451699680199</v>
      </c>
      <c r="AJ90">
        <v>18.74271239404419</v>
      </c>
      <c r="AK90">
        <v>0.98454634581683886</v>
      </c>
      <c r="AL90">
        <v>5.4563185428063692</v>
      </c>
      <c r="AM90">
        <v>3.472127724125083</v>
      </c>
      <c r="AN90">
        <v>14.46812218208261</v>
      </c>
      <c r="AO90">
        <v>0.41719368142721908</v>
      </c>
      <c r="AP90">
        <v>0.38020666522707441</v>
      </c>
      <c r="AQ90">
        <v>0.3106490077686469</v>
      </c>
      <c r="AR90">
        <v>0.28439005049119298</v>
      </c>
      <c r="AS90"/>
      <c r="AT90"/>
      <c r="AU90"/>
      <c r="AV90"/>
      <c r="AW90"/>
      <c r="AX90"/>
      <c r="AY90"/>
      <c r="AZ90"/>
      <c r="BA90"/>
      <c r="BB90"/>
      <c r="BC90"/>
      <c r="BD90"/>
      <c r="BE90"/>
      <c r="BF90"/>
      <c r="BG90"/>
      <c r="BH90"/>
      <c r="BI90"/>
      <c r="BJ90"/>
      <c r="BK90"/>
      <c r="BL90"/>
      <c r="BM90"/>
      <c r="BN90"/>
      <c r="BO90"/>
      <c r="BP90"/>
      <c r="BQ90"/>
      <c r="BR90"/>
    </row>
    <row r="91">
      <c r="A91" t="s">
        <v>470</v>
      </c>
      <c r="B91">
        <v>2005</v>
      </c>
      <c r="C91" t="s">
        <v>474</v>
      </c>
      <c r="D91">
        <v>139</v>
      </c>
      <c r="E91" t="s">
        <v>45</v>
      </c>
      <c r="F91" t="s">
        <v>19</v>
      </c>
      <c r="G91" t="s">
        <v>191</v>
      </c>
      <c r="H91">
        <v>0.2790854626881063</v>
      </c>
      <c r="I91">
        <v>0</v>
      </c>
      <c r="J91">
        <v>0</v>
      </c>
      <c r="K91">
        <v>0</v>
      </c>
      <c r="L91">
        <v>0</v>
      </c>
      <c r="M91">
        <v>0.4481456456209576</v>
      </c>
      <c r="N91">
        <v>0</v>
      </c>
      <c r="O91">
        <v>0</v>
      </c>
      <c r="P91">
        <v>0</v>
      </c>
      <c r="Q91">
        <v>0</v>
      </c>
      <c r="R91">
        <v>0</v>
      </c>
      <c r="S91">
        <v>0</v>
      </c>
      <c r="T91">
        <v>0</v>
      </c>
      <c r="U91">
        <v>0</v>
      </c>
      <c r="V91">
        <v>0</v>
      </c>
      <c r="W91" t="s">
        <v>150</v>
      </c>
      <c r="X91" t="s">
        <v>151</v>
      </c>
      <c r="Y91" t="s">
        <v>152</v>
      </c>
      <c r="Z91" t="s">
        <v>153</v>
      </c>
      <c r="AA91" t="s">
        <v>154</v>
      </c>
      <c r="AB91" t="s">
        <v>155</v>
      </c>
      <c r="AC91" t="s">
        <v>156</v>
      </c>
      <c r="AD91" t="s">
        <v>157</v>
      </c>
      <c r="AE91" t="s">
        <v>158</v>
      </c>
      <c r="AF91" t="s">
        <v>159</v>
      </c>
      <c r="AG91" t="s">
        <v>160</v>
      </c>
      <c r="AH91">
        <v>0</v>
      </c>
      <c r="AI91">
        <v>0</v>
      </c>
      <c r="AJ91">
        <v>0</v>
      </c>
      <c r="AK91">
        <v>0</v>
      </c>
      <c r="AL91">
        <v>0</v>
      </c>
      <c r="AM91">
        <v>0.2033748083227441</v>
      </c>
      <c r="AN91">
        <v>0.44191233640954281</v>
      </c>
      <c r="AO91">
        <v>0</v>
      </c>
      <c r="AP91">
        <v>0</v>
      </c>
      <c r="AQ91">
        <v>0</v>
      </c>
      <c r="AR91">
        <v>0</v>
      </c>
      <c r="AS91"/>
      <c r="AT91"/>
      <c r="AU91"/>
      <c r="AV91"/>
      <c r="AW91"/>
      <c r="AX91"/>
      <c r="AY91"/>
      <c r="AZ91"/>
      <c r="BA91"/>
      <c r="BB91"/>
      <c r="BC91"/>
      <c r="BD91"/>
      <c r="BE91"/>
      <c r="BF91"/>
      <c r="BG91"/>
      <c r="BH91"/>
      <c r="BI91"/>
      <c r="BJ91"/>
      <c r="BK91"/>
      <c r="BL91"/>
      <c r="BM91"/>
      <c r="BN91"/>
      <c r="BO91"/>
      <c r="BP91"/>
      <c r="BQ91"/>
      <c r="BR91"/>
    </row>
    <row r="92">
      <c r="A92" t="s">
        <v>470</v>
      </c>
      <c r="B92">
        <v>2005</v>
      </c>
      <c r="C92" t="s">
        <v>474</v>
      </c>
      <c r="D92">
        <v>148</v>
      </c>
      <c r="E92" t="s">
        <v>108</v>
      </c>
      <c r="F92" t="s">
        <v>49</v>
      </c>
      <c r="G92" t="s">
        <v>191</v>
      </c>
      <c r="H92">
        <v>5.2628051206718416</v>
      </c>
      <c r="I92">
        <v>1.922528482920183</v>
      </c>
      <c r="J92">
        <v>1.088091156228556</v>
      </c>
      <c r="K92">
        <v>0.61064565192892939</v>
      </c>
      <c r="L92">
        <v>0.1649490471905968</v>
      </c>
      <c r="M92">
        <v>4.3190047669996599</v>
      </c>
      <c r="N92">
        <v>1.087685628255797</v>
      </c>
      <c r="O92">
        <v>0.5288888499745612</v>
      </c>
      <c r="P92">
        <v>0.63960328165330327</v>
      </c>
      <c r="Q92">
        <v>0</v>
      </c>
      <c r="R92">
        <v>5.3304141856466192</v>
      </c>
      <c r="S92">
        <v>3.5304637141321962</v>
      </c>
      <c r="T92">
        <v>1.664873508375001</v>
      </c>
      <c r="U92">
        <v>2.4775893452098678</v>
      </c>
      <c r="V92">
        <v>0.12935450164507981</v>
      </c>
      <c r="W92" t="s">
        <v>150</v>
      </c>
      <c r="X92" t="s">
        <v>151</v>
      </c>
      <c r="Y92" t="s">
        <v>152</v>
      </c>
      <c r="Z92" t="s">
        <v>153</v>
      </c>
      <c r="AA92" t="s">
        <v>154</v>
      </c>
      <c r="AB92" t="s">
        <v>155</v>
      </c>
      <c r="AC92" t="s">
        <v>156</v>
      </c>
      <c r="AD92" t="s">
        <v>157</v>
      </c>
      <c r="AE92" t="s">
        <v>158</v>
      </c>
      <c r="AF92" t="s">
        <v>159</v>
      </c>
      <c r="AG92" t="s">
        <v>160</v>
      </c>
      <c r="AH92">
        <v>2.9962811242267708</v>
      </c>
      <c r="AI92">
        <v>4.1485657456751523</v>
      </c>
      <c r="AJ92">
        <v>0.45977031185121442</v>
      </c>
      <c r="AK92">
        <v>2.0514857369528978</v>
      </c>
      <c r="AL92">
        <v>1.7461411067629871</v>
      </c>
      <c r="AM92">
        <v>2.3563384720549578</v>
      </c>
      <c r="AN92">
        <v>1.0712843556616869</v>
      </c>
      <c r="AO92">
        <v>0.5678411393359758</v>
      </c>
      <c r="AP92">
        <v>1.552603354499948</v>
      </c>
      <c r="AQ92">
        <v>0.28189727124674768</v>
      </c>
      <c r="AR92">
        <v>1.730096981827379</v>
      </c>
      <c r="AS92"/>
      <c r="AT92"/>
      <c r="AU92"/>
      <c r="AV92"/>
      <c r="AW92"/>
      <c r="AX92"/>
      <c r="AY92"/>
      <c r="AZ92"/>
      <c r="BA92"/>
      <c r="BB92"/>
      <c r="BC92"/>
      <c r="BD92"/>
      <c r="BE92"/>
      <c r="BF92"/>
      <c r="BG92"/>
      <c r="BH92"/>
      <c r="BI92"/>
      <c r="BJ92"/>
      <c r="BK92"/>
      <c r="BL92"/>
      <c r="BM92"/>
      <c r="BN92"/>
      <c r="BO92"/>
      <c r="BP92"/>
      <c r="BQ92"/>
      <c r="BR92"/>
    </row>
    <row r="93">
      <c r="A93" t="s">
        <v>470</v>
      </c>
      <c r="B93">
        <v>2005</v>
      </c>
      <c r="C93" t="s">
        <v>474</v>
      </c>
      <c r="D93">
        <v>149</v>
      </c>
      <c r="E93" t="s">
        <v>108</v>
      </c>
      <c r="F93" t="s">
        <v>48</v>
      </c>
      <c r="G93" t="s">
        <v>191</v>
      </c>
      <c r="H93">
        <v>80.843348825751988</v>
      </c>
      <c r="I93">
        <v>86.607779122144478</v>
      </c>
      <c r="J93">
        <v>89.767127510725658</v>
      </c>
      <c r="K93">
        <v>95.960517268216975</v>
      </c>
      <c r="L93">
        <v>99.301951887702572</v>
      </c>
      <c r="M93">
        <v>91.167141735850649</v>
      </c>
      <c r="N93">
        <v>97.981060363447952</v>
      </c>
      <c r="O93">
        <v>99.181130376266111</v>
      </c>
      <c r="P93">
        <v>99.236838417184131</v>
      </c>
      <c r="Q93">
        <v>100</v>
      </c>
      <c r="R93">
        <v>73.746073107491597</v>
      </c>
      <c r="S93">
        <v>80.718958870617925</v>
      </c>
      <c r="T93">
        <v>77.499552509114906</v>
      </c>
      <c r="U93">
        <v>75.596283870221114</v>
      </c>
      <c r="V93">
        <v>87.037988324101036</v>
      </c>
      <c r="W93" t="s">
        <v>150</v>
      </c>
      <c r="X93" t="s">
        <v>151</v>
      </c>
      <c r="Y93" t="s">
        <v>152</v>
      </c>
      <c r="Z93" t="s">
        <v>153</v>
      </c>
      <c r="AA93" t="s">
        <v>154</v>
      </c>
      <c r="AB93" t="s">
        <v>155</v>
      </c>
      <c r="AC93" t="s">
        <v>156</v>
      </c>
      <c r="AD93" t="s">
        <v>157</v>
      </c>
      <c r="AE93" t="s">
        <v>158</v>
      </c>
      <c r="AF93" t="s">
        <v>159</v>
      </c>
      <c r="AG93" t="s">
        <v>160</v>
      </c>
      <c r="AH93">
        <v>94.092656103781763</v>
      </c>
      <c r="AI93">
        <v>53.024982554644772</v>
      </c>
      <c r="AJ93">
        <v>80.797517294104651</v>
      </c>
      <c r="AK93">
        <v>96.963967917230278</v>
      </c>
      <c r="AL93">
        <v>92.71225367378139</v>
      </c>
      <c r="AM93">
        <v>93.756999769256637</v>
      </c>
      <c r="AN93">
        <v>84.018681125846072</v>
      </c>
      <c r="AO93">
        <v>99.01496517923681</v>
      </c>
      <c r="AP93">
        <v>98.067189980272985</v>
      </c>
      <c r="AQ93">
        <v>97.78858729558209</v>
      </c>
      <c r="AR93">
        <v>97.871865782173032</v>
      </c>
      <c r="AS93"/>
      <c r="AT93"/>
      <c r="AU93"/>
      <c r="AV93"/>
      <c r="AW93"/>
      <c r="AX93"/>
      <c r="AY93"/>
      <c r="AZ93"/>
      <c r="BA93"/>
      <c r="BB93"/>
      <c r="BC93"/>
      <c r="BD93"/>
      <c r="BE93"/>
      <c r="BF93"/>
      <c r="BG93"/>
      <c r="BH93"/>
      <c r="BI93"/>
      <c r="BJ93"/>
      <c r="BK93"/>
      <c r="BL93"/>
      <c r="BM93"/>
      <c r="BN93"/>
      <c r="BO93"/>
      <c r="BP93"/>
      <c r="BQ93"/>
      <c r="BR93"/>
    </row>
    <row r="94">
      <c r="A94" t="s">
        <v>470</v>
      </c>
      <c r="B94">
        <v>2005</v>
      </c>
      <c r="C94" t="s">
        <v>474</v>
      </c>
      <c r="D94">
        <v>150</v>
      </c>
      <c r="E94" t="s">
        <v>108</v>
      </c>
      <c r="F94" t="s">
        <v>110</v>
      </c>
      <c r="G94" t="s">
        <v>191</v>
      </c>
      <c r="H94">
        <v>13.893846053576389</v>
      </c>
      <c r="I94">
        <v>11.46969239493531</v>
      </c>
      <c r="J94">
        <v>9.1447813330456977</v>
      </c>
      <c r="K94">
        <v>3.4288370798540631</v>
      </c>
      <c r="L94">
        <v>0.53309906510683991</v>
      </c>
      <c r="M94">
        <v>4.5138534971496416</v>
      </c>
      <c r="N94">
        <v>0.93125400829628213</v>
      </c>
      <c r="O94">
        <v>0.28998077375937581</v>
      </c>
      <c r="P94">
        <v>0.1235583011625746</v>
      </c>
      <c r="Q94">
        <v>0</v>
      </c>
      <c r="R94">
        <v>20.923512706861761</v>
      </c>
      <c r="S94">
        <v>15.750577415249881</v>
      </c>
      <c r="T94">
        <v>20.835573982510098</v>
      </c>
      <c r="U94">
        <v>21.926126784569082</v>
      </c>
      <c r="V94">
        <v>12.83265717425388</v>
      </c>
      <c r="W94" t="s">
        <v>150</v>
      </c>
      <c r="X94" t="s">
        <v>151</v>
      </c>
      <c r="Y94" t="s">
        <v>152</v>
      </c>
      <c r="Z94" t="s">
        <v>153</v>
      </c>
      <c r="AA94" t="s">
        <v>154</v>
      </c>
      <c r="AB94" t="s">
        <v>155</v>
      </c>
      <c r="AC94" t="s">
        <v>156</v>
      </c>
      <c r="AD94" t="s">
        <v>157</v>
      </c>
      <c r="AE94" t="s">
        <v>158</v>
      </c>
      <c r="AF94" t="s">
        <v>159</v>
      </c>
      <c r="AG94" t="s">
        <v>160</v>
      </c>
      <c r="AH94">
        <v>2.9110627719914199</v>
      </c>
      <c r="AI94">
        <v>42.826451699680199</v>
      </c>
      <c r="AJ94">
        <v>18.74271239404419</v>
      </c>
      <c r="AK94">
        <v>0.98454634581683886</v>
      </c>
      <c r="AL94">
        <v>5.5416052194556169</v>
      </c>
      <c r="AM94">
        <v>3.8866617586883638</v>
      </c>
      <c r="AN94">
        <v>14.910034518492161</v>
      </c>
      <c r="AO94">
        <v>0.41719368142721908</v>
      </c>
      <c r="AP94">
        <v>0.38020666522707441</v>
      </c>
      <c r="AQ94">
        <v>1.929515433171143</v>
      </c>
      <c r="AR94">
        <v>0.39803723599963259</v>
      </c>
      <c r="AS94"/>
      <c r="AT94"/>
      <c r="AU94"/>
      <c r="AV94"/>
      <c r="AW94"/>
      <c r="AX94"/>
      <c r="AY94"/>
      <c r="AZ94"/>
      <c r="BA94"/>
      <c r="BB94"/>
      <c r="BC94"/>
      <c r="BD94"/>
      <c r="BE94"/>
      <c r="BF94"/>
      <c r="BG94"/>
      <c r="BH94"/>
      <c r="BI94"/>
      <c r="BJ94"/>
      <c r="BK94"/>
      <c r="BL94"/>
      <c r="BM94"/>
      <c r="BN94"/>
      <c r="BO94"/>
      <c r="BP94"/>
      <c r="BQ94"/>
      <c r="BR94"/>
    </row>
    <row r="95">
      <c r="A95" t="s">
        <v>470</v>
      </c>
      <c r="B95">
        <v>2005</v>
      </c>
      <c r="C95" t="s">
        <v>474</v>
      </c>
      <c r="D95">
        <v>151</v>
      </c>
      <c r="E95" t="s">
        <v>109</v>
      </c>
      <c r="F95" t="s">
        <v>49</v>
      </c>
      <c r="G95" t="s">
        <v>191</v>
      </c>
      <c r="H95">
        <v>5.9132435922932336</v>
      </c>
      <c r="I95">
        <v>2.1260378259139441</v>
      </c>
      <c r="J95">
        <v>1.088091156228556</v>
      </c>
      <c r="K95">
        <v>0.61064565192892939</v>
      </c>
      <c r="L95">
        <v>0.1649490471905968</v>
      </c>
      <c r="M95">
        <v>5.0997288730355299</v>
      </c>
      <c r="N95">
        <v>1.087685628255797</v>
      </c>
      <c r="O95">
        <v>0.5288888499745612</v>
      </c>
      <c r="P95">
        <v>0.63960328165330327</v>
      </c>
      <c r="Q95">
        <v>0</v>
      </c>
      <c r="R95">
        <v>5.8118466114750591</v>
      </c>
      <c r="S95">
        <v>4.017152765424969</v>
      </c>
      <c r="T95">
        <v>1.664873508375001</v>
      </c>
      <c r="U95">
        <v>2.4775893452098678</v>
      </c>
      <c r="V95">
        <v>0.12935450164507981</v>
      </c>
      <c r="W95" t="s">
        <v>150</v>
      </c>
      <c r="X95" t="s">
        <v>151</v>
      </c>
      <c r="Y95" t="s">
        <v>152</v>
      </c>
      <c r="Z95" t="s">
        <v>153</v>
      </c>
      <c r="AA95" t="s">
        <v>154</v>
      </c>
      <c r="AB95" t="s">
        <v>155</v>
      </c>
      <c r="AC95" t="s">
        <v>156</v>
      </c>
      <c r="AD95" t="s">
        <v>157</v>
      </c>
      <c r="AE95" t="s">
        <v>158</v>
      </c>
      <c r="AF95" t="s">
        <v>159</v>
      </c>
      <c r="AG95" t="s">
        <v>160</v>
      </c>
      <c r="AH95">
        <v>2.9962811242267708</v>
      </c>
      <c r="AI95">
        <v>4.4819510204433231</v>
      </c>
      <c r="AJ95">
        <v>0.79446014471615356</v>
      </c>
      <c r="AK95">
        <v>2.0514857369528978</v>
      </c>
      <c r="AL95">
        <v>1.7461411067629871</v>
      </c>
      <c r="AM95">
        <v>2.5702408118512641</v>
      </c>
      <c r="AN95">
        <v>1.171206053534539</v>
      </c>
      <c r="AO95">
        <v>0.5678411393359758</v>
      </c>
      <c r="AP95">
        <v>1.621156335984804</v>
      </c>
      <c r="AQ95">
        <v>0.40713745015307251</v>
      </c>
      <c r="AR95">
        <v>1.9480761169965819</v>
      </c>
      <c r="AS95"/>
      <c r="AT95"/>
      <c r="AU95"/>
      <c r="AV95"/>
      <c r="AW95"/>
      <c r="AX95"/>
      <c r="AY95"/>
      <c r="AZ95"/>
      <c r="BA95"/>
      <c r="BB95"/>
      <c r="BC95"/>
      <c r="BD95"/>
      <c r="BE95"/>
      <c r="BF95"/>
      <c r="BG95"/>
      <c r="BH95"/>
      <c r="BI95"/>
      <c r="BJ95"/>
      <c r="BK95"/>
      <c r="BL95"/>
      <c r="BM95"/>
      <c r="BN95"/>
      <c r="BO95"/>
      <c r="BP95"/>
      <c r="BQ95"/>
      <c r="BR95"/>
    </row>
    <row r="96">
      <c r="A96" t="s">
        <v>470</v>
      </c>
      <c r="B96">
        <v>2005</v>
      </c>
      <c r="C96" t="s">
        <v>474</v>
      </c>
      <c r="D96">
        <v>152</v>
      </c>
      <c r="E96" t="s">
        <v>109</v>
      </c>
      <c r="F96" t="s">
        <v>48</v>
      </c>
      <c r="G96" t="s">
        <v>191</v>
      </c>
      <c r="H96">
        <v>93.559453673757545</v>
      </c>
      <c r="I96">
        <v>97.540766618812597</v>
      </c>
      <c r="J96">
        <v>98.630126855284303</v>
      </c>
      <c r="K96">
        <v>99.387102831047471</v>
      </c>
      <c r="L96">
        <v>99.835050952809397</v>
      </c>
      <c r="M96">
        <v>94.437984000636689</v>
      </c>
      <c r="N96">
        <v>98.690741758089914</v>
      </c>
      <c r="O96">
        <v>99.411815278055442</v>
      </c>
      <c r="P96">
        <v>99.360396718346706</v>
      </c>
      <c r="Q96">
        <v>100</v>
      </c>
      <c r="R96">
        <v>93.737871673505538</v>
      </c>
      <c r="S96">
        <v>95.766092901014176</v>
      </c>
      <c r="T96">
        <v>97.486450782326159</v>
      </c>
      <c r="U96">
        <v>97.232064738027418</v>
      </c>
      <c r="V96">
        <v>99.870645498354918</v>
      </c>
      <c r="W96" t="s">
        <v>150</v>
      </c>
      <c r="X96" t="s">
        <v>151</v>
      </c>
      <c r="Y96" t="s">
        <v>152</v>
      </c>
      <c r="Z96" t="s">
        <v>153</v>
      </c>
      <c r="AA96" t="s">
        <v>154</v>
      </c>
      <c r="AB96" t="s">
        <v>155</v>
      </c>
      <c r="AC96" t="s">
        <v>156</v>
      </c>
      <c r="AD96" t="s">
        <v>157</v>
      </c>
      <c r="AE96" t="s">
        <v>158</v>
      </c>
      <c r="AF96" t="s">
        <v>159</v>
      </c>
      <c r="AG96" t="s">
        <v>160</v>
      </c>
      <c r="AH96">
        <v>96.48629716132568</v>
      </c>
      <c r="AI96">
        <v>94.971734317205417</v>
      </c>
      <c r="AJ96">
        <v>99.20553985528386</v>
      </c>
      <c r="AK96">
        <v>97.948514263047116</v>
      </c>
      <c r="AL96">
        <v>98.168572216587762</v>
      </c>
      <c r="AM96">
        <v>96.58864115115027</v>
      </c>
      <c r="AN96">
        <v>98.715966014627682</v>
      </c>
      <c r="AO96">
        <v>99.432158860664018</v>
      </c>
      <c r="AP96">
        <v>98.378843664015207</v>
      </c>
      <c r="AQ96">
        <v>97.949234369227142</v>
      </c>
      <c r="AR96">
        <v>97.938276697495013</v>
      </c>
      <c r="AS96"/>
      <c r="AT96"/>
      <c r="AU96"/>
      <c r="AV96"/>
      <c r="AW96"/>
      <c r="AX96"/>
      <c r="AY96"/>
      <c r="AZ96"/>
      <c r="BA96"/>
      <c r="BB96"/>
      <c r="BC96"/>
      <c r="BD96"/>
      <c r="BE96"/>
      <c r="BF96"/>
      <c r="BG96"/>
      <c r="BH96"/>
      <c r="BI96"/>
      <c r="BJ96"/>
      <c r="BK96"/>
      <c r="BL96"/>
      <c r="BM96"/>
      <c r="BN96"/>
      <c r="BO96"/>
      <c r="BP96"/>
      <c r="BQ96"/>
      <c r="BR96"/>
    </row>
    <row r="97">
      <c r="A97" t="s">
        <v>470</v>
      </c>
      <c r="B97">
        <v>2005</v>
      </c>
      <c r="C97" t="s">
        <v>474</v>
      </c>
      <c r="D97">
        <v>153</v>
      </c>
      <c r="E97" t="s">
        <v>62</v>
      </c>
      <c r="F97" t="s">
        <v>248</v>
      </c>
      <c r="G97" t="s">
        <v>191</v>
      </c>
      <c r="H97">
        <v>33.452938804456458</v>
      </c>
      <c r="I97">
        <v>51.455927445302152</v>
      </c>
      <c r="J97">
        <v>64.064492730187368</v>
      </c>
      <c r="K97">
        <v>84.382642275342235</v>
      </c>
      <c r="L97">
        <v>93.394805517170468</v>
      </c>
      <c r="M97">
        <v>81.930410177364962</v>
      </c>
      <c r="N97">
        <v>93.039818953606741</v>
      </c>
      <c r="O97">
        <v>97.040393807850066</v>
      </c>
      <c r="P97">
        <v>98.716393224509531</v>
      </c>
      <c r="Q97">
        <v>99.234773120204324</v>
      </c>
      <c r="R97">
        <v>9.9302376266426187</v>
      </c>
      <c r="S97">
        <v>12.553997613659121</v>
      </c>
      <c r="T97">
        <v>14.024827144339749</v>
      </c>
      <c r="U97">
        <v>20.443999317817969</v>
      </c>
      <c r="V97">
        <v>33.706659838696289</v>
      </c>
      <c r="W97" t="s">
        <v>150</v>
      </c>
      <c r="X97" t="s">
        <v>151</v>
      </c>
      <c r="Y97" t="s">
        <v>152</v>
      </c>
      <c r="Z97" t="s">
        <v>153</v>
      </c>
      <c r="AA97" t="s">
        <v>154</v>
      </c>
      <c r="AB97" t="s">
        <v>155</v>
      </c>
      <c r="AC97" t="s">
        <v>156</v>
      </c>
      <c r="AD97" t="s">
        <v>157</v>
      </c>
      <c r="AE97" t="s">
        <v>158</v>
      </c>
      <c r="AF97" t="s">
        <v>159</v>
      </c>
      <c r="AG97" t="s">
        <v>160</v>
      </c>
      <c r="AH97">
        <v>24.411483876264779</v>
      </c>
      <c r="AI97">
        <v>30.738975981529592</v>
      </c>
      <c r="AJ97">
        <v>34.463023087369443</v>
      </c>
      <c r="AK97">
        <v>27.516609658569831</v>
      </c>
      <c r="AL97">
        <v>73.38212209405394</v>
      </c>
      <c r="AM97">
        <v>59.624618819198552</v>
      </c>
      <c r="AN97">
        <v>51.970823952237467</v>
      </c>
      <c r="AO97">
        <v>72.679165787992133</v>
      </c>
      <c r="AP97">
        <v>38.168804818292571</v>
      </c>
      <c r="AQ97">
        <v>36.961279426671418</v>
      </c>
      <c r="AR97">
        <v>98.867454434237487</v>
      </c>
      <c r="AS97">
        <v>1694.4263739999981</v>
      </c>
      <c r="AT97">
        <v>2616.2173280000038</v>
      </c>
      <c r="AU97">
        <v>3255.0944049999998</v>
      </c>
      <c r="AV97">
        <v>4286.1507439999978</v>
      </c>
      <c r="AW97">
        <v>4745.0134929999849</v>
      </c>
      <c r="AX97">
        <v>2585.924360000005</v>
      </c>
      <c r="AY97">
        <v>2939.430689999996</v>
      </c>
      <c r="AZ97">
        <v>3073.1166389999989</v>
      </c>
      <c r="BA97">
        <v>3112.0151009999968</v>
      </c>
      <c r="BB97">
        <v>3148.0363389999939</v>
      </c>
      <c r="BC97">
        <v>189.85518600000009</v>
      </c>
      <c r="BD97">
        <v>240.78242399999999</v>
      </c>
      <c r="BE97">
        <v>269.25082500000008</v>
      </c>
      <c r="BF97">
        <v>391.04629199999999</v>
      </c>
      <c r="BG97">
        <v>647.44448799999998</v>
      </c>
      <c r="BH97">
        <v>267.41346900000002</v>
      </c>
      <c r="BI97">
        <v>654.85900499999991</v>
      </c>
      <c r="BJ97">
        <v>759.62846700000023</v>
      </c>
      <c r="BK97">
        <v>435.34884099999982</v>
      </c>
      <c r="BL97">
        <v>1517.259661000003</v>
      </c>
      <c r="BM97">
        <v>1305.9956699999991</v>
      </c>
      <c r="BN97">
        <v>1139.8366520000011</v>
      </c>
      <c r="BO97">
        <v>828.93760299999883</v>
      </c>
      <c r="BP97">
        <v>434.24355799999978</v>
      </c>
      <c r="BQ97">
        <v>170.89744300000001</v>
      </c>
      <c r="BR97">
        <v>9082.4819749999897</v>
      </c>
    </row>
    <row r="98">
      <c r="A98" t="s">
        <v>470</v>
      </c>
      <c r="B98">
        <v>2005</v>
      </c>
      <c r="C98" t="s">
        <v>474</v>
      </c>
      <c r="D98">
        <v>154</v>
      </c>
      <c r="E98" t="s">
        <v>62</v>
      </c>
      <c r="F98" t="s">
        <v>249</v>
      </c>
      <c r="G98" t="s">
        <v>191</v>
      </c>
      <c r="H98">
        <v>0.51775172635400057</v>
      </c>
      <c r="I98">
        <v>0.17355828549363839</v>
      </c>
      <c r="J98">
        <v>0.49169849366751839</v>
      </c>
      <c r="K98">
        <v>0.033264885299965997</v>
      </c>
      <c r="L98">
        <v>0.48255098768326121</v>
      </c>
      <c r="M98">
        <v>1.0445341366829159</v>
      </c>
      <c r="N98">
        <v>0.2902214447445875</v>
      </c>
      <c r="O98">
        <v>0</v>
      </c>
      <c r="P98">
        <v>0</v>
      </c>
      <c r="Q98">
        <v>0.31284189174421978</v>
      </c>
      <c r="R98">
        <v>0</v>
      </c>
      <c r="S98">
        <v>0</v>
      </c>
      <c r="T98">
        <v>0</v>
      </c>
      <c r="U98">
        <v>0.93555362216904081</v>
      </c>
      <c r="V98">
        <v>0.84764883511514733</v>
      </c>
      <c r="W98" t="s">
        <v>150</v>
      </c>
      <c r="X98" t="s">
        <v>151</v>
      </c>
      <c r="Y98" t="s">
        <v>152</v>
      </c>
      <c r="Z98" t="s">
        <v>153</v>
      </c>
      <c r="AA98" t="s">
        <v>154</v>
      </c>
      <c r="AB98" t="s">
        <v>155</v>
      </c>
      <c r="AC98" t="s">
        <v>156</v>
      </c>
      <c r="AD98" t="s">
        <v>157</v>
      </c>
      <c r="AE98" t="s">
        <v>158</v>
      </c>
      <c r="AF98" t="s">
        <v>159</v>
      </c>
      <c r="AG98" t="s">
        <v>160</v>
      </c>
      <c r="AH98">
        <v>0.050996800586123603</v>
      </c>
      <c r="AI98">
        <v>0.59403191852882875</v>
      </c>
      <c r="AJ98">
        <v>0.27828229351567119</v>
      </c>
      <c r="AK98">
        <v>1.9347184860072411</v>
      </c>
      <c r="AL98">
        <v>0</v>
      </c>
      <c r="AM98">
        <v>0.5078113223449584</v>
      </c>
      <c r="AN98">
        <v>0</v>
      </c>
      <c r="AO98">
        <v>0.041117497266479099</v>
      </c>
      <c r="AP98">
        <v>0</v>
      </c>
      <c r="AQ98">
        <v>0</v>
      </c>
      <c r="AR98">
        <v>0.26875097954628469</v>
      </c>
      <c r="AS98">
        <v>26.224667</v>
      </c>
      <c r="AT98">
        <v>8.8243710000000011</v>
      </c>
      <c r="AU98">
        <v>24.983028000000001</v>
      </c>
      <c r="AV98">
        <v>1.6896640000000001</v>
      </c>
      <c r="AW98">
        <v>24.516470000000002</v>
      </c>
      <c r="AX98">
        <v>32.968055</v>
      </c>
      <c r="AY98">
        <v>9.1690400000000007</v>
      </c>
      <c r="AZ98">
        <v>0</v>
      </c>
      <c r="BA98">
        <v>0</v>
      </c>
      <c r="BB98">
        <v>9.9243200000000016</v>
      </c>
      <c r="BC98">
        <v>0</v>
      </c>
      <c r="BD98">
        <v>0</v>
      </c>
      <c r="BE98">
        <v>0</v>
      </c>
      <c r="BF98">
        <v>17.894971000000002</v>
      </c>
      <c r="BG98">
        <v>16.281814000000001</v>
      </c>
      <c r="BH98">
        <v>0.55864000000000003</v>
      </c>
      <c r="BI98">
        <v>12.655176000000001</v>
      </c>
      <c r="BJ98">
        <v>6.1338540000000004</v>
      </c>
      <c r="BK98">
        <v>30.609783000000011</v>
      </c>
      <c r="BL98">
        <v>0</v>
      </c>
      <c r="BM98">
        <v>11.122911999999999</v>
      </c>
      <c r="BN98">
        <v>0</v>
      </c>
      <c r="BO98">
        <v>0.46896300000000002</v>
      </c>
      <c r="BP98">
        <v>0</v>
      </c>
      <c r="BQ98">
        <v>0</v>
      </c>
      <c r="BR98">
        <v>24.688872</v>
      </c>
    </row>
    <row r="99">
      <c r="A99" t="s">
        <v>470</v>
      </c>
      <c r="B99">
        <v>2005</v>
      </c>
      <c r="C99" t="s">
        <v>474</v>
      </c>
      <c r="D99">
        <v>155</v>
      </c>
      <c r="E99" t="s">
        <v>62</v>
      </c>
      <c r="F99" t="s">
        <v>250</v>
      </c>
      <c r="G99" t="s">
        <v>191</v>
      </c>
      <c r="H99">
        <v>6.5887179257999602</v>
      </c>
      <c r="I99">
        <v>5.4035616403735078</v>
      </c>
      <c r="J99">
        <v>3.0559496924690879</v>
      </c>
      <c r="K99">
        <v>2.5253072411702919</v>
      </c>
      <c r="L99">
        <v>1.0004358952482719</v>
      </c>
      <c r="M99">
        <v>3.0201742966165099</v>
      </c>
      <c r="N99">
        <v>1.418438161531838</v>
      </c>
      <c r="O99">
        <v>0.91635845664317284</v>
      </c>
      <c r="P99">
        <v>0.59738836358976433</v>
      </c>
      <c r="Q99">
        <v>0.041668540681220202</v>
      </c>
      <c r="R99">
        <v>8.0291611766531759</v>
      </c>
      <c r="S99">
        <v>8.5674287855741653</v>
      </c>
      <c r="T99">
        <v>9.2478130347974421</v>
      </c>
      <c r="U99">
        <v>5.2768628550415659</v>
      </c>
      <c r="V99">
        <v>8.1849442159219326</v>
      </c>
      <c r="W99" t="s">
        <v>150</v>
      </c>
      <c r="X99" t="s">
        <v>151</v>
      </c>
      <c r="Y99" t="s">
        <v>152</v>
      </c>
      <c r="Z99" t="s">
        <v>153</v>
      </c>
      <c r="AA99" t="s">
        <v>154</v>
      </c>
      <c r="AB99" t="s">
        <v>155</v>
      </c>
      <c r="AC99" t="s">
        <v>156</v>
      </c>
      <c r="AD99" t="s">
        <v>157</v>
      </c>
      <c r="AE99" t="s">
        <v>158</v>
      </c>
      <c r="AF99" t="s">
        <v>159</v>
      </c>
      <c r="AG99" t="s">
        <v>160</v>
      </c>
      <c r="AH99">
        <v>6.4097544909915651</v>
      </c>
      <c r="AI99">
        <v>2.2251740819537149</v>
      </c>
      <c r="AJ99">
        <v>0.3820464493728612</v>
      </c>
      <c r="AK99">
        <v>23.29367202057043</v>
      </c>
      <c r="AL99">
        <v>2.1009259432387699</v>
      </c>
      <c r="AM99">
        <v>3.9774866828189142</v>
      </c>
      <c r="AN99">
        <v>8.2361429206799066</v>
      </c>
      <c r="AO99">
        <v>1.1200880485379781</v>
      </c>
      <c r="AP99">
        <v>3.3742914138634008</v>
      </c>
      <c r="AQ99">
        <v>9.4275619790832312</v>
      </c>
      <c r="AR99">
        <v>0.46051214929995221</v>
      </c>
      <c r="AS99">
        <v>333.72546099999988</v>
      </c>
      <c r="AT99">
        <v>274.73786400000012</v>
      </c>
      <c r="AU99">
        <v>155.27173199999999</v>
      </c>
      <c r="AV99">
        <v>128.271019</v>
      </c>
      <c r="AW99">
        <v>50.828114000000006</v>
      </c>
      <c r="AX99">
        <v>95.324095999999969</v>
      </c>
      <c r="AY99">
        <v>44.813077999999997</v>
      </c>
      <c r="AZ99">
        <v>29.019631</v>
      </c>
      <c r="BA99">
        <v>18.832552</v>
      </c>
      <c r="BB99">
        <v>1.3218559999999999</v>
      </c>
      <c r="BC99">
        <v>153.508702</v>
      </c>
      <c r="BD99">
        <v>164.321066</v>
      </c>
      <c r="BE99">
        <v>177.54096100000001</v>
      </c>
      <c r="BF99">
        <v>100.93414799999999</v>
      </c>
      <c r="BG99">
        <v>157.21809999999999</v>
      </c>
      <c r="BH99">
        <v>70.215096000000003</v>
      </c>
      <c r="BI99">
        <v>47.404809</v>
      </c>
      <c r="BJ99">
        <v>8.4210070000000012</v>
      </c>
      <c r="BK99">
        <v>368.53643100000022</v>
      </c>
      <c r="BL99">
        <v>43.439057000000012</v>
      </c>
      <c r="BM99">
        <v>87.121401999999989</v>
      </c>
      <c r="BN99">
        <v>180.63707400000001</v>
      </c>
      <c r="BO99">
        <v>12.775093</v>
      </c>
      <c r="BP99">
        <v>38.389053999999987</v>
      </c>
      <c r="BQ99">
        <v>43.590110000000003</v>
      </c>
      <c r="BR99">
        <v>42.305056999999998</v>
      </c>
    </row>
    <row r="100">
      <c r="A100" t="s">
        <v>470</v>
      </c>
      <c r="B100">
        <v>2005</v>
      </c>
      <c r="C100" t="s">
        <v>474</v>
      </c>
      <c r="D100">
        <v>156</v>
      </c>
      <c r="E100" t="s">
        <v>62</v>
      </c>
      <c r="F100" t="s">
        <v>251</v>
      </c>
      <c r="G100" t="s">
        <v>191</v>
      </c>
      <c r="H100">
        <v>0.5865700077103746</v>
      </c>
      <c r="I100">
        <v>0.65291793662940323</v>
      </c>
      <c r="J100">
        <v>0.11411556831402429</v>
      </c>
      <c r="K100">
        <v>0.069718164685442494</v>
      </c>
      <c r="L100">
        <v>0</v>
      </c>
      <c r="M100">
        <v>1.438042072565938</v>
      </c>
      <c r="N100">
        <v>0.048268942796245599</v>
      </c>
      <c r="O100">
        <v>0.1118236780936786</v>
      </c>
      <c r="P100">
        <v>0</v>
      </c>
      <c r="Q100">
        <v>0</v>
      </c>
      <c r="R100">
        <v>0</v>
      </c>
      <c r="S100">
        <v>0</v>
      </c>
      <c r="T100">
        <v>0.91254158133642416</v>
      </c>
      <c r="U100">
        <v>0.22340392743297111</v>
      </c>
      <c r="V100">
        <v>0</v>
      </c>
      <c r="W100" t="s">
        <v>150</v>
      </c>
      <c r="X100" t="s">
        <v>151</v>
      </c>
      <c r="Y100" t="s">
        <v>152</v>
      </c>
      <c r="Z100" t="s">
        <v>153</v>
      </c>
      <c r="AA100" t="s">
        <v>154</v>
      </c>
      <c r="AB100" t="s">
        <v>155</v>
      </c>
      <c r="AC100" t="s">
        <v>156</v>
      </c>
      <c r="AD100" t="s">
        <v>157</v>
      </c>
      <c r="AE100" t="s">
        <v>158</v>
      </c>
      <c r="AF100" t="s">
        <v>159</v>
      </c>
      <c r="AG100" t="s">
        <v>160</v>
      </c>
      <c r="AH100">
        <v>0</v>
      </c>
      <c r="AI100">
        <v>0</v>
      </c>
      <c r="AJ100">
        <v>0.51112101401462118</v>
      </c>
      <c r="AK100">
        <v>0.42718684754360248</v>
      </c>
      <c r="AL100">
        <v>0</v>
      </c>
      <c r="AM100">
        <v>0.25394364574164507</v>
      </c>
      <c r="AN100">
        <v>0.99079299251062181</v>
      </c>
      <c r="AO100">
        <v>0.41719368142721908</v>
      </c>
      <c r="AP100">
        <v>0.38020666522707441</v>
      </c>
      <c r="AQ100">
        <v>0</v>
      </c>
      <c r="AR100">
        <v>0.19425777251097121</v>
      </c>
      <c r="AS100">
        <v>29.710384999999999</v>
      </c>
      <c r="AT100">
        <v>33.196860000000001</v>
      </c>
      <c r="AU100">
        <v>5.7981720000000001</v>
      </c>
      <c r="AV100">
        <v>3.54128</v>
      </c>
      <c r="AW100">
        <v>0</v>
      </c>
      <c r="AX100">
        <v>45.388128999999999</v>
      </c>
      <c r="AY100">
        <v>1.5249729999999999</v>
      </c>
      <c r="AZ100">
        <v>3.54128</v>
      </c>
      <c r="BA100">
        <v>0</v>
      </c>
      <c r="BB100">
        <v>0</v>
      </c>
      <c r="BC100">
        <v>0</v>
      </c>
      <c r="BD100">
        <v>0</v>
      </c>
      <c r="BE100">
        <v>17.519116</v>
      </c>
      <c r="BF100">
        <v>4.273199</v>
      </c>
      <c r="BG100">
        <v>0</v>
      </c>
      <c r="BH100">
        <v>0</v>
      </c>
      <c r="BI100">
        <v>0</v>
      </c>
      <c r="BJ100">
        <v>11.266048</v>
      </c>
      <c r="BK100">
        <v>6.7586560000000002</v>
      </c>
      <c r="BL100">
        <v>0</v>
      </c>
      <c r="BM100">
        <v>5.5622879999999997</v>
      </c>
      <c r="BN100">
        <v>21.730311</v>
      </c>
      <c r="BO100">
        <v>4.7582760000000004</v>
      </c>
      <c r="BP100">
        <v>4.3255819999999998</v>
      </c>
      <c r="BQ100">
        <v>0</v>
      </c>
      <c r="BR100">
        <v>17.845535999999999</v>
      </c>
    </row>
    <row r="101">
      <c r="A101" t="s">
        <v>470</v>
      </c>
      <c r="B101">
        <v>2005</v>
      </c>
      <c r="C101" t="s">
        <v>474</v>
      </c>
      <c r="D101">
        <v>157</v>
      </c>
      <c r="E101" t="s">
        <v>62</v>
      </c>
      <c r="F101" t="s">
        <v>252</v>
      </c>
      <c r="G101" t="s">
        <v>191</v>
      </c>
      <c r="H101">
        <v>0.020304338447638001</v>
      </c>
      <c r="I101">
        <v>0</v>
      </c>
      <c r="J101">
        <v>0</v>
      </c>
      <c r="K101">
        <v>0</v>
      </c>
      <c r="L101">
        <v>0</v>
      </c>
      <c r="M101">
        <v>0.032584163954883998</v>
      </c>
      <c r="N101">
        <v>0</v>
      </c>
      <c r="O101">
        <v>0</v>
      </c>
      <c r="P101">
        <v>0</v>
      </c>
      <c r="Q101">
        <v>0</v>
      </c>
      <c r="R101">
        <v>0</v>
      </c>
      <c r="S101">
        <v>0</v>
      </c>
      <c r="T101">
        <v>0</v>
      </c>
      <c r="U101">
        <v>0</v>
      </c>
      <c r="V101">
        <v>0</v>
      </c>
      <c r="W101" t="s">
        <v>150</v>
      </c>
      <c r="X101" t="s">
        <v>151</v>
      </c>
      <c r="Y101" t="s">
        <v>152</v>
      </c>
      <c r="Z101" t="s">
        <v>153</v>
      </c>
      <c r="AA101" t="s">
        <v>154</v>
      </c>
      <c r="AB101" t="s">
        <v>155</v>
      </c>
      <c r="AC101" t="s">
        <v>156</v>
      </c>
      <c r="AD101" t="s">
        <v>157</v>
      </c>
      <c r="AE101" t="s">
        <v>158</v>
      </c>
      <c r="AF101" t="s">
        <v>159</v>
      </c>
      <c r="AG101" t="s">
        <v>160</v>
      </c>
      <c r="AH101">
        <v>0</v>
      </c>
      <c r="AI101">
        <v>0</v>
      </c>
      <c r="AJ101">
        <v>0</v>
      </c>
      <c r="AK101">
        <v>0</v>
      </c>
      <c r="AL101">
        <v>0</v>
      </c>
      <c r="AM101">
        <v>0</v>
      </c>
      <c r="AN101">
        <v>0</v>
      </c>
      <c r="AO101">
        <v>0</v>
      </c>
      <c r="AP101">
        <v>0.090396673085719206</v>
      </c>
      <c r="AQ101">
        <v>0</v>
      </c>
      <c r="AR101">
        <v>0</v>
      </c>
      <c r="AS101">
        <v>1.0284359999999999</v>
      </c>
      <c r="AT101">
        <v>0</v>
      </c>
      <c r="AU101">
        <v>0</v>
      </c>
      <c r="AV101">
        <v>0</v>
      </c>
      <c r="AW101">
        <v>0</v>
      </c>
      <c r="AX101">
        <v>1.0284359999999999</v>
      </c>
      <c r="AY101">
        <v>0</v>
      </c>
      <c r="AZ101">
        <v>0</v>
      </c>
      <c r="BA101">
        <v>0</v>
      </c>
      <c r="BB101">
        <v>0</v>
      </c>
      <c r="BC101">
        <v>0</v>
      </c>
      <c r="BD101">
        <v>0</v>
      </c>
      <c r="BE101">
        <v>0</v>
      </c>
      <c r="BF101">
        <v>0</v>
      </c>
      <c r="BG101">
        <v>0</v>
      </c>
      <c r="BH101">
        <v>0</v>
      </c>
      <c r="BI101">
        <v>0</v>
      </c>
      <c r="BJ101">
        <v>0</v>
      </c>
      <c r="BK101">
        <v>0</v>
      </c>
      <c r="BL101">
        <v>0</v>
      </c>
      <c r="BM101">
        <v>0</v>
      </c>
      <c r="BN101">
        <v>0</v>
      </c>
      <c r="BO101">
        <v>0</v>
      </c>
      <c r="BP101">
        <v>1.0284359999999999</v>
      </c>
      <c r="BQ101">
        <v>0</v>
      </c>
      <c r="BR101">
        <v>0</v>
      </c>
    </row>
    <row r="102">
      <c r="A102" t="s">
        <v>470</v>
      </c>
      <c r="B102">
        <v>2005</v>
      </c>
      <c r="C102" t="s">
        <v>474</v>
      </c>
      <c r="D102">
        <v>158</v>
      </c>
      <c r="E102" t="s">
        <v>62</v>
      </c>
      <c r="F102" t="s">
        <v>253</v>
      </c>
      <c r="G102" t="s">
        <v>191</v>
      </c>
      <c r="H102">
        <v>41.238780573715331</v>
      </c>
      <c r="I102">
        <v>28.334975455978299</v>
      </c>
      <c r="J102">
        <v>19.272692145183392</v>
      </c>
      <c r="K102">
        <v>7.3488865739895948</v>
      </c>
      <c r="L102">
        <v>3.3834560788346191</v>
      </c>
      <c r="M102">
        <v>8.4360456114928795</v>
      </c>
      <c r="N102">
        <v>3.6063263937319592</v>
      </c>
      <c r="O102">
        <v>1.3075678448788079</v>
      </c>
      <c r="P102">
        <v>0.411365106738938</v>
      </c>
      <c r="Q102">
        <v>0.34797844508547332</v>
      </c>
      <c r="R102">
        <v>55.571656432456813</v>
      </c>
      <c r="S102">
        <v>57.188776390730247</v>
      </c>
      <c r="T102">
        <v>50.837030632795567</v>
      </c>
      <c r="U102">
        <v>41.811670472287453</v>
      </c>
      <c r="V102">
        <v>35.046488926103663</v>
      </c>
      <c r="W102" t="s">
        <v>150</v>
      </c>
      <c r="X102" t="s">
        <v>151</v>
      </c>
      <c r="Y102" t="s">
        <v>152</v>
      </c>
      <c r="Z102" t="s">
        <v>153</v>
      </c>
      <c r="AA102" t="s">
        <v>154</v>
      </c>
      <c r="AB102" t="s">
        <v>155</v>
      </c>
      <c r="AC102" t="s">
        <v>156</v>
      </c>
      <c r="AD102" t="s">
        <v>157</v>
      </c>
      <c r="AE102" t="s">
        <v>158</v>
      </c>
      <c r="AF102" t="s">
        <v>159</v>
      </c>
      <c r="AG102" t="s">
        <v>160</v>
      </c>
      <c r="AH102">
        <v>61.05668430768543</v>
      </c>
      <c r="AI102">
        <v>22.762060370777789</v>
      </c>
      <c r="AJ102">
        <v>35.371897451272588</v>
      </c>
      <c r="AK102">
        <v>25.310283909359988</v>
      </c>
      <c r="AL102">
        <v>17.31642221801404</v>
      </c>
      <c r="AM102">
        <v>28.688497581018659</v>
      </c>
      <c r="AN102">
        <v>24.764042458002649</v>
      </c>
      <c r="AO102">
        <v>24.183077028074141</v>
      </c>
      <c r="AP102">
        <v>57.986300429531312</v>
      </c>
      <c r="AQ102">
        <v>53.14155840485023</v>
      </c>
      <c r="AR102">
        <v>0.1003433993268798</v>
      </c>
      <c r="AS102">
        <v>2088.7874109999998</v>
      </c>
      <c r="AT102">
        <v>1440.6591710000021</v>
      </c>
      <c r="AU102">
        <v>979.23872799999992</v>
      </c>
      <c r="AV102">
        <v>373.28098299999988</v>
      </c>
      <c r="AW102">
        <v>171.89976100000001</v>
      </c>
      <c r="AX102">
        <v>266.26225600000009</v>
      </c>
      <c r="AY102">
        <v>113.935588</v>
      </c>
      <c r="AZ102">
        <v>41.408616999999992</v>
      </c>
      <c r="BA102">
        <v>12.968204999999999</v>
      </c>
      <c r="BB102">
        <v>11.038961</v>
      </c>
      <c r="BC102">
        <v>1062.4687510000001</v>
      </c>
      <c r="BD102">
        <v>1096.8659249999989</v>
      </c>
      <c r="BE102">
        <v>975.9772650000009</v>
      </c>
      <c r="BF102">
        <v>799.76028399999961</v>
      </c>
      <c r="BG102">
        <v>673.18020199999978</v>
      </c>
      <c r="BH102">
        <v>668.84011799999973</v>
      </c>
      <c r="BI102">
        <v>484.91986899999978</v>
      </c>
      <c r="BJ102">
        <v>779.66173099999969</v>
      </c>
      <c r="BK102">
        <v>400.4418750000001</v>
      </c>
      <c r="BL102">
        <v>358.03691900000013</v>
      </c>
      <c r="BM102">
        <v>628.38227500000028</v>
      </c>
      <c r="BN102">
        <v>543.13095500000009</v>
      </c>
      <c r="BO102">
        <v>275.81854700000008</v>
      </c>
      <c r="BP102">
        <v>659.70568200000025</v>
      </c>
      <c r="BQ102">
        <v>245.71001299999989</v>
      </c>
      <c r="BR102">
        <v>9.2180700000000009</v>
      </c>
    </row>
    <row r="103">
      <c r="A103" t="s">
        <v>470</v>
      </c>
      <c r="B103">
        <v>2005</v>
      </c>
      <c r="C103" t="s">
        <v>474</v>
      </c>
      <c r="D103">
        <v>159</v>
      </c>
      <c r="E103" t="s">
        <v>62</v>
      </c>
      <c r="F103" t="s">
        <v>254</v>
      </c>
      <c r="G103" t="s">
        <v>191</v>
      </c>
      <c r="H103">
        <v>4.7280021523819729</v>
      </c>
      <c r="I103">
        <v>3.2665713388429189</v>
      </c>
      <c r="J103">
        <v>4.2521675939339341</v>
      </c>
      <c r="K103">
        <v>2.3195756363705899</v>
      </c>
      <c r="L103">
        <v>1.2056524559566</v>
      </c>
      <c r="M103">
        <v>1.3958557385183319</v>
      </c>
      <c r="N103">
        <v>0.93551365174291878</v>
      </c>
      <c r="O103">
        <v>0.50499498883858684</v>
      </c>
      <c r="P103">
        <v>0.21172063978044131</v>
      </c>
      <c r="Q103">
        <v>0.062738002284738401</v>
      </c>
      <c r="R103">
        <v>5.9187533467151088</v>
      </c>
      <c r="S103">
        <v>6.155974128347327</v>
      </c>
      <c r="T103">
        <v>5.2971948910677682</v>
      </c>
      <c r="U103">
        <v>9.8961328648775808</v>
      </c>
      <c r="V103">
        <v>9.3816010099091773</v>
      </c>
      <c r="W103" t="s">
        <v>150</v>
      </c>
      <c r="X103" t="s">
        <v>151</v>
      </c>
      <c r="Y103" t="s">
        <v>152</v>
      </c>
      <c r="Z103" t="s">
        <v>153</v>
      </c>
      <c r="AA103" t="s">
        <v>154</v>
      </c>
      <c r="AB103" t="s">
        <v>155</v>
      </c>
      <c r="AC103" t="s">
        <v>156</v>
      </c>
      <c r="AD103" t="s">
        <v>157</v>
      </c>
      <c r="AE103" t="s">
        <v>158</v>
      </c>
      <c r="AF103" t="s">
        <v>159</v>
      </c>
      <c r="AG103" t="s">
        <v>160</v>
      </c>
      <c r="AH103">
        <v>5.6774394669282469</v>
      </c>
      <c r="AI103">
        <v>0.85330594752999067</v>
      </c>
      <c r="AJ103">
        <v>10.762038324425321</v>
      </c>
      <c r="AK103">
        <v>20.960169579675679</v>
      </c>
      <c r="AL103">
        <v>1.7442112018869891</v>
      </c>
      <c r="AM103">
        <v>4.1350658962765952</v>
      </c>
      <c r="AN103">
        <v>0.118956150587785</v>
      </c>
      <c r="AO103">
        <v>1.5593579567021241</v>
      </c>
      <c r="AP103">
        <v>0</v>
      </c>
      <c r="AQ103">
        <v>0.18364212860870249</v>
      </c>
      <c r="AR103">
        <v>0.0392514751015378</v>
      </c>
      <c r="AS103">
        <v>239.47825900000001</v>
      </c>
      <c r="AT103">
        <v>166.08505500000001</v>
      </c>
      <c r="AU103">
        <v>216.05114399999999</v>
      </c>
      <c r="AV103">
        <v>117.82104200000001</v>
      </c>
      <c r="AW103">
        <v>61.254340000000013</v>
      </c>
      <c r="AX103">
        <v>44.056624999999997</v>
      </c>
      <c r="AY103">
        <v>29.555921000000001</v>
      </c>
      <c r="AZ103">
        <v>15.992397</v>
      </c>
      <c r="BA103">
        <v>6.6744519999999996</v>
      </c>
      <c r="BB103">
        <v>1.990245</v>
      </c>
      <c r="BC103">
        <v>113.160033</v>
      </c>
      <c r="BD103">
        <v>118.06999</v>
      </c>
      <c r="BE103">
        <v>101.696376</v>
      </c>
      <c r="BF103">
        <v>189.29006999999999</v>
      </c>
      <c r="BG103">
        <v>180.203731</v>
      </c>
      <c r="BH103">
        <v>62.193015000000003</v>
      </c>
      <c r="BI103">
        <v>18.178715</v>
      </c>
      <c r="BJ103">
        <v>237.215135</v>
      </c>
      <c r="BK103">
        <v>331.61736300000013</v>
      </c>
      <c r="BL103">
        <v>36.063569999999999</v>
      </c>
      <c r="BM103">
        <v>90.572958999999997</v>
      </c>
      <c r="BN103">
        <v>2.608975</v>
      </c>
      <c r="BO103">
        <v>17.785157999999999</v>
      </c>
      <c r="BP103">
        <v>0</v>
      </c>
      <c r="BQ103">
        <v>0.84910399999999997</v>
      </c>
      <c r="BR103">
        <v>3.6058460000000001</v>
      </c>
    </row>
    <row r="104">
      <c r="A104" t="s">
        <v>470</v>
      </c>
      <c r="B104">
        <v>2005</v>
      </c>
      <c r="C104" t="s">
        <v>474</v>
      </c>
      <c r="D104">
        <v>160</v>
      </c>
      <c r="E104" t="s">
        <v>62</v>
      </c>
      <c r="F104" t="s">
        <v>255</v>
      </c>
      <c r="G104" t="s">
        <v>191</v>
      </c>
      <c r="H104">
        <v>12.01898210714084</v>
      </c>
      <c r="I104">
        <v>10.712487897380321</v>
      </c>
      <c r="J104">
        <v>8.7488837762445169</v>
      </c>
      <c r="K104">
        <v>3.320605223141941</v>
      </c>
      <c r="L104">
        <v>0.53309906510683991</v>
      </c>
      <c r="M104">
        <v>1.4593786300851159</v>
      </c>
      <c r="N104">
        <v>0.66141245184571074</v>
      </c>
      <c r="O104">
        <v>0.1188612236956592</v>
      </c>
      <c r="P104">
        <v>0.063132665381341296</v>
      </c>
      <c r="Q104">
        <v>0</v>
      </c>
      <c r="R104">
        <v>20.480022043698941</v>
      </c>
      <c r="S104">
        <v>15.409902013745111</v>
      </c>
      <c r="T104">
        <v>19.680592715663039</v>
      </c>
      <c r="U104">
        <v>21.412376940373381</v>
      </c>
      <c r="V104">
        <v>12.83265717425388</v>
      </c>
      <c r="W104" t="s">
        <v>150</v>
      </c>
      <c r="X104" t="s">
        <v>151</v>
      </c>
      <c r="Y104" t="s">
        <v>152</v>
      </c>
      <c r="Z104" t="s">
        <v>153</v>
      </c>
      <c r="AA104" t="s">
        <v>154</v>
      </c>
      <c r="AB104" t="s">
        <v>155</v>
      </c>
      <c r="AC104" t="s">
        <v>156</v>
      </c>
      <c r="AD104" t="s">
        <v>157</v>
      </c>
      <c r="AE104" t="s">
        <v>158</v>
      </c>
      <c r="AF104" t="s">
        <v>159</v>
      </c>
      <c r="AG104" t="s">
        <v>160</v>
      </c>
      <c r="AH104">
        <v>2.3325150055739652</v>
      </c>
      <c r="AI104">
        <v>42.826451699680199</v>
      </c>
      <c r="AJ104">
        <v>18.23159138002957</v>
      </c>
      <c r="AK104">
        <v>0.55735949827323639</v>
      </c>
      <c r="AL104">
        <v>5.4563185428063692</v>
      </c>
      <c r="AM104">
        <v>2.5466671306080002</v>
      </c>
      <c r="AN104">
        <v>12.54785774559763</v>
      </c>
      <c r="AO104">
        <v>0</v>
      </c>
      <c r="AP104">
        <v>0</v>
      </c>
      <c r="AQ104">
        <v>0.28595806078640879</v>
      </c>
      <c r="AR104">
        <v>0</v>
      </c>
      <c r="AS104">
        <v>608.77402699999993</v>
      </c>
      <c r="AT104">
        <v>544.66410099999985</v>
      </c>
      <c r="AU104">
        <v>444.52771600000011</v>
      </c>
      <c r="AV104">
        <v>168.667562</v>
      </c>
      <c r="AW104">
        <v>27.084613999999998</v>
      </c>
      <c r="AX104">
        <v>46.061563</v>
      </c>
      <c r="AY104">
        <v>20.896172</v>
      </c>
      <c r="AZ104">
        <v>3.764148</v>
      </c>
      <c r="BA104">
        <v>1.990245</v>
      </c>
      <c r="BB104">
        <v>0</v>
      </c>
      <c r="BC104">
        <v>391.55542300000002</v>
      </c>
      <c r="BD104">
        <v>295.557931</v>
      </c>
      <c r="BE104">
        <v>377.83109699999989</v>
      </c>
      <c r="BF104">
        <v>409.56911000000019</v>
      </c>
      <c r="BG104">
        <v>246.49233100000001</v>
      </c>
      <c r="BH104">
        <v>25.551331999999999</v>
      </c>
      <c r="BI104">
        <v>912.36895999999979</v>
      </c>
      <c r="BJ104">
        <v>401.85783400000008</v>
      </c>
      <c r="BK104">
        <v>8.8181580000000004</v>
      </c>
      <c r="BL104">
        <v>112.815653</v>
      </c>
      <c r="BM104">
        <v>55.781258000000001</v>
      </c>
      <c r="BN104">
        <v>275.20264400000002</v>
      </c>
      <c r="BO104">
        <v>0</v>
      </c>
      <c r="BP104">
        <v>0</v>
      </c>
      <c r="BQ104">
        <v>1.3221810000000001</v>
      </c>
      <c r="BR104">
        <v>0</v>
      </c>
    </row>
    <row r="105">
      <c r="A105" t="s">
        <v>470</v>
      </c>
      <c r="B105">
        <v>2005</v>
      </c>
      <c r="C105" t="s">
        <v>474</v>
      </c>
      <c r="D105">
        <v>161</v>
      </c>
      <c r="E105" t="s">
        <v>62</v>
      </c>
      <c r="F105" t="s">
        <v>256</v>
      </c>
      <c r="G105" t="s">
        <v>191</v>
      </c>
      <c r="H105">
        <v>0.27985478787818069</v>
      </c>
      <c r="I105">
        <v>0</v>
      </c>
      <c r="J105">
        <v>0</v>
      </c>
      <c r="K105">
        <v>0</v>
      </c>
      <c r="L105">
        <v>0</v>
      </c>
      <c r="M105">
        <v>0.44910767791317591</v>
      </c>
      <c r="N105">
        <v>0</v>
      </c>
      <c r="O105">
        <v>0</v>
      </c>
      <c r="P105">
        <v>0</v>
      </c>
      <c r="Q105">
        <v>0</v>
      </c>
      <c r="R105">
        <v>0</v>
      </c>
      <c r="S105">
        <v>0</v>
      </c>
      <c r="T105">
        <v>0</v>
      </c>
      <c r="U105">
        <v>0</v>
      </c>
      <c r="V105">
        <v>0</v>
      </c>
      <c r="W105" t="s">
        <v>150</v>
      </c>
      <c r="X105" t="s">
        <v>151</v>
      </c>
      <c r="Y105" t="s">
        <v>152</v>
      </c>
      <c r="Z105" t="s">
        <v>153</v>
      </c>
      <c r="AA105" t="s">
        <v>154</v>
      </c>
      <c r="AB105" t="s">
        <v>155</v>
      </c>
      <c r="AC105" t="s">
        <v>156</v>
      </c>
      <c r="AD105" t="s">
        <v>157</v>
      </c>
      <c r="AE105" t="s">
        <v>158</v>
      </c>
      <c r="AF105" t="s">
        <v>159</v>
      </c>
      <c r="AG105" t="s">
        <v>160</v>
      </c>
      <c r="AH105">
        <v>0</v>
      </c>
      <c r="AI105">
        <v>0</v>
      </c>
      <c r="AJ105">
        <v>0</v>
      </c>
      <c r="AK105">
        <v>0</v>
      </c>
      <c r="AL105">
        <v>0</v>
      </c>
      <c r="AM105">
        <v>0.20466058473906859</v>
      </c>
      <c r="AN105">
        <v>0.44191233640954281</v>
      </c>
      <c r="AO105">
        <v>0</v>
      </c>
      <c r="AP105">
        <v>0</v>
      </c>
      <c r="AQ105">
        <v>0</v>
      </c>
      <c r="AR105">
        <v>0</v>
      </c>
      <c r="AS105">
        <v>14.174937999999999</v>
      </c>
      <c r="AT105">
        <v>0</v>
      </c>
      <c r="AU105">
        <v>0</v>
      </c>
      <c r="AV105">
        <v>0</v>
      </c>
      <c r="AW105">
        <v>0</v>
      </c>
      <c r="AX105">
        <v>14.174937999999999</v>
      </c>
      <c r="AY105">
        <v>0</v>
      </c>
      <c r="AZ105">
        <v>0</v>
      </c>
      <c r="BA105">
        <v>0</v>
      </c>
      <c r="BB105">
        <v>0</v>
      </c>
      <c r="BC105">
        <v>0</v>
      </c>
      <c r="BD105">
        <v>0</v>
      </c>
      <c r="BE105">
        <v>0</v>
      </c>
      <c r="BF105">
        <v>0</v>
      </c>
      <c r="BG105">
        <v>0</v>
      </c>
      <c r="BH105">
        <v>0</v>
      </c>
      <c r="BI105">
        <v>0</v>
      </c>
      <c r="BJ105">
        <v>0</v>
      </c>
      <c r="BK105">
        <v>0</v>
      </c>
      <c r="BL105">
        <v>0</v>
      </c>
      <c r="BM105">
        <v>4.4828099999999997</v>
      </c>
      <c r="BN105">
        <v>9.6921279999999985</v>
      </c>
      <c r="BO105">
        <v>0</v>
      </c>
      <c r="BP105">
        <v>0</v>
      </c>
      <c r="BQ105">
        <v>0</v>
      </c>
      <c r="BR105">
        <v>0</v>
      </c>
    </row>
    <row r="106">
      <c r="A106" t="s">
        <v>470</v>
      </c>
      <c r="B106">
        <v>2005</v>
      </c>
      <c r="C106" t="s">
        <v>474</v>
      </c>
      <c r="D106">
        <v>162</v>
      </c>
      <c r="E106" t="s">
        <v>62</v>
      </c>
      <c r="F106" t="s">
        <v>257</v>
      </c>
      <c r="G106" t="s">
        <v>191</v>
      </c>
      <c r="H106">
        <v>0.38157385017290402</v>
      </c>
      <c r="I106">
        <v>0</v>
      </c>
      <c r="J106">
        <v>0</v>
      </c>
      <c r="K106">
        <v>0</v>
      </c>
      <c r="L106">
        <v>0</v>
      </c>
      <c r="M106">
        <v>0.56984026264679477</v>
      </c>
      <c r="N106">
        <v>0</v>
      </c>
      <c r="O106">
        <v>0</v>
      </c>
      <c r="P106">
        <v>0</v>
      </c>
      <c r="Q106">
        <v>0</v>
      </c>
      <c r="R106">
        <v>0.070169373833360998</v>
      </c>
      <c r="S106">
        <v>0</v>
      </c>
      <c r="T106">
        <v>0</v>
      </c>
      <c r="U106">
        <v>0</v>
      </c>
      <c r="V106">
        <v>0</v>
      </c>
      <c r="W106" t="s">
        <v>150</v>
      </c>
      <c r="X106" t="s">
        <v>151</v>
      </c>
      <c r="Y106" t="s">
        <v>152</v>
      </c>
      <c r="Z106" t="s">
        <v>153</v>
      </c>
      <c r="AA106" t="s">
        <v>154</v>
      </c>
      <c r="AB106" t="s">
        <v>155</v>
      </c>
      <c r="AC106" t="s">
        <v>156</v>
      </c>
      <c r="AD106" t="s">
        <v>157</v>
      </c>
      <c r="AE106" t="s">
        <v>158</v>
      </c>
      <c r="AF106" t="s">
        <v>159</v>
      </c>
      <c r="AG106" t="s">
        <v>160</v>
      </c>
      <c r="AH106">
        <v>0.061126051969906198</v>
      </c>
      <c r="AI106">
        <v>0</v>
      </c>
      <c r="AJ106">
        <v>0</v>
      </c>
      <c r="AK106">
        <v>0</v>
      </c>
      <c r="AL106">
        <v>0</v>
      </c>
      <c r="AM106">
        <v>0.061248337253448103</v>
      </c>
      <c r="AN106">
        <v>0.78952049429187976</v>
      </c>
      <c r="AO106">
        <v>0</v>
      </c>
      <c r="AP106">
        <v>0</v>
      </c>
      <c r="AQ106">
        <v>0</v>
      </c>
      <c r="AR106">
        <v>0</v>
      </c>
      <c r="AS106">
        <v>19.327114999999999</v>
      </c>
      <c r="AT106">
        <v>0</v>
      </c>
      <c r="AU106">
        <v>0</v>
      </c>
      <c r="AV106">
        <v>0</v>
      </c>
      <c r="AW106">
        <v>0</v>
      </c>
      <c r="AX106">
        <v>17.985554</v>
      </c>
      <c r="AY106">
        <v>0</v>
      </c>
      <c r="AZ106">
        <v>0</v>
      </c>
      <c r="BA106">
        <v>0</v>
      </c>
      <c r="BB106">
        <v>0</v>
      </c>
      <c r="BC106">
        <v>1.341561</v>
      </c>
      <c r="BD106">
        <v>0</v>
      </c>
      <c r="BE106">
        <v>0</v>
      </c>
      <c r="BF106">
        <v>0</v>
      </c>
      <c r="BG106">
        <v>0</v>
      </c>
      <c r="BH106">
        <v>0.66959999999999997</v>
      </c>
      <c r="BI106">
        <v>0</v>
      </c>
      <c r="BJ106">
        <v>0</v>
      </c>
      <c r="BK106">
        <v>0</v>
      </c>
      <c r="BL106">
        <v>0</v>
      </c>
      <c r="BM106">
        <v>1.341561</v>
      </c>
      <c r="BN106">
        <v>17.315954000000001</v>
      </c>
      <c r="BO106">
        <v>0</v>
      </c>
      <c r="BP106">
        <v>0</v>
      </c>
      <c r="BQ106">
        <v>0</v>
      </c>
      <c r="BR106">
        <v>0</v>
      </c>
    </row>
    <row r="107">
      <c r="A107" t="s">
        <v>470</v>
      </c>
      <c r="B107">
        <v>2005</v>
      </c>
      <c r="C107" t="s">
        <v>474</v>
      </c>
      <c r="D107">
        <v>163</v>
      </c>
      <c r="E107" t="s">
        <v>62</v>
      </c>
      <c r="F107" t="s">
        <v>185</v>
      </c>
      <c r="G107" t="s">
        <v>191</v>
      </c>
      <c r="H107">
        <v>0.1865237259424509</v>
      </c>
      <c r="I107">
        <v>0</v>
      </c>
      <c r="J107">
        <v>0</v>
      </c>
      <c r="K107">
        <v>0</v>
      </c>
      <c r="L107">
        <v>0</v>
      </c>
      <c r="M107">
        <v>0.22402723215840689</v>
      </c>
      <c r="N107">
        <v>0</v>
      </c>
      <c r="O107">
        <v>0</v>
      </c>
      <c r="P107">
        <v>0</v>
      </c>
      <c r="Q107">
        <v>0</v>
      </c>
      <c r="R107">
        <v>0</v>
      </c>
      <c r="S107">
        <v>0.12392106794392541</v>
      </c>
      <c r="T107">
        <v>0</v>
      </c>
      <c r="U107">
        <v>0</v>
      </c>
      <c r="V107">
        <v>0</v>
      </c>
      <c r="W107" t="s">
        <v>150</v>
      </c>
      <c r="X107" t="s">
        <v>151</v>
      </c>
      <c r="Y107" t="s">
        <v>152</v>
      </c>
      <c r="Z107" t="s">
        <v>153</v>
      </c>
      <c r="AA107" t="s">
        <v>154</v>
      </c>
      <c r="AB107" t="s">
        <v>155</v>
      </c>
      <c r="AC107" t="s">
        <v>156</v>
      </c>
      <c r="AD107" t="s">
        <v>157</v>
      </c>
      <c r="AE107" t="s">
        <v>158</v>
      </c>
      <c r="AF107" t="s">
        <v>159</v>
      </c>
      <c r="AG107" t="s">
        <v>160</v>
      </c>
      <c r="AH107">
        <v>0</v>
      </c>
      <c r="AI107">
        <v>0</v>
      </c>
      <c r="AJ107">
        <v>0</v>
      </c>
      <c r="AK107">
        <v>0</v>
      </c>
      <c r="AL107">
        <v>0</v>
      </c>
      <c r="AM107">
        <v>0</v>
      </c>
      <c r="AN107">
        <v>0.13995094968248811</v>
      </c>
      <c r="AO107">
        <v>0</v>
      </c>
      <c r="AP107">
        <v>0</v>
      </c>
      <c r="AQ107">
        <v>0</v>
      </c>
      <c r="AR107">
        <v>0.069429789976894904</v>
      </c>
      <c r="AS107">
        <v>9.4476219999999991</v>
      </c>
      <c r="AT107">
        <v>0</v>
      </c>
      <c r="AU107">
        <v>0</v>
      </c>
      <c r="AV107">
        <v>0</v>
      </c>
      <c r="AW107">
        <v>0</v>
      </c>
      <c r="AX107">
        <v>7.0708479999999998</v>
      </c>
      <c r="AY107">
        <v>0</v>
      </c>
      <c r="AZ107">
        <v>0</v>
      </c>
      <c r="BA107">
        <v>0</v>
      </c>
      <c r="BB107">
        <v>0</v>
      </c>
      <c r="BC107">
        <v>0</v>
      </c>
      <c r="BD107">
        <v>2.3767740000000002</v>
      </c>
      <c r="BE107">
        <v>0</v>
      </c>
      <c r="BF107">
        <v>0</v>
      </c>
      <c r="BG107">
        <v>0</v>
      </c>
      <c r="BH107">
        <v>0</v>
      </c>
      <c r="BI107">
        <v>0</v>
      </c>
      <c r="BJ107">
        <v>0</v>
      </c>
      <c r="BK107">
        <v>0</v>
      </c>
      <c r="BL107">
        <v>0</v>
      </c>
      <c r="BM107">
        <v>0</v>
      </c>
      <c r="BN107">
        <v>3.0694379999999999</v>
      </c>
      <c r="BO107">
        <v>0</v>
      </c>
      <c r="BP107">
        <v>0</v>
      </c>
      <c r="BQ107">
        <v>0</v>
      </c>
      <c r="BR107">
        <v>6.3781840000000001</v>
      </c>
    </row>
    <row r="108">
      <c r="A108" t="s">
        <v>470</v>
      </c>
      <c r="B108">
        <v>2010</v>
      </c>
      <c r="C108" t="s">
        <v>475</v>
      </c>
      <c r="D108">
        <v>16</v>
      </c>
      <c r="E108" t="s">
        <v>13</v>
      </c>
      <c r="F108" t="s">
        <v>14</v>
      </c>
      <c r="G108" t="s">
        <v>481</v>
      </c>
      <c r="H108">
        <v>98.241617912484514</v>
      </c>
      <c r="I108">
        <v>99.48046879518904</v>
      </c>
      <c r="J108">
        <v>99.82269534902872</v>
      </c>
      <c r="K108">
        <v>99.944407918596738</v>
      </c>
      <c r="L108">
        <v>100</v>
      </c>
      <c r="M108">
        <v>99.861955768377783</v>
      </c>
      <c r="N108">
        <v>99.758128830695568</v>
      </c>
      <c r="O108">
        <v>99.91055820888802</v>
      </c>
      <c r="P108">
        <v>100</v>
      </c>
      <c r="Q108">
        <v>100</v>
      </c>
      <c r="R108">
        <v>96.386197282181755</v>
      </c>
      <c r="S108">
        <v>99.338830859268043</v>
      </c>
      <c r="T108">
        <v>98.928385808818192</v>
      </c>
      <c r="U108">
        <v>99.517158064703366</v>
      </c>
      <c r="V108">
        <v>100</v>
      </c>
      <c r="W108" t="s">
        <v>150</v>
      </c>
      <c r="X108" t="s">
        <v>151</v>
      </c>
      <c r="Y108" t="s">
        <v>152</v>
      </c>
      <c r="Z108" t="s">
        <v>153</v>
      </c>
      <c r="AA108" t="s">
        <v>154</v>
      </c>
      <c r="AB108" t="s">
        <v>155</v>
      </c>
      <c r="AC108" t="s">
        <v>156</v>
      </c>
      <c r="AD108" t="s">
        <v>157</v>
      </c>
      <c r="AE108" t="s">
        <v>158</v>
      </c>
      <c r="AF108" t="s">
        <v>159</v>
      </c>
      <c r="AG108" t="s">
        <v>160</v>
      </c>
      <c r="AH108">
        <v>99.428050485501544</v>
      </c>
      <c r="AI108">
        <v>99.072366699471914</v>
      </c>
      <c r="AJ108">
        <v>99.874102514722225</v>
      </c>
      <c r="AK108">
        <v>99.924778332223212</v>
      </c>
      <c r="AL108">
        <v>99.954048254430916</v>
      </c>
      <c r="AM108">
        <v>99.465819689598362</v>
      </c>
      <c r="AN108">
        <v>99.189329654335296</v>
      </c>
      <c r="AO108">
        <v>96.67608009132654</v>
      </c>
      <c r="AP108">
        <v>97.446020303537622</v>
      </c>
      <c r="AQ108">
        <v>99.45791564301237</v>
      </c>
      <c r="AR108">
        <v>100</v>
      </c>
      <c r="AS108"/>
      <c r="AT108"/>
      <c r="AU108"/>
      <c r="AV108"/>
      <c r="AW108"/>
      <c r="AX108"/>
      <c r="AY108"/>
      <c r="AZ108"/>
      <c r="BA108"/>
      <c r="BB108"/>
      <c r="BC108"/>
      <c r="BD108"/>
      <c r="BE108"/>
      <c r="BF108"/>
      <c r="BG108"/>
      <c r="BH108"/>
      <c r="BI108"/>
      <c r="BJ108"/>
      <c r="BK108"/>
      <c r="BL108"/>
      <c r="BM108"/>
      <c r="BN108"/>
      <c r="BO108"/>
      <c r="BP108"/>
      <c r="BQ108"/>
      <c r="BR108"/>
    </row>
    <row r="109">
      <c r="A109" t="s">
        <v>470</v>
      </c>
      <c r="B109">
        <v>2010</v>
      </c>
      <c r="C109" t="s">
        <v>475</v>
      </c>
      <c r="D109">
        <v>17</v>
      </c>
      <c r="E109" t="s">
        <v>13</v>
      </c>
      <c r="F109" t="s">
        <v>51</v>
      </c>
      <c r="G109" t="s">
        <v>191</v>
      </c>
      <c r="H109">
        <v>1.758382087515566</v>
      </c>
      <c r="I109">
        <v>0.51953120481098858</v>
      </c>
      <c r="J109">
        <v>0.1773046509712744</v>
      </c>
      <c r="K109">
        <v>0.055592081403252697</v>
      </c>
      <c r="L109">
        <v>0</v>
      </c>
      <c r="M109">
        <v>0.1380442316222068</v>
      </c>
      <c r="N109">
        <v>0.24187116930442459</v>
      </c>
      <c r="O109">
        <v>0.0894417911119747</v>
      </c>
      <c r="P109">
        <v>0</v>
      </c>
      <c r="Q109">
        <v>0</v>
      </c>
      <c r="R109">
        <v>3.613802717818277</v>
      </c>
      <c r="S109">
        <v>0.66116914073195776</v>
      </c>
      <c r="T109">
        <v>1.0716141911817929</v>
      </c>
      <c r="U109">
        <v>0.48284193529662889</v>
      </c>
      <c r="V109">
        <v>0</v>
      </c>
      <c r="W109" t="s">
        <v>150</v>
      </c>
      <c r="X109" t="s">
        <v>151</v>
      </c>
      <c r="Y109" t="s">
        <v>152</v>
      </c>
      <c r="Z109" t="s">
        <v>153</v>
      </c>
      <c r="AA109" t="s">
        <v>154</v>
      </c>
      <c r="AB109" t="s">
        <v>155</v>
      </c>
      <c r="AC109" t="s">
        <v>156</v>
      </c>
      <c r="AD109" t="s">
        <v>157</v>
      </c>
      <c r="AE109" t="s">
        <v>158</v>
      </c>
      <c r="AF109" t="s">
        <v>159</v>
      </c>
      <c r="AG109" t="s">
        <v>160</v>
      </c>
      <c r="AH109">
        <v>0.57194951449844555</v>
      </c>
      <c r="AI109">
        <v>0.92763330052808823</v>
      </c>
      <c r="AJ109">
        <v>0.1258974852777692</v>
      </c>
      <c r="AK109">
        <v>0.075221667776771306</v>
      </c>
      <c r="AL109">
        <v>0.045951745569095898</v>
      </c>
      <c r="AM109">
        <v>0.53418031040163672</v>
      </c>
      <c r="AN109">
        <v>0.81067034566468177</v>
      </c>
      <c r="AO109">
        <v>3.3239199086734361</v>
      </c>
      <c r="AP109">
        <v>2.5539796964623318</v>
      </c>
      <c r="AQ109">
        <v>0.5420843569876056</v>
      </c>
      <c r="AR109">
        <v>0</v>
      </c>
      <c r="AS109"/>
      <c r="AT109"/>
      <c r="AU109"/>
      <c r="AV109"/>
      <c r="AW109"/>
      <c r="AX109"/>
      <c r="AY109"/>
      <c r="AZ109"/>
      <c r="BA109"/>
      <c r="BB109"/>
      <c r="BC109"/>
      <c r="BD109"/>
      <c r="BE109"/>
      <c r="BF109"/>
      <c r="BG109"/>
      <c r="BH109"/>
      <c r="BI109"/>
      <c r="BJ109"/>
      <c r="BK109"/>
      <c r="BL109"/>
      <c r="BM109"/>
      <c r="BN109"/>
      <c r="BO109"/>
      <c r="BP109"/>
      <c r="BQ109"/>
      <c r="BR109"/>
    </row>
    <row r="110">
      <c r="A110" t="s">
        <v>470</v>
      </c>
      <c r="B110">
        <v>2010</v>
      </c>
      <c r="C110" t="s">
        <v>475</v>
      </c>
      <c r="D110">
        <v>18</v>
      </c>
      <c r="E110" t="s">
        <v>60</v>
      </c>
      <c r="F110" t="s">
        <v>15</v>
      </c>
      <c r="G110" t="s">
        <v>482</v>
      </c>
      <c r="H110">
        <v>98.084482694763011</v>
      </c>
      <c r="I110">
        <v>99.132646549136354</v>
      </c>
      <c r="J110">
        <v>99.82269534902872</v>
      </c>
      <c r="K110">
        <v>99.908179732836459</v>
      </c>
      <c r="L110">
        <v>100</v>
      </c>
      <c r="M110">
        <v>99.736025079798111</v>
      </c>
      <c r="N110">
        <v>99.699696201593071</v>
      </c>
      <c r="O110">
        <v>99.91055820888802</v>
      </c>
      <c r="P110">
        <v>100</v>
      </c>
      <c r="Q110">
        <v>100</v>
      </c>
      <c r="R110">
        <v>96.16692074217579</v>
      </c>
      <c r="S110">
        <v>99.213791496334835</v>
      </c>
      <c r="T110">
        <v>98.928385808818177</v>
      </c>
      <c r="U110">
        <v>98.978425432427272</v>
      </c>
      <c r="V110">
        <v>99.761776060049542</v>
      </c>
      <c r="W110" t="s">
        <v>150</v>
      </c>
      <c r="X110" t="s">
        <v>151</v>
      </c>
      <c r="Y110" t="s">
        <v>152</v>
      </c>
      <c r="Z110" t="s">
        <v>153</v>
      </c>
      <c r="AA110" t="s">
        <v>154</v>
      </c>
      <c r="AB110" t="s">
        <v>155</v>
      </c>
      <c r="AC110" t="s">
        <v>156</v>
      </c>
      <c r="AD110" t="s">
        <v>157</v>
      </c>
      <c r="AE110" t="s">
        <v>158</v>
      </c>
      <c r="AF110" t="s">
        <v>159</v>
      </c>
      <c r="AG110" t="s">
        <v>160</v>
      </c>
      <c r="AH110">
        <v>99.428050485501529</v>
      </c>
      <c r="AI110">
        <v>99.072366699471914</v>
      </c>
      <c r="AJ110">
        <v>99.87410251472221</v>
      </c>
      <c r="AK110">
        <v>99.32637945760321</v>
      </c>
      <c r="AL110">
        <v>99.954048254430916</v>
      </c>
      <c r="AM110">
        <v>99.465819689598362</v>
      </c>
      <c r="AN110">
        <v>98.982036569787383</v>
      </c>
      <c r="AO110">
        <v>96.676080091326554</v>
      </c>
      <c r="AP110">
        <v>96.960283562539388</v>
      </c>
      <c r="AQ110">
        <v>98.323035391488332</v>
      </c>
      <c r="AR110">
        <v>100</v>
      </c>
      <c r="AS110"/>
      <c r="AT110"/>
      <c r="AU110"/>
      <c r="AV110"/>
      <c r="AW110"/>
      <c r="AX110"/>
      <c r="AY110"/>
      <c r="AZ110"/>
      <c r="BA110"/>
      <c r="BB110"/>
      <c r="BC110"/>
      <c r="BD110"/>
      <c r="BE110"/>
      <c r="BF110"/>
      <c r="BG110"/>
      <c r="BH110"/>
      <c r="BI110"/>
      <c r="BJ110"/>
      <c r="BK110"/>
      <c r="BL110"/>
      <c r="BM110"/>
      <c r="BN110"/>
      <c r="BO110"/>
      <c r="BP110"/>
      <c r="BQ110"/>
      <c r="BR110"/>
    </row>
    <row r="111">
      <c r="A111" t="s">
        <v>470</v>
      </c>
      <c r="B111">
        <v>2010</v>
      </c>
      <c r="C111" t="s">
        <v>475</v>
      </c>
      <c r="D111">
        <v>19</v>
      </c>
      <c r="E111" t="s">
        <v>60</v>
      </c>
      <c r="F111" t="s">
        <v>16</v>
      </c>
      <c r="G111" t="s">
        <v>483</v>
      </c>
      <c r="H111">
        <v>0.15713521772146871</v>
      </c>
      <c r="I111">
        <v>0.34782224605265988</v>
      </c>
      <c r="J111">
        <v>0</v>
      </c>
      <c r="K111">
        <v>0.036228185760281202</v>
      </c>
      <c r="L111">
        <v>0</v>
      </c>
      <c r="M111">
        <v>0.12593068857968739</v>
      </c>
      <c r="N111">
        <v>0.058432629102498197</v>
      </c>
      <c r="O111">
        <v>0</v>
      </c>
      <c r="P111">
        <v>0</v>
      </c>
      <c r="Q111">
        <v>0</v>
      </c>
      <c r="R111">
        <v>0.21927654000595601</v>
      </c>
      <c r="S111">
        <v>0.1250393629332055</v>
      </c>
      <c r="T111">
        <v>0</v>
      </c>
      <c r="U111">
        <v>0.53873263227610269</v>
      </c>
      <c r="V111">
        <v>0.23822393995045549</v>
      </c>
      <c r="W111" t="s">
        <v>150</v>
      </c>
      <c r="X111" t="s">
        <v>151</v>
      </c>
      <c r="Y111" t="s">
        <v>152</v>
      </c>
      <c r="Z111" t="s">
        <v>153</v>
      </c>
      <c r="AA111" t="s">
        <v>154</v>
      </c>
      <c r="AB111" t="s">
        <v>155</v>
      </c>
      <c r="AC111" t="s">
        <v>156</v>
      </c>
      <c r="AD111" t="s">
        <v>157</v>
      </c>
      <c r="AE111" t="s">
        <v>158</v>
      </c>
      <c r="AF111" t="s">
        <v>159</v>
      </c>
      <c r="AG111" t="s">
        <v>160</v>
      </c>
      <c r="AH111">
        <v>0</v>
      </c>
      <c r="AI111">
        <v>0</v>
      </c>
      <c r="AJ111">
        <v>0</v>
      </c>
      <c r="AK111">
        <v>0.59839887461999897</v>
      </c>
      <c r="AL111">
        <v>0</v>
      </c>
      <c r="AM111">
        <v>0</v>
      </c>
      <c r="AN111">
        <v>0.20729308454793249</v>
      </c>
      <c r="AO111">
        <v>0</v>
      </c>
      <c r="AP111">
        <v>0.4857367409982094</v>
      </c>
      <c r="AQ111">
        <v>1.1348802515240359</v>
      </c>
      <c r="AR111">
        <v>0</v>
      </c>
      <c r="AS111"/>
      <c r="AT111"/>
      <c r="AU111"/>
      <c r="AV111"/>
      <c r="AW111"/>
      <c r="AX111"/>
      <c r="AY111"/>
      <c r="AZ111"/>
      <c r="BA111"/>
      <c r="BB111"/>
      <c r="BC111"/>
      <c r="BD111"/>
      <c r="BE111"/>
      <c r="BF111"/>
      <c r="BG111"/>
      <c r="BH111"/>
      <c r="BI111"/>
      <c r="BJ111"/>
      <c r="BK111"/>
      <c r="BL111"/>
      <c r="BM111"/>
      <c r="BN111"/>
      <c r="BO111"/>
      <c r="BP111"/>
      <c r="BQ111"/>
      <c r="BR111"/>
    </row>
    <row r="112">
      <c r="A112" t="s">
        <v>470</v>
      </c>
      <c r="B112">
        <v>2010</v>
      </c>
      <c r="C112" t="s">
        <v>475</v>
      </c>
      <c r="D112">
        <v>20</v>
      </c>
      <c r="E112" t="s">
        <v>60</v>
      </c>
      <c r="F112" t="s">
        <v>22</v>
      </c>
      <c r="G112" t="s">
        <v>484</v>
      </c>
      <c r="H112">
        <v>1.7583820875155201</v>
      </c>
      <c r="I112">
        <v>0.51953120481098658</v>
      </c>
      <c r="J112">
        <v>0.1773046509712799</v>
      </c>
      <c r="K112">
        <v>-5.0371767243100002e-05</v>
      </c>
      <c r="L112">
        <v>0</v>
      </c>
      <c r="M112">
        <v>0.13804423162220161</v>
      </c>
      <c r="N112">
        <v>0.24187116930443131</v>
      </c>
      <c r="O112">
        <v>-7.1147659344299998e-05</v>
      </c>
      <c r="P112">
        <v>0</v>
      </c>
      <c r="Q112">
        <v>0</v>
      </c>
      <c r="R112">
        <v>3.613802717818253</v>
      </c>
      <c r="S112">
        <v>0.66116914073195943</v>
      </c>
      <c r="T112">
        <v>1.0716141911818231</v>
      </c>
      <c r="U112">
        <v>0.482841935296625</v>
      </c>
      <c r="V112">
        <v>2.9420910152600001e-15</v>
      </c>
      <c r="W112" t="s">
        <v>150</v>
      </c>
      <c r="X112" t="s">
        <v>151</v>
      </c>
      <c r="Y112" t="s">
        <v>152</v>
      </c>
      <c r="Z112" t="s">
        <v>153</v>
      </c>
      <c r="AA112" t="s">
        <v>154</v>
      </c>
      <c r="AB112" t="s">
        <v>155</v>
      </c>
      <c r="AC112" t="s">
        <v>156</v>
      </c>
      <c r="AD112" t="s">
        <v>157</v>
      </c>
      <c r="AE112" t="s">
        <v>158</v>
      </c>
      <c r="AF112" t="s">
        <v>159</v>
      </c>
      <c r="AG112" t="s">
        <v>160</v>
      </c>
      <c r="AH112">
        <v>0.57194951449847053</v>
      </c>
      <c r="AI112">
        <v>0.92763330052808612</v>
      </c>
      <c r="AJ112">
        <v>-0.00044108341729929998</v>
      </c>
      <c r="AK112">
        <v>0.075221667776791304</v>
      </c>
      <c r="AL112">
        <v>0.045951745569084303</v>
      </c>
      <c r="AM112">
        <v>0.53418031040163783</v>
      </c>
      <c r="AN112">
        <v>0.81067034566468499</v>
      </c>
      <c r="AO112">
        <v>3.3239199086734459</v>
      </c>
      <c r="AP112">
        <v>2.553979696462402</v>
      </c>
      <c r="AQ112">
        <v>0.54208435698763147</v>
      </c>
      <c r="AR112">
        <v>0</v>
      </c>
      <c r="AS112"/>
      <c r="AT112"/>
      <c r="AU112"/>
      <c r="AV112"/>
      <c r="AW112"/>
      <c r="AX112"/>
      <c r="AY112"/>
      <c r="AZ112"/>
      <c r="BA112"/>
      <c r="BB112"/>
      <c r="BC112"/>
      <c r="BD112"/>
      <c r="BE112"/>
      <c r="BF112"/>
      <c r="BG112"/>
      <c r="BH112"/>
      <c r="BI112"/>
      <c r="BJ112"/>
      <c r="BK112"/>
      <c r="BL112"/>
      <c r="BM112"/>
      <c r="BN112"/>
      <c r="BO112"/>
      <c r="BP112"/>
      <c r="BQ112"/>
      <c r="BR112"/>
    </row>
    <row r="113">
      <c r="A113" t="s">
        <v>470</v>
      </c>
      <c r="B113">
        <v>2010</v>
      </c>
      <c r="C113" t="s">
        <v>475</v>
      </c>
      <c r="D113">
        <v>21</v>
      </c>
      <c r="E113" t="s">
        <v>60</v>
      </c>
      <c r="F113" t="s">
        <v>17</v>
      </c>
      <c r="G113" t="s">
        <v>485</v>
      </c>
      <c r="H113">
        <v>0</v>
      </c>
      <c r="I113">
        <v>0</v>
      </c>
      <c r="J113">
        <v>0</v>
      </c>
      <c r="K113">
        <v>0.055642453170503203</v>
      </c>
      <c r="L113">
        <v>0</v>
      </c>
      <c r="M113">
        <v>0</v>
      </c>
      <c r="N113">
        <v>0</v>
      </c>
      <c r="O113">
        <v>0.089512938771324602</v>
      </c>
      <c r="P113">
        <v>0</v>
      </c>
      <c r="Q113">
        <v>0</v>
      </c>
      <c r="R113">
        <v>0</v>
      </c>
      <c r="S113">
        <v>0</v>
      </c>
      <c r="T113">
        <v>0</v>
      </c>
      <c r="U113">
        <v>0</v>
      </c>
      <c r="V113">
        <v>0</v>
      </c>
      <c r="W113" t="s">
        <v>150</v>
      </c>
      <c r="X113" t="s">
        <v>151</v>
      </c>
      <c r="Y113" t="s">
        <v>152</v>
      </c>
      <c r="Z113" t="s">
        <v>153</v>
      </c>
      <c r="AA113" t="s">
        <v>154</v>
      </c>
      <c r="AB113" t="s">
        <v>155</v>
      </c>
      <c r="AC113" t="s">
        <v>156</v>
      </c>
      <c r="AD113" t="s">
        <v>157</v>
      </c>
      <c r="AE113" t="s">
        <v>158</v>
      </c>
      <c r="AF113" t="s">
        <v>159</v>
      </c>
      <c r="AG113" t="s">
        <v>160</v>
      </c>
      <c r="AH113">
        <v>0</v>
      </c>
      <c r="AI113">
        <v>0</v>
      </c>
      <c r="AJ113">
        <v>0.126338568695089</v>
      </c>
      <c r="AK113">
        <v>0</v>
      </c>
      <c r="AL113">
        <v>0</v>
      </c>
      <c r="AM113">
        <v>0</v>
      </c>
      <c r="AN113">
        <v>0</v>
      </c>
      <c r="AO113">
        <v>0</v>
      </c>
      <c r="AP113">
        <v>0</v>
      </c>
      <c r="AQ113">
        <v>0</v>
      </c>
      <c r="AR113">
        <v>0</v>
      </c>
      <c r="AS113"/>
      <c r="AT113"/>
      <c r="AU113"/>
      <c r="AV113"/>
      <c r="AW113"/>
      <c r="AX113"/>
      <c r="AY113"/>
      <c r="AZ113"/>
      <c r="BA113"/>
      <c r="BB113"/>
      <c r="BC113"/>
      <c r="BD113"/>
      <c r="BE113"/>
      <c r="BF113"/>
      <c r="BG113"/>
      <c r="BH113"/>
      <c r="BI113"/>
      <c r="BJ113"/>
      <c r="BK113"/>
      <c r="BL113"/>
      <c r="BM113"/>
      <c r="BN113"/>
      <c r="BO113"/>
      <c r="BP113"/>
      <c r="BQ113"/>
      <c r="BR113"/>
    </row>
    <row r="114">
      <c r="A114" t="s">
        <v>470</v>
      </c>
      <c r="B114">
        <v>2010</v>
      </c>
      <c r="C114" t="s">
        <v>475</v>
      </c>
      <c r="D114">
        <v>22</v>
      </c>
      <c r="E114" t="s">
        <v>54</v>
      </c>
      <c r="F114" t="s">
        <v>49</v>
      </c>
      <c r="G114" t="s">
        <v>191</v>
      </c>
      <c r="H114">
        <v>0.15994770959640309</v>
      </c>
      <c r="I114">
        <v>0.34963872835054521</v>
      </c>
      <c r="J114">
        <v>0</v>
      </c>
      <c r="K114">
        <v>0.036248336965274297</v>
      </c>
      <c r="L114">
        <v>0</v>
      </c>
      <c r="M114">
        <v>0.12610476893900821</v>
      </c>
      <c r="N114">
        <v>0.058574303455177099</v>
      </c>
      <c r="O114">
        <v>0</v>
      </c>
      <c r="P114">
        <v>0</v>
      </c>
      <c r="Q114">
        <v>0</v>
      </c>
      <c r="R114">
        <v>0.22749786399809771</v>
      </c>
      <c r="S114">
        <v>0.1258715870235548</v>
      </c>
      <c r="T114">
        <v>0</v>
      </c>
      <c r="U114">
        <v>0.5413464800972646</v>
      </c>
      <c r="V114">
        <v>0.23822393995045549</v>
      </c>
      <c r="W114" t="s">
        <v>150</v>
      </c>
      <c r="X114" t="s">
        <v>151</v>
      </c>
      <c r="Y114" t="s">
        <v>152</v>
      </c>
      <c r="Z114" t="s">
        <v>153</v>
      </c>
      <c r="AA114" t="s">
        <v>154</v>
      </c>
      <c r="AB114" t="s">
        <v>155</v>
      </c>
      <c r="AC114" t="s">
        <v>156</v>
      </c>
      <c r="AD114" t="s">
        <v>157</v>
      </c>
      <c r="AE114" t="s">
        <v>158</v>
      </c>
      <c r="AF114" t="s">
        <v>159</v>
      </c>
      <c r="AG114" t="s">
        <v>160</v>
      </c>
      <c r="AH114">
        <v>0</v>
      </c>
      <c r="AI114">
        <v>0</v>
      </c>
      <c r="AJ114">
        <v>0</v>
      </c>
      <c r="AK114">
        <v>0.59884933908032545</v>
      </c>
      <c r="AL114">
        <v>0</v>
      </c>
      <c r="AM114">
        <v>0</v>
      </c>
      <c r="AN114">
        <v>0.2089872824731529</v>
      </c>
      <c r="AO114">
        <v>0</v>
      </c>
      <c r="AP114">
        <v>0.49846749973490251</v>
      </c>
      <c r="AQ114">
        <v>1.14106579067824</v>
      </c>
      <c r="AR114">
        <v>0</v>
      </c>
      <c r="AS114"/>
      <c r="AT114"/>
      <c r="AU114"/>
      <c r="AV114"/>
      <c r="AW114"/>
      <c r="AX114"/>
      <c r="AY114"/>
      <c r="AZ114"/>
      <c r="BA114"/>
      <c r="BB114"/>
      <c r="BC114"/>
      <c r="BD114"/>
      <c r="BE114"/>
      <c r="BF114"/>
      <c r="BG114"/>
      <c r="BH114"/>
      <c r="BI114"/>
      <c r="BJ114"/>
      <c r="BK114"/>
      <c r="BL114"/>
      <c r="BM114"/>
      <c r="BN114"/>
      <c r="BO114"/>
      <c r="BP114"/>
      <c r="BQ114"/>
      <c r="BR114"/>
    </row>
    <row r="115">
      <c r="A115" t="s">
        <v>470</v>
      </c>
      <c r="B115">
        <v>2010</v>
      </c>
      <c r="C115" t="s">
        <v>475</v>
      </c>
      <c r="D115">
        <v>23</v>
      </c>
      <c r="E115" t="s">
        <v>54</v>
      </c>
      <c r="F115" t="s">
        <v>48</v>
      </c>
      <c r="G115" t="s">
        <v>191</v>
      </c>
      <c r="H115">
        <v>99.840052290403563</v>
      </c>
      <c r="I115">
        <v>99.65036127164943</v>
      </c>
      <c r="J115">
        <v>100</v>
      </c>
      <c r="K115">
        <v>99.963751663034714</v>
      </c>
      <c r="L115">
        <v>100</v>
      </c>
      <c r="M115">
        <v>99.873895231060999</v>
      </c>
      <c r="N115">
        <v>99.941425696544826</v>
      </c>
      <c r="O115">
        <v>100</v>
      </c>
      <c r="P115">
        <v>100</v>
      </c>
      <c r="Q115">
        <v>100</v>
      </c>
      <c r="R115">
        <v>99.77250213600189</v>
      </c>
      <c r="S115">
        <v>99.874128412976432</v>
      </c>
      <c r="T115">
        <v>100</v>
      </c>
      <c r="U115">
        <v>99.45865351990274</v>
      </c>
      <c r="V115">
        <v>99.761776060049542</v>
      </c>
      <c r="W115" t="s">
        <v>150</v>
      </c>
      <c r="X115" t="s">
        <v>151</v>
      </c>
      <c r="Y115" t="s">
        <v>152</v>
      </c>
      <c r="Z115" t="s">
        <v>153</v>
      </c>
      <c r="AA115" t="s">
        <v>154</v>
      </c>
      <c r="AB115" t="s">
        <v>155</v>
      </c>
      <c r="AC115" t="s">
        <v>156</v>
      </c>
      <c r="AD115" t="s">
        <v>157</v>
      </c>
      <c r="AE115" t="s">
        <v>158</v>
      </c>
      <c r="AF115" t="s">
        <v>159</v>
      </c>
      <c r="AG115" t="s">
        <v>160</v>
      </c>
      <c r="AH115">
        <v>100</v>
      </c>
      <c r="AI115">
        <v>100</v>
      </c>
      <c r="AJ115">
        <v>100</v>
      </c>
      <c r="AK115">
        <v>99.401150660919683</v>
      </c>
      <c r="AL115">
        <v>100</v>
      </c>
      <c r="AM115">
        <v>100</v>
      </c>
      <c r="AN115">
        <v>99.791012717526854</v>
      </c>
      <c r="AO115">
        <v>100</v>
      </c>
      <c r="AP115">
        <v>99.501532500265071</v>
      </c>
      <c r="AQ115">
        <v>98.85893420932176</v>
      </c>
      <c r="AR115">
        <v>100</v>
      </c>
      <c r="AS115"/>
      <c r="AT115"/>
      <c r="AU115"/>
      <c r="AV115"/>
      <c r="AW115"/>
      <c r="AX115"/>
      <c r="AY115"/>
      <c r="AZ115"/>
      <c r="BA115"/>
      <c r="BB115"/>
      <c r="BC115"/>
      <c r="BD115"/>
      <c r="BE115"/>
      <c r="BF115"/>
      <c r="BG115"/>
      <c r="BH115"/>
      <c r="BI115"/>
      <c r="BJ115"/>
      <c r="BK115"/>
      <c r="BL115"/>
      <c r="BM115"/>
      <c r="BN115"/>
      <c r="BO115"/>
      <c r="BP115"/>
      <c r="BQ115"/>
      <c r="BR115"/>
    </row>
    <row r="116">
      <c r="A116" t="s">
        <v>470</v>
      </c>
      <c r="B116">
        <v>2010</v>
      </c>
      <c r="C116" t="s">
        <v>475</v>
      </c>
      <c r="D116">
        <v>25</v>
      </c>
      <c r="E116" t="s">
        <v>54</v>
      </c>
      <c r="F116" t="s">
        <v>58</v>
      </c>
      <c r="G116" t="s">
        <v>191</v>
      </c>
      <c r="H116">
        <v>85.99045225397272</v>
      </c>
      <c r="I116">
        <v>85.997262677832268</v>
      </c>
      <c r="J116">
        <v>100</v>
      </c>
      <c r="K116">
        <v>100</v>
      </c>
      <c r="L116">
        <v>100</v>
      </c>
      <c r="M116">
        <v>94.029419326656495</v>
      </c>
      <c r="N116">
        <v>100</v>
      </c>
      <c r="O116">
        <v>100</v>
      </c>
      <c r="P116">
        <v>100</v>
      </c>
      <c r="Q116">
        <v>100</v>
      </c>
      <c r="R116">
        <v>71.094710317718679</v>
      </c>
      <c r="S116">
        <v>92.538954250854459</v>
      </c>
      <c r="T116">
        <v>90.114461681366606</v>
      </c>
      <c r="U116">
        <v>86.095478886036432</v>
      </c>
      <c r="V116">
        <v>100</v>
      </c>
      <c r="W116" t="s">
        <v>150</v>
      </c>
      <c r="X116" t="s">
        <v>151</v>
      </c>
      <c r="Y116" t="s">
        <v>152</v>
      </c>
      <c r="Z116" t="s">
        <v>153</v>
      </c>
      <c r="AA116" t="s">
        <v>154</v>
      </c>
      <c r="AB116" t="s">
        <v>155</v>
      </c>
      <c r="AC116" t="s">
        <v>156</v>
      </c>
      <c r="AD116" t="s">
        <v>157</v>
      </c>
      <c r="AE116" t="s">
        <v>158</v>
      </c>
      <c r="AF116" t="s">
        <v>159</v>
      </c>
      <c r="AG116" t="s">
        <v>160</v>
      </c>
      <c r="AH116">
        <v>96.174783138403669</v>
      </c>
      <c r="AI116">
        <v>100</v>
      </c>
      <c r="AJ116">
        <v>100</v>
      </c>
      <c r="AK116">
        <v>100</v>
      </c>
      <c r="AL116">
        <v>100</v>
      </c>
      <c r="AM116">
        <v>100</v>
      </c>
      <c r="AN116">
        <v>88.783968733390822</v>
      </c>
      <c r="AO116">
        <v>65.926471745665538</v>
      </c>
      <c r="AP116">
        <v>86.567046745735183</v>
      </c>
      <c r="AQ116">
        <v>100</v>
      </c>
      <c r="AR116">
        <v>100</v>
      </c>
      <c r="AS116"/>
      <c r="AT116"/>
      <c r="AU116"/>
      <c r="AV116"/>
      <c r="AW116"/>
      <c r="AX116"/>
      <c r="AY116"/>
      <c r="AZ116"/>
      <c r="BA116"/>
      <c r="BB116"/>
      <c r="BC116"/>
      <c r="BD116"/>
      <c r="BE116"/>
      <c r="BF116"/>
      <c r="BG116"/>
      <c r="BH116"/>
      <c r="BI116"/>
      <c r="BJ116"/>
      <c r="BK116"/>
      <c r="BL116"/>
      <c r="BM116"/>
      <c r="BN116"/>
      <c r="BO116"/>
      <c r="BP116"/>
      <c r="BQ116"/>
      <c r="BR116"/>
    </row>
    <row r="117">
      <c r="A117" t="s">
        <v>470</v>
      </c>
      <c r="B117">
        <v>2010</v>
      </c>
      <c r="C117" t="s">
        <v>475</v>
      </c>
      <c r="D117">
        <v>29</v>
      </c>
      <c r="E117" t="s">
        <v>57</v>
      </c>
      <c r="F117" t="s">
        <v>49</v>
      </c>
      <c r="G117" t="s">
        <v>486</v>
      </c>
      <c r="H117">
        <v>80.863178650406127</v>
      </c>
      <c r="I117">
        <v>88.202994580683807</v>
      </c>
      <c r="J117">
        <v>95.263699376432854</v>
      </c>
      <c r="K117">
        <v>97.818302275921639</v>
      </c>
      <c r="L117">
        <v>99.760547048194326</v>
      </c>
      <c r="M117">
        <v>96.33803300394591</v>
      </c>
      <c r="N117">
        <v>95.745922282764667</v>
      </c>
      <c r="O117">
        <v>97.999327554449152</v>
      </c>
      <c r="P117">
        <v>99.454529023798486</v>
      </c>
      <c r="Q117">
        <v>99.819345616293759</v>
      </c>
      <c r="R117">
        <v>80.31058255701312</v>
      </c>
      <c r="S117">
        <v>78.095130114020748</v>
      </c>
      <c r="T117">
        <v>85.600031502762135</v>
      </c>
      <c r="U117">
        <v>83.424950314646892</v>
      </c>
      <c r="V117">
        <v>89.890593873473861</v>
      </c>
      <c r="W117" t="s">
        <v>150</v>
      </c>
      <c r="X117" t="s">
        <v>151</v>
      </c>
      <c r="Y117" t="s">
        <v>152</v>
      </c>
      <c r="Z117" t="s">
        <v>153</v>
      </c>
      <c r="AA117" t="s">
        <v>154</v>
      </c>
      <c r="AB117" t="s">
        <v>155</v>
      </c>
      <c r="AC117" t="s">
        <v>156</v>
      </c>
      <c r="AD117" t="s">
        <v>157</v>
      </c>
      <c r="AE117" t="s">
        <v>158</v>
      </c>
      <c r="AF117" t="s">
        <v>159</v>
      </c>
      <c r="AG117" t="s">
        <v>160</v>
      </c>
      <c r="AH117">
        <v>58.694579704514723</v>
      </c>
      <c r="AI117">
        <v>99.072366699471914</v>
      </c>
      <c r="AJ117">
        <v>55.544752511585607</v>
      </c>
      <c r="AK117">
        <v>92.637563940614299</v>
      </c>
      <c r="AL117">
        <v>99.954048254430916</v>
      </c>
      <c r="AM117">
        <v>99.465819689598362</v>
      </c>
      <c r="AN117">
        <v>94.970766558889324</v>
      </c>
      <c r="AO117">
        <v>90.2448613954423</v>
      </c>
      <c r="AP117">
        <v>90.869695240862484</v>
      </c>
      <c r="AQ117">
        <v>96.095826419941716</v>
      </c>
      <c r="AR117">
        <v>99.817030021056439</v>
      </c>
      <c r="AS117"/>
      <c r="AT117"/>
      <c r="AU117"/>
      <c r="AV117"/>
      <c r="AW117"/>
      <c r="AX117"/>
      <c r="AY117"/>
      <c r="AZ117"/>
      <c r="BA117"/>
      <c r="BB117"/>
      <c r="BC117"/>
      <c r="BD117"/>
      <c r="BE117"/>
      <c r="BF117"/>
      <c r="BG117"/>
      <c r="BH117"/>
      <c r="BI117"/>
      <c r="BJ117"/>
      <c r="BK117"/>
      <c r="BL117"/>
      <c r="BM117"/>
      <c r="BN117"/>
      <c r="BO117"/>
      <c r="BP117"/>
      <c r="BQ117"/>
      <c r="BR117"/>
    </row>
    <row r="118">
      <c r="A118" t="s">
        <v>470</v>
      </c>
      <c r="B118">
        <v>2010</v>
      </c>
      <c r="C118" t="s">
        <v>475</v>
      </c>
      <c r="D118">
        <v>30</v>
      </c>
      <c r="E118" t="s">
        <v>57</v>
      </c>
      <c r="F118" t="s">
        <v>48</v>
      </c>
      <c r="G118" t="s">
        <v>191</v>
      </c>
      <c r="H118">
        <v>19.136821349594129</v>
      </c>
      <c r="I118">
        <v>11.79700541931623</v>
      </c>
      <c r="J118">
        <v>4.7363006235670166</v>
      </c>
      <c r="K118">
        <v>2.181697724078314</v>
      </c>
      <c r="L118">
        <v>0.23945295180568821</v>
      </c>
      <c r="M118">
        <v>3.6619669960540779</v>
      </c>
      <c r="N118">
        <v>4.2540777172354476</v>
      </c>
      <c r="O118">
        <v>2.0006724455508098</v>
      </c>
      <c r="P118">
        <v>0.54547097620152107</v>
      </c>
      <c r="Q118">
        <v>0.1806543837062396</v>
      </c>
      <c r="R118">
        <v>19.689417442986841</v>
      </c>
      <c r="S118">
        <v>21.904869885979181</v>
      </c>
      <c r="T118">
        <v>14.39996849723784</v>
      </c>
      <c r="U118">
        <v>16.57504968535309</v>
      </c>
      <c r="V118">
        <v>10.10940612652613</v>
      </c>
      <c r="W118" t="s">
        <v>150</v>
      </c>
      <c r="X118" t="s">
        <v>151</v>
      </c>
      <c r="Y118" t="s">
        <v>152</v>
      </c>
      <c r="Z118" t="s">
        <v>153</v>
      </c>
      <c r="AA118" t="s">
        <v>154</v>
      </c>
      <c r="AB118" t="s">
        <v>155</v>
      </c>
      <c r="AC118" t="s">
        <v>156</v>
      </c>
      <c r="AD118" t="s">
        <v>157</v>
      </c>
      <c r="AE118" t="s">
        <v>158</v>
      </c>
      <c r="AF118" t="s">
        <v>159</v>
      </c>
      <c r="AG118" t="s">
        <v>160</v>
      </c>
      <c r="AH118">
        <v>41.305420295485362</v>
      </c>
      <c r="AI118">
        <v>0.92763330052808823</v>
      </c>
      <c r="AJ118">
        <v>44.455247488414379</v>
      </c>
      <c r="AK118">
        <v>7.3624360593856988</v>
      </c>
      <c r="AL118">
        <v>0.045951745569095898</v>
      </c>
      <c r="AM118">
        <v>0.53418031040163672</v>
      </c>
      <c r="AN118">
        <v>5.0292334411105353</v>
      </c>
      <c r="AO118">
        <v>9.75513860455764</v>
      </c>
      <c r="AP118">
        <v>9.1303047591374256</v>
      </c>
      <c r="AQ118">
        <v>3.90417358005827</v>
      </c>
      <c r="AR118">
        <v>0.1829699789435614</v>
      </c>
      <c r="AS118"/>
      <c r="AT118"/>
      <c r="AU118"/>
      <c r="AV118"/>
      <c r="AW118"/>
      <c r="AX118"/>
      <c r="AY118"/>
      <c r="AZ118"/>
      <c r="BA118"/>
      <c r="BB118"/>
      <c r="BC118"/>
      <c r="BD118"/>
      <c r="BE118"/>
      <c r="BF118"/>
      <c r="BG118"/>
      <c r="BH118"/>
      <c r="BI118"/>
      <c r="BJ118"/>
      <c r="BK118"/>
      <c r="BL118"/>
      <c r="BM118"/>
      <c r="BN118"/>
      <c r="BO118"/>
      <c r="BP118"/>
      <c r="BQ118"/>
      <c r="BR118"/>
    </row>
    <row r="119">
      <c r="A119" t="s">
        <v>470</v>
      </c>
      <c r="B119">
        <v>2010</v>
      </c>
      <c r="C119" t="s">
        <v>475</v>
      </c>
      <c r="D119">
        <v>31</v>
      </c>
      <c r="E119" t="s">
        <v>103</v>
      </c>
      <c r="F119" t="s">
        <v>49</v>
      </c>
      <c r="G119" t="s">
        <v>487</v>
      </c>
      <c r="H119">
        <v>77.309946106449985</v>
      </c>
      <c r="I119">
        <v>85.646321984327813</v>
      </c>
      <c r="J119">
        <v>95.105923315362261</v>
      </c>
      <c r="K119">
        <v>97.467375866882549</v>
      </c>
      <c r="L119">
        <v>99.209961089612051</v>
      </c>
      <c r="M119">
        <v>95.355187879982708</v>
      </c>
      <c r="N119">
        <v>95.468676132987525</v>
      </c>
      <c r="O119">
        <v>97.456325283397533</v>
      </c>
      <c r="P119">
        <v>99.454529023798486</v>
      </c>
      <c r="Q119">
        <v>98.930340172597425</v>
      </c>
      <c r="R119">
        <v>75.42732669800121</v>
      </c>
      <c r="S119">
        <v>75.346576488409738</v>
      </c>
      <c r="T119">
        <v>83.985932306846962</v>
      </c>
      <c r="U119">
        <v>79.579621668320712</v>
      </c>
      <c r="V119">
        <v>88.539973742100486</v>
      </c>
      <c r="W119" t="s">
        <v>150</v>
      </c>
      <c r="X119" t="s">
        <v>151</v>
      </c>
      <c r="Y119" t="s">
        <v>152</v>
      </c>
      <c r="Z119" t="s">
        <v>153</v>
      </c>
      <c r="AA119" t="s">
        <v>154</v>
      </c>
      <c r="AB119" t="s">
        <v>155</v>
      </c>
      <c r="AC119" t="s">
        <v>156</v>
      </c>
      <c r="AD119" t="s">
        <v>157</v>
      </c>
      <c r="AE119" t="s">
        <v>158</v>
      </c>
      <c r="AF119" t="s">
        <v>159</v>
      </c>
      <c r="AG119" t="s">
        <v>160</v>
      </c>
      <c r="AH119">
        <v>58.694579704514723</v>
      </c>
      <c r="AI119">
        <v>99.072366699471914</v>
      </c>
      <c r="AJ119">
        <v>54.902788050504213</v>
      </c>
      <c r="AK119">
        <v>85.623245260986153</v>
      </c>
      <c r="AL119">
        <v>99.881288917248128</v>
      </c>
      <c r="AM119">
        <v>99.049278465423285</v>
      </c>
      <c r="AN119">
        <v>89.28034420925961</v>
      </c>
      <c r="AO119">
        <v>90.2448613954423</v>
      </c>
      <c r="AP119">
        <v>90.413099245990239</v>
      </c>
      <c r="AQ119">
        <v>91.79870046988303</v>
      </c>
      <c r="AR119">
        <v>99.16548205269045</v>
      </c>
      <c r="AS119"/>
      <c r="AT119"/>
      <c r="AU119"/>
      <c r="AV119"/>
      <c r="AW119"/>
      <c r="AX119"/>
      <c r="AY119"/>
      <c r="AZ119"/>
      <c r="BA119"/>
      <c r="BB119"/>
      <c r="BC119"/>
      <c r="BD119"/>
      <c r="BE119"/>
      <c r="BF119"/>
      <c r="BG119"/>
      <c r="BH119"/>
      <c r="BI119"/>
      <c r="BJ119"/>
      <c r="BK119"/>
      <c r="BL119"/>
      <c r="BM119"/>
      <c r="BN119"/>
      <c r="BO119"/>
      <c r="BP119"/>
      <c r="BQ119"/>
      <c r="BR119"/>
    </row>
    <row r="120">
      <c r="A120" t="s">
        <v>470</v>
      </c>
      <c r="B120">
        <v>2010</v>
      </c>
      <c r="C120" t="s">
        <v>475</v>
      </c>
      <c r="D120">
        <v>32</v>
      </c>
      <c r="E120" t="s">
        <v>103</v>
      </c>
      <c r="F120" t="s">
        <v>48</v>
      </c>
      <c r="G120" t="s">
        <v>191</v>
      </c>
      <c r="H120">
        <v>22.690053893550239</v>
      </c>
      <c r="I120">
        <v>14.35367801567228</v>
      </c>
      <c r="J120">
        <v>4.8940766846375974</v>
      </c>
      <c r="K120">
        <v>2.5326241331173618</v>
      </c>
      <c r="L120">
        <v>0.79003891038787599</v>
      </c>
      <c r="M120">
        <v>4.6448121200173418</v>
      </c>
      <c r="N120">
        <v>4.5313238670125759</v>
      </c>
      <c r="O120">
        <v>2.5436747166024372</v>
      </c>
      <c r="P120">
        <v>0.54547097620152107</v>
      </c>
      <c r="Q120">
        <v>1.0696598274025679</v>
      </c>
      <c r="R120">
        <v>24.572673301998758</v>
      </c>
      <c r="S120">
        <v>24.653423511590201</v>
      </c>
      <c r="T120">
        <v>16.014067693152981</v>
      </c>
      <c r="U120">
        <v>20.420378331679309</v>
      </c>
      <c r="V120">
        <v>11.46002625789948</v>
      </c>
      <c r="W120" t="s">
        <v>150</v>
      </c>
      <c r="X120" t="s">
        <v>151</v>
      </c>
      <c r="Y120" t="s">
        <v>152</v>
      </c>
      <c r="Z120" t="s">
        <v>153</v>
      </c>
      <c r="AA120" t="s">
        <v>154</v>
      </c>
      <c r="AB120" t="s">
        <v>155</v>
      </c>
      <c r="AC120" t="s">
        <v>156</v>
      </c>
      <c r="AD120" t="s">
        <v>157</v>
      </c>
      <c r="AE120" t="s">
        <v>158</v>
      </c>
      <c r="AF120" t="s">
        <v>159</v>
      </c>
      <c r="AG120" t="s">
        <v>160</v>
      </c>
      <c r="AH120">
        <v>41.305420295485362</v>
      </c>
      <c r="AI120">
        <v>0.92763330052808823</v>
      </c>
      <c r="AJ120">
        <v>45.097211949495758</v>
      </c>
      <c r="AK120">
        <v>14.37675473901386</v>
      </c>
      <c r="AL120">
        <v>0.11871108275187391</v>
      </c>
      <c r="AM120">
        <v>0.95072153457670572</v>
      </c>
      <c r="AN120">
        <v>10.71965579074025</v>
      </c>
      <c r="AO120">
        <v>9.75513860455764</v>
      </c>
      <c r="AP120">
        <v>9.5869007540096707</v>
      </c>
      <c r="AQ120">
        <v>8.2012995301169624</v>
      </c>
      <c r="AR120">
        <v>0.83451794730950746</v>
      </c>
      <c r="AS120"/>
      <c r="AT120"/>
      <c r="AU120"/>
      <c r="AV120"/>
      <c r="AW120"/>
      <c r="AX120"/>
      <c r="AY120"/>
      <c r="AZ120"/>
      <c r="BA120"/>
      <c r="BB120"/>
      <c r="BC120"/>
      <c r="BD120"/>
      <c r="BE120"/>
      <c r="BF120"/>
      <c r="BG120"/>
      <c r="BH120"/>
      <c r="BI120"/>
      <c r="BJ120"/>
      <c r="BK120"/>
      <c r="BL120"/>
      <c r="BM120"/>
      <c r="BN120"/>
      <c r="BO120"/>
      <c r="BP120"/>
      <c r="BQ120"/>
      <c r="BR120"/>
    </row>
    <row r="121">
      <c r="A121" t="s">
        <v>470</v>
      </c>
      <c r="B121">
        <v>2010</v>
      </c>
      <c r="C121" t="s">
        <v>475</v>
      </c>
      <c r="D121">
        <v>35</v>
      </c>
      <c r="E121" t="s">
        <v>55</v>
      </c>
      <c r="F121" t="s">
        <v>49</v>
      </c>
      <c r="G121" t="s">
        <v>191</v>
      </c>
      <c r="H121">
        <v>84.786037032370828</v>
      </c>
      <c r="I121">
        <v>89.633886625955924</v>
      </c>
      <c r="J121">
        <v>96.103287486010785</v>
      </c>
      <c r="K121">
        <v>98.318000308130507</v>
      </c>
      <c r="L121">
        <v>99.760547048194326</v>
      </c>
      <c r="M121">
        <v>96.676875078535502</v>
      </c>
      <c r="N121">
        <v>96.781890120399808</v>
      </c>
      <c r="O121">
        <v>98.47211739475604</v>
      </c>
      <c r="P121">
        <v>99.454529023798486</v>
      </c>
      <c r="Q121">
        <v>99.819345616293759</v>
      </c>
      <c r="R121">
        <v>82.325231915055326</v>
      </c>
      <c r="S121">
        <v>83.366671088242938</v>
      </c>
      <c r="T121">
        <v>91.281211324192441</v>
      </c>
      <c r="U121">
        <v>84.7694095942621</v>
      </c>
      <c r="V121">
        <v>90.141318429238083</v>
      </c>
      <c r="W121" t="s">
        <v>150</v>
      </c>
      <c r="X121" t="s">
        <v>151</v>
      </c>
      <c r="Y121" t="s">
        <v>152</v>
      </c>
      <c r="Z121" t="s">
        <v>153</v>
      </c>
      <c r="AA121" t="s">
        <v>154</v>
      </c>
      <c r="AB121" t="s">
        <v>155</v>
      </c>
      <c r="AC121" t="s">
        <v>156</v>
      </c>
      <c r="AD121" t="s">
        <v>157</v>
      </c>
      <c r="AE121" t="s">
        <v>158</v>
      </c>
      <c r="AF121" t="s">
        <v>159</v>
      </c>
      <c r="AG121" t="s">
        <v>160</v>
      </c>
      <c r="AH121">
        <v>85.567840303470334</v>
      </c>
      <c r="AI121">
        <v>99.805351575458985</v>
      </c>
      <c r="AJ121">
        <v>56.860772052356722</v>
      </c>
      <c r="AK121">
        <v>92.510992421852038</v>
      </c>
      <c r="AL121">
        <v>99.881288917248128</v>
      </c>
      <c r="AM121">
        <v>99.049278465423285</v>
      </c>
      <c r="AN121">
        <v>94.676789520495973</v>
      </c>
      <c r="AO121">
        <v>96.491442115290766</v>
      </c>
      <c r="AP121">
        <v>90.876510103794175</v>
      </c>
      <c r="AQ121">
        <v>92.431132007111586</v>
      </c>
      <c r="AR121">
        <v>99.817030021056439</v>
      </c>
      <c r="AS121"/>
      <c r="AT121"/>
      <c r="AU121"/>
      <c r="AV121"/>
      <c r="AW121"/>
      <c r="AX121"/>
      <c r="AY121"/>
      <c r="AZ121"/>
      <c r="BA121"/>
      <c r="BB121"/>
      <c r="BC121"/>
      <c r="BD121"/>
      <c r="BE121"/>
      <c r="BF121"/>
      <c r="BG121"/>
      <c r="BH121"/>
      <c r="BI121"/>
      <c r="BJ121"/>
      <c r="BK121"/>
      <c r="BL121"/>
      <c r="BM121"/>
      <c r="BN121"/>
      <c r="BO121"/>
      <c r="BP121"/>
      <c r="BQ121"/>
      <c r="BR121"/>
    </row>
    <row r="122">
      <c r="A122" t="s">
        <v>470</v>
      </c>
      <c r="B122">
        <v>2010</v>
      </c>
      <c r="C122" t="s">
        <v>475</v>
      </c>
      <c r="D122">
        <v>36</v>
      </c>
      <c r="E122" t="s">
        <v>55</v>
      </c>
      <c r="F122" t="s">
        <v>48</v>
      </c>
      <c r="G122" t="s">
        <v>191</v>
      </c>
      <c r="H122">
        <v>15.21396296762938</v>
      </c>
      <c r="I122">
        <v>10.36611337404416</v>
      </c>
      <c r="J122">
        <v>3.8967125139891561</v>
      </c>
      <c r="K122">
        <v>1.6819996918694109</v>
      </c>
      <c r="L122">
        <v>0.23945295180568821</v>
      </c>
      <c r="M122">
        <v>3.32312492146453</v>
      </c>
      <c r="N122">
        <v>3.218109879600235</v>
      </c>
      <c r="O122">
        <v>1.5278826052439429</v>
      </c>
      <c r="P122">
        <v>0.54547097620152107</v>
      </c>
      <c r="Q122">
        <v>0.1806543837062396</v>
      </c>
      <c r="R122">
        <v>17.674768084944581</v>
      </c>
      <c r="S122">
        <v>16.63332891175703</v>
      </c>
      <c r="T122">
        <v>8.718788675807545</v>
      </c>
      <c r="U122">
        <v>15.230590405737891</v>
      </c>
      <c r="V122">
        <v>9.8586815707619024</v>
      </c>
      <c r="W122" t="s">
        <v>150</v>
      </c>
      <c r="X122" t="s">
        <v>151</v>
      </c>
      <c r="Y122" t="s">
        <v>152</v>
      </c>
      <c r="Z122" t="s">
        <v>153</v>
      </c>
      <c r="AA122" t="s">
        <v>154</v>
      </c>
      <c r="AB122" t="s">
        <v>155</v>
      </c>
      <c r="AC122" t="s">
        <v>156</v>
      </c>
      <c r="AD122" t="s">
        <v>157</v>
      </c>
      <c r="AE122" t="s">
        <v>158</v>
      </c>
      <c r="AF122" t="s">
        <v>159</v>
      </c>
      <c r="AG122" t="s">
        <v>160</v>
      </c>
      <c r="AH122">
        <v>14.432159696529739</v>
      </c>
      <c r="AI122">
        <v>0.19464842454103121</v>
      </c>
      <c r="AJ122">
        <v>43.139227947643263</v>
      </c>
      <c r="AK122">
        <v>7.4890075781479526</v>
      </c>
      <c r="AL122">
        <v>0.11871108275187391</v>
      </c>
      <c r="AM122">
        <v>0.95072153457670572</v>
      </c>
      <c r="AN122">
        <v>5.3232104795039179</v>
      </c>
      <c r="AO122">
        <v>3.5085578847091949</v>
      </c>
      <c r="AP122">
        <v>9.1234898962057294</v>
      </c>
      <c r="AQ122">
        <v>7.5688679928884079</v>
      </c>
      <c r="AR122">
        <v>0.1829699789435614</v>
      </c>
      <c r="AS122"/>
      <c r="AT122"/>
      <c r="AU122"/>
      <c r="AV122"/>
      <c r="AW122"/>
      <c r="AX122"/>
      <c r="AY122"/>
      <c r="AZ122"/>
      <c r="BA122"/>
      <c r="BB122"/>
      <c r="BC122"/>
      <c r="BD122"/>
      <c r="BE122"/>
      <c r="BF122"/>
      <c r="BG122"/>
      <c r="BH122"/>
      <c r="BI122"/>
      <c r="BJ122"/>
      <c r="BK122"/>
      <c r="BL122"/>
      <c r="BM122"/>
      <c r="BN122"/>
      <c r="BO122"/>
      <c r="BP122"/>
      <c r="BQ122"/>
      <c r="BR122"/>
    </row>
    <row r="123">
      <c r="A123" t="s">
        <v>470</v>
      </c>
      <c r="B123">
        <v>2010</v>
      </c>
      <c r="C123" t="s">
        <v>475</v>
      </c>
      <c r="D123">
        <v>37</v>
      </c>
      <c r="E123" t="s">
        <v>162</v>
      </c>
      <c r="F123" t="s">
        <v>49</v>
      </c>
      <c r="G123" t="s">
        <v>497</v>
      </c>
      <c r="H123">
        <v>84.031383863084358</v>
      </c>
      <c r="I123">
        <v>89.535523455900616</v>
      </c>
      <c r="J123">
        <v>96.103287486010785</v>
      </c>
      <c r="K123">
        <v>98.318000308130507</v>
      </c>
      <c r="L123">
        <v>99.760547048194326</v>
      </c>
      <c r="M123">
        <v>96.676875078535502</v>
      </c>
      <c r="N123">
        <v>96.781890120399808</v>
      </c>
      <c r="O123">
        <v>98.47211739475604</v>
      </c>
      <c r="P123">
        <v>99.454529023798486</v>
      </c>
      <c r="Q123">
        <v>99.819345616293759</v>
      </c>
      <c r="R123">
        <v>80.705779669279664</v>
      </c>
      <c r="S123">
        <v>83.005315201674392</v>
      </c>
      <c r="T123">
        <v>91.022965868288679</v>
      </c>
      <c r="U123">
        <v>84.7694095942621</v>
      </c>
      <c r="V123">
        <v>90.141318429238083</v>
      </c>
      <c r="W123" t="s">
        <v>150</v>
      </c>
      <c r="X123" t="s">
        <v>151</v>
      </c>
      <c r="Y123" t="s">
        <v>152</v>
      </c>
      <c r="Z123" t="s">
        <v>153</v>
      </c>
      <c r="AA123" t="s">
        <v>154</v>
      </c>
      <c r="AB123" t="s">
        <v>155</v>
      </c>
      <c r="AC123" t="s">
        <v>156</v>
      </c>
      <c r="AD123" t="s">
        <v>157</v>
      </c>
      <c r="AE123" t="s">
        <v>158</v>
      </c>
      <c r="AF123" t="s">
        <v>159</v>
      </c>
      <c r="AG123" t="s">
        <v>160</v>
      </c>
      <c r="AH123">
        <v>85.567840303470334</v>
      </c>
      <c r="AI123">
        <v>99.072366699471914</v>
      </c>
      <c r="AJ123">
        <v>56.860772052356722</v>
      </c>
      <c r="AK123">
        <v>92.510992421852038</v>
      </c>
      <c r="AL123">
        <v>99.881288917248128</v>
      </c>
      <c r="AM123">
        <v>99.049278465423285</v>
      </c>
      <c r="AN123">
        <v>94.676789520495973</v>
      </c>
      <c r="AO123">
        <v>93.719773453910065</v>
      </c>
      <c r="AP123">
        <v>90.876510103794175</v>
      </c>
      <c r="AQ123">
        <v>92.431132007111586</v>
      </c>
      <c r="AR123">
        <v>99.817030021056439</v>
      </c>
      <c r="AS123"/>
      <c r="AT123"/>
      <c r="AU123"/>
      <c r="AV123"/>
      <c r="AW123"/>
      <c r="AX123"/>
      <c r="AY123"/>
      <c r="AZ123"/>
      <c r="BA123"/>
      <c r="BB123"/>
      <c r="BC123"/>
      <c r="BD123"/>
      <c r="BE123"/>
      <c r="BF123"/>
      <c r="BG123"/>
      <c r="BH123"/>
      <c r="BI123"/>
      <c r="BJ123"/>
      <c r="BK123"/>
      <c r="BL123"/>
      <c r="BM123"/>
      <c r="BN123"/>
      <c r="BO123"/>
      <c r="BP123"/>
      <c r="BQ123"/>
      <c r="BR123"/>
    </row>
    <row r="124">
      <c r="A124" t="s">
        <v>470</v>
      </c>
      <c r="B124">
        <v>2010</v>
      </c>
      <c r="C124" t="s">
        <v>475</v>
      </c>
      <c r="D124">
        <v>38</v>
      </c>
      <c r="E124" t="s">
        <v>162</v>
      </c>
      <c r="F124" t="s">
        <v>48</v>
      </c>
      <c r="G124" t="s">
        <v>191</v>
      </c>
      <c r="H124">
        <v>15.9686161369159</v>
      </c>
      <c r="I124">
        <v>10.46447654409948</v>
      </c>
      <c r="J124">
        <v>3.8967125139891561</v>
      </c>
      <c r="K124">
        <v>1.6819996918694109</v>
      </c>
      <c r="L124">
        <v>0.23945295180568821</v>
      </c>
      <c r="M124">
        <v>3.32312492146453</v>
      </c>
      <c r="N124">
        <v>3.218109879600235</v>
      </c>
      <c r="O124">
        <v>1.5278826052439429</v>
      </c>
      <c r="P124">
        <v>0.54547097620152107</v>
      </c>
      <c r="Q124">
        <v>0.1806543837062396</v>
      </c>
      <c r="R124">
        <v>19.2942203307203</v>
      </c>
      <c r="S124">
        <v>16.99468479832559</v>
      </c>
      <c r="T124">
        <v>8.9770341317113083</v>
      </c>
      <c r="U124">
        <v>15.230590405737891</v>
      </c>
      <c r="V124">
        <v>9.8586815707619024</v>
      </c>
      <c r="W124" t="s">
        <v>150</v>
      </c>
      <c r="X124" t="s">
        <v>151</v>
      </c>
      <c r="Y124" t="s">
        <v>152</v>
      </c>
      <c r="Z124" t="s">
        <v>153</v>
      </c>
      <c r="AA124" t="s">
        <v>154</v>
      </c>
      <c r="AB124" t="s">
        <v>155</v>
      </c>
      <c r="AC124" t="s">
        <v>156</v>
      </c>
      <c r="AD124" t="s">
        <v>157</v>
      </c>
      <c r="AE124" t="s">
        <v>158</v>
      </c>
      <c r="AF124" t="s">
        <v>159</v>
      </c>
      <c r="AG124" t="s">
        <v>160</v>
      </c>
      <c r="AH124">
        <v>14.432159696529739</v>
      </c>
      <c r="AI124">
        <v>0.92763330052808823</v>
      </c>
      <c r="AJ124">
        <v>43.139227947643263</v>
      </c>
      <c r="AK124">
        <v>7.4890075781479526</v>
      </c>
      <c r="AL124">
        <v>0.11871108275187391</v>
      </c>
      <c r="AM124">
        <v>0.95072153457670572</v>
      </c>
      <c r="AN124">
        <v>5.3232104795039179</v>
      </c>
      <c r="AO124">
        <v>6.2802265460898763</v>
      </c>
      <c r="AP124">
        <v>9.1234898962057294</v>
      </c>
      <c r="AQ124">
        <v>7.5688679928884079</v>
      </c>
      <c r="AR124">
        <v>0.1829699789435614</v>
      </c>
      <c r="AS124"/>
      <c r="AT124"/>
      <c r="AU124"/>
      <c r="AV124"/>
      <c r="AW124"/>
      <c r="AX124"/>
      <c r="AY124"/>
      <c r="AZ124"/>
      <c r="BA124"/>
      <c r="BB124"/>
      <c r="BC124"/>
      <c r="BD124"/>
      <c r="BE124"/>
      <c r="BF124"/>
      <c r="BG124"/>
      <c r="BH124"/>
      <c r="BI124"/>
      <c r="BJ124"/>
      <c r="BK124"/>
      <c r="BL124"/>
      <c r="BM124"/>
      <c r="BN124"/>
      <c r="BO124"/>
      <c r="BP124"/>
      <c r="BQ124"/>
      <c r="BR124"/>
    </row>
    <row r="125">
      <c r="A125" t="s">
        <v>470</v>
      </c>
      <c r="B125">
        <v>2010</v>
      </c>
      <c r="C125" t="s">
        <v>475</v>
      </c>
      <c r="D125">
        <v>41</v>
      </c>
      <c r="E125" t="s">
        <v>56</v>
      </c>
      <c r="F125" t="s">
        <v>49</v>
      </c>
      <c r="G125" t="s">
        <v>191</v>
      </c>
      <c r="H125">
        <v>0.15734389337773369</v>
      </c>
      <c r="I125">
        <v>0.34819898217107598</v>
      </c>
      <c r="J125">
        <v>0</v>
      </c>
      <c r="K125">
        <v>0.036228167501353298</v>
      </c>
      <c r="L125">
        <v>0</v>
      </c>
      <c r="M125">
        <v>0.12598769196850201</v>
      </c>
      <c r="N125">
        <v>0.058549820764986597</v>
      </c>
      <c r="O125">
        <v>0</v>
      </c>
      <c r="P125">
        <v>0</v>
      </c>
      <c r="Q125">
        <v>0</v>
      </c>
      <c r="R125">
        <v>0.21921889692472191</v>
      </c>
      <c r="S125">
        <v>0.12526419292868921</v>
      </c>
      <c r="T125">
        <v>0</v>
      </c>
      <c r="U125">
        <v>0.5387326322761028</v>
      </c>
      <c r="V125">
        <v>0.23822393995045549</v>
      </c>
      <c r="W125" t="s">
        <v>150</v>
      </c>
      <c r="X125" t="s">
        <v>151</v>
      </c>
      <c r="Y125" t="s">
        <v>152</v>
      </c>
      <c r="Z125" t="s">
        <v>153</v>
      </c>
      <c r="AA125" t="s">
        <v>154</v>
      </c>
      <c r="AB125" t="s">
        <v>155</v>
      </c>
      <c r="AC125" t="s">
        <v>156</v>
      </c>
      <c r="AD125" t="s">
        <v>157</v>
      </c>
      <c r="AE125" t="s">
        <v>158</v>
      </c>
      <c r="AF125" t="s">
        <v>159</v>
      </c>
      <c r="AG125" t="s">
        <v>160</v>
      </c>
      <c r="AH125">
        <v>0</v>
      </c>
      <c r="AI125">
        <v>0</v>
      </c>
      <c r="AJ125">
        <v>0</v>
      </c>
      <c r="AK125">
        <v>0.59839887461999908</v>
      </c>
      <c r="AL125">
        <v>0</v>
      </c>
      <c r="AM125">
        <v>0</v>
      </c>
      <c r="AN125">
        <v>0.20727353980691959</v>
      </c>
      <c r="AO125">
        <v>0</v>
      </c>
      <c r="AP125">
        <v>0.48724202930994731</v>
      </c>
      <c r="AQ125">
        <v>1.1348802515240359</v>
      </c>
      <c r="AR125">
        <v>0</v>
      </c>
      <c r="AS125"/>
      <c r="AT125"/>
      <c r="AU125"/>
      <c r="AV125"/>
      <c r="AW125"/>
      <c r="AX125"/>
      <c r="AY125"/>
      <c r="AZ125"/>
      <c r="BA125"/>
      <c r="BB125"/>
      <c r="BC125"/>
      <c r="BD125"/>
      <c r="BE125"/>
      <c r="BF125"/>
      <c r="BG125"/>
      <c r="BH125"/>
      <c r="BI125"/>
      <c r="BJ125"/>
      <c r="BK125"/>
      <c r="BL125"/>
      <c r="BM125"/>
      <c r="BN125"/>
      <c r="BO125"/>
      <c r="BP125"/>
      <c r="BQ125"/>
      <c r="BR125"/>
    </row>
    <row r="126">
      <c r="A126" t="s">
        <v>470</v>
      </c>
      <c r="B126">
        <v>2010</v>
      </c>
      <c r="C126" t="s">
        <v>475</v>
      </c>
      <c r="D126">
        <v>42</v>
      </c>
      <c r="E126" t="s">
        <v>56</v>
      </c>
      <c r="F126" t="s">
        <v>48</v>
      </c>
      <c r="G126" t="s">
        <v>488</v>
      </c>
      <c r="H126">
        <v>99.842656106622243</v>
      </c>
      <c r="I126">
        <v>99.65180101782893</v>
      </c>
      <c r="J126">
        <v>100</v>
      </c>
      <c r="K126">
        <v>99.963771832498637</v>
      </c>
      <c r="L126">
        <v>100</v>
      </c>
      <c r="M126">
        <v>99.87401230803151</v>
      </c>
      <c r="N126">
        <v>99.941450179235019</v>
      </c>
      <c r="O126">
        <v>100</v>
      </c>
      <c r="P126">
        <v>100</v>
      </c>
      <c r="Q126">
        <v>100</v>
      </c>
      <c r="R126">
        <v>99.780781103075284</v>
      </c>
      <c r="S126">
        <v>99.874735807071318</v>
      </c>
      <c r="T126">
        <v>100</v>
      </c>
      <c r="U126">
        <v>99.461267367723906</v>
      </c>
      <c r="V126">
        <v>99.761776060049542</v>
      </c>
      <c r="W126" t="s">
        <v>150</v>
      </c>
      <c r="X126" t="s">
        <v>151</v>
      </c>
      <c r="Y126" t="s">
        <v>152</v>
      </c>
      <c r="Z126" t="s">
        <v>153</v>
      </c>
      <c r="AA126" t="s">
        <v>154</v>
      </c>
      <c r="AB126" t="s">
        <v>155</v>
      </c>
      <c r="AC126" t="s">
        <v>156</v>
      </c>
      <c r="AD126" t="s">
        <v>157</v>
      </c>
      <c r="AE126" t="s">
        <v>158</v>
      </c>
      <c r="AF126" t="s">
        <v>159</v>
      </c>
      <c r="AG126" t="s">
        <v>160</v>
      </c>
      <c r="AH126">
        <v>100</v>
      </c>
      <c r="AI126">
        <v>100</v>
      </c>
      <c r="AJ126">
        <v>100</v>
      </c>
      <c r="AK126">
        <v>99.401601125380012</v>
      </c>
      <c r="AL126">
        <v>100</v>
      </c>
      <c r="AM126">
        <v>100</v>
      </c>
      <c r="AN126">
        <v>99.79272646019308</v>
      </c>
      <c r="AO126">
        <v>100</v>
      </c>
      <c r="AP126">
        <v>99.51275797069006</v>
      </c>
      <c r="AQ126">
        <v>98.865119748475934</v>
      </c>
      <c r="AR126">
        <v>100</v>
      </c>
      <c r="AS126"/>
      <c r="AT126"/>
      <c r="AU126"/>
      <c r="AV126"/>
      <c r="AW126"/>
      <c r="AX126"/>
      <c r="AY126"/>
      <c r="AZ126"/>
      <c r="BA126"/>
      <c r="BB126"/>
      <c r="BC126"/>
      <c r="BD126"/>
      <c r="BE126"/>
      <c r="BF126"/>
      <c r="BG126"/>
      <c r="BH126"/>
      <c r="BI126"/>
      <c r="BJ126"/>
      <c r="BK126"/>
      <c r="BL126"/>
      <c r="BM126"/>
      <c r="BN126"/>
      <c r="BO126"/>
      <c r="BP126"/>
      <c r="BQ126"/>
      <c r="BR126"/>
    </row>
    <row r="127">
      <c r="A127" t="s">
        <v>470</v>
      </c>
      <c r="B127">
        <v>2010</v>
      </c>
      <c r="C127" t="s">
        <v>475</v>
      </c>
      <c r="D127">
        <v>58</v>
      </c>
      <c r="E127" t="s">
        <v>163</v>
      </c>
      <c r="F127" t="s">
        <v>296</v>
      </c>
      <c r="G127" t="s">
        <v>191</v>
      </c>
      <c r="H127">
        <v>44.839888084897503</v>
      </c>
      <c r="I127">
        <v>66.477780199332798</v>
      </c>
      <c r="J127">
        <v>90.356661395866041</v>
      </c>
      <c r="K127">
        <v>97.071991408268033</v>
      </c>
      <c r="L127">
        <v>99.209961089612051</v>
      </c>
      <c r="M127">
        <v>89.888904514166384</v>
      </c>
      <c r="N127">
        <v>94.352526999994296</v>
      </c>
      <c r="O127">
        <v>97.020025809413241</v>
      </c>
      <c r="P127">
        <v>99.361573417885666</v>
      </c>
      <c r="Q127">
        <v>98.930340172597425</v>
      </c>
      <c r="R127">
        <v>36.806009832968392</v>
      </c>
      <c r="S127">
        <v>42.686846065951343</v>
      </c>
      <c r="T127">
        <v>55.404230616565208</v>
      </c>
      <c r="U127">
        <v>61.195684063161423</v>
      </c>
      <c r="V127">
        <v>69.241928422706323</v>
      </c>
      <c r="W127" t="s">
        <v>150</v>
      </c>
      <c r="X127" t="s">
        <v>151</v>
      </c>
      <c r="Y127" t="s">
        <v>152</v>
      </c>
      <c r="Z127" t="s">
        <v>153</v>
      </c>
      <c r="AA127" t="s">
        <v>154</v>
      </c>
      <c r="AB127" t="s">
        <v>155</v>
      </c>
      <c r="AC127" t="s">
        <v>156</v>
      </c>
      <c r="AD127" t="s">
        <v>157</v>
      </c>
      <c r="AE127" t="s">
        <v>158</v>
      </c>
      <c r="AF127" t="s">
        <v>159</v>
      </c>
      <c r="AG127" t="s">
        <v>160</v>
      </c>
      <c r="AH127">
        <v>38.285221439890663</v>
      </c>
      <c r="AI127">
        <v>54.808858415097767</v>
      </c>
      <c r="AJ127">
        <v>40.416694585235689</v>
      </c>
      <c r="AK127">
        <v>74.274220801005626</v>
      </c>
      <c r="AL127">
        <v>88.503412622490657</v>
      </c>
      <c r="AM127">
        <v>88.835864626226694</v>
      </c>
      <c r="AN127">
        <v>80.183754078001812</v>
      </c>
      <c r="AO127">
        <v>87.258635804786223</v>
      </c>
      <c r="AP127">
        <v>62.153652329287631</v>
      </c>
      <c r="AQ127">
        <v>57.686807513535193</v>
      </c>
      <c r="AR127">
        <v>99.073633465369028</v>
      </c>
      <c r="AS127"/>
      <c r="AT127"/>
      <c r="AU127"/>
      <c r="AV127"/>
      <c r="AW127"/>
      <c r="AX127"/>
      <c r="AY127"/>
      <c r="AZ127"/>
      <c r="BA127"/>
      <c r="BB127"/>
      <c r="BC127"/>
      <c r="BD127"/>
      <c r="BE127"/>
      <c r="BF127"/>
      <c r="BG127"/>
      <c r="BH127"/>
      <c r="BI127"/>
      <c r="BJ127"/>
      <c r="BK127"/>
      <c r="BL127"/>
      <c r="BM127"/>
      <c r="BN127"/>
      <c r="BO127"/>
      <c r="BP127"/>
      <c r="BQ127"/>
      <c r="BR127"/>
    </row>
    <row r="128">
      <c r="A128" t="s">
        <v>470</v>
      </c>
      <c r="B128">
        <v>2010</v>
      </c>
      <c r="C128" t="s">
        <v>475</v>
      </c>
      <c r="D128">
        <v>59</v>
      </c>
      <c r="E128" t="s">
        <v>163</v>
      </c>
      <c r="F128" t="s">
        <v>297</v>
      </c>
      <c r="G128" t="s">
        <v>191</v>
      </c>
      <c r="H128">
        <v>31.601165521646848</v>
      </c>
      <c r="I128">
        <v>18.626695343605089</v>
      </c>
      <c r="J128">
        <v>4.7530720985204642</v>
      </c>
      <c r="K128">
        <v>0.3953844586145186</v>
      </c>
      <c r="L128">
        <v>0</v>
      </c>
      <c r="M128">
        <v>5.4820093063863036</v>
      </c>
      <c r="N128">
        <v>1.3076197726588259</v>
      </c>
      <c r="O128">
        <v>0.43629947398432889</v>
      </c>
      <c r="P128">
        <v>0.092955605912830197</v>
      </c>
      <c r="Q128">
        <v>0</v>
      </c>
      <c r="R128">
        <v>38.883356086022083</v>
      </c>
      <c r="S128">
        <v>30.971230209445881</v>
      </c>
      <c r="T128">
        <v>27.052125875895641</v>
      </c>
      <c r="U128">
        <v>17.89020903608052</v>
      </c>
      <c r="V128">
        <v>18.70554755746436</v>
      </c>
      <c r="W128" t="s">
        <v>150</v>
      </c>
      <c r="X128" t="s">
        <v>151</v>
      </c>
      <c r="Y128" t="s">
        <v>152</v>
      </c>
      <c r="Z128" t="s">
        <v>153</v>
      </c>
      <c r="AA128" t="s">
        <v>154</v>
      </c>
      <c r="AB128" t="s">
        <v>155</v>
      </c>
      <c r="AC128" t="s">
        <v>156</v>
      </c>
      <c r="AD128" t="s">
        <v>157</v>
      </c>
      <c r="AE128" t="s">
        <v>158</v>
      </c>
      <c r="AF128" t="s">
        <v>159</v>
      </c>
      <c r="AG128" t="s">
        <v>160</v>
      </c>
      <c r="AH128">
        <v>20.409358264624071</v>
      </c>
      <c r="AI128">
        <v>45.191141584902347</v>
      </c>
      <c r="AJ128">
        <v>13.80349335249827</v>
      </c>
      <c r="AK128">
        <v>11.29941389191973</v>
      </c>
      <c r="AL128">
        <v>11.42379459077042</v>
      </c>
      <c r="AM128">
        <v>10.745357118614921</v>
      </c>
      <c r="AN128">
        <v>9.0965901312577593</v>
      </c>
      <c r="AO128">
        <v>2.9862255906560971</v>
      </c>
      <c r="AP128">
        <v>21.425652461917831</v>
      </c>
      <c r="AQ128">
        <v>34.111892956347852</v>
      </c>
      <c r="AR128">
        <v>0.091848587321418998</v>
      </c>
      <c r="AS128"/>
      <c r="AT128"/>
      <c r="AU128"/>
      <c r="AV128"/>
      <c r="AW128"/>
      <c r="AX128"/>
      <c r="AY128"/>
      <c r="AZ128"/>
      <c r="BA128"/>
      <c r="BB128"/>
      <c r="BC128"/>
      <c r="BD128"/>
      <c r="BE128"/>
      <c r="BF128"/>
      <c r="BG128"/>
      <c r="BH128"/>
      <c r="BI128"/>
      <c r="BJ128"/>
      <c r="BK128"/>
      <c r="BL128"/>
      <c r="BM128"/>
      <c r="BN128"/>
      <c r="BO128"/>
      <c r="BP128"/>
      <c r="BQ128"/>
      <c r="BR128"/>
    </row>
    <row r="129">
      <c r="A129" t="s">
        <v>470</v>
      </c>
      <c r="B129">
        <v>2010</v>
      </c>
      <c r="C129" t="s">
        <v>475</v>
      </c>
      <c r="D129">
        <v>60</v>
      </c>
      <c r="E129" t="s">
        <v>163</v>
      </c>
      <c r="F129" t="s">
        <v>298</v>
      </c>
      <c r="G129" t="s">
        <v>191</v>
      </c>
      <c r="H129">
        <v>3.5661286617162342</v>
      </c>
      <c r="I129">
        <v>2.5594418008015469</v>
      </c>
      <c r="J129">
        <v>0.15801553782814909</v>
      </c>
      <c r="K129">
        <v>0.35092640903904748</v>
      </c>
      <c r="L129">
        <v>0.55058595858218806</v>
      </c>
      <c r="M129">
        <v>0.98329095482065743</v>
      </c>
      <c r="N129">
        <v>0.27780219077185681</v>
      </c>
      <c r="O129">
        <v>0.54300227105162724</v>
      </c>
      <c r="P129">
        <v>0</v>
      </c>
      <c r="Q129">
        <v>0.88900544369632861</v>
      </c>
      <c r="R129">
        <v>4.9209815856438794</v>
      </c>
      <c r="S129">
        <v>2.753580469673174</v>
      </c>
      <c r="T129">
        <v>1.618697265785302</v>
      </c>
      <c r="U129">
        <v>3.8453286463262129</v>
      </c>
      <c r="V129">
        <v>1.3506201313733479</v>
      </c>
      <c r="W129" t="s">
        <v>150</v>
      </c>
      <c r="X129" t="s">
        <v>151</v>
      </c>
      <c r="Y129" t="s">
        <v>152</v>
      </c>
      <c r="Z129" t="s">
        <v>153</v>
      </c>
      <c r="AA129" t="s">
        <v>154</v>
      </c>
      <c r="AB129" t="s">
        <v>155</v>
      </c>
      <c r="AC129" t="s">
        <v>156</v>
      </c>
      <c r="AD129" t="s">
        <v>157</v>
      </c>
      <c r="AE129" t="s">
        <v>158</v>
      </c>
      <c r="AF129" t="s">
        <v>159</v>
      </c>
      <c r="AG129" t="s">
        <v>160</v>
      </c>
      <c r="AH129">
        <v>0</v>
      </c>
      <c r="AI129">
        <v>0</v>
      </c>
      <c r="AJ129">
        <v>0.64196446108138894</v>
      </c>
      <c r="AK129">
        <v>7.0143186796281656</v>
      </c>
      <c r="AL129">
        <v>0.072792786738932899</v>
      </c>
      <c r="AM129">
        <v>0.41877825515836847</v>
      </c>
      <c r="AN129">
        <v>5.6904223496297126</v>
      </c>
      <c r="AO129">
        <v>0</v>
      </c>
      <c r="AP129">
        <v>0.45659599487224678</v>
      </c>
      <c r="AQ129">
        <v>4.2971259500586907</v>
      </c>
      <c r="AR129">
        <v>0.65154796836594597</v>
      </c>
      <c r="AS129"/>
      <c r="AT129"/>
      <c r="AU129"/>
      <c r="AV129"/>
      <c r="AW129"/>
      <c r="AX129"/>
      <c r="AY129"/>
      <c r="AZ129"/>
      <c r="BA129"/>
      <c r="BB129"/>
      <c r="BC129"/>
      <c r="BD129"/>
      <c r="BE129"/>
      <c r="BF129"/>
      <c r="BG129"/>
      <c r="BH129"/>
      <c r="BI129"/>
      <c r="BJ129"/>
      <c r="BK129"/>
      <c r="BL129"/>
      <c r="BM129"/>
      <c r="BN129"/>
      <c r="BO129"/>
      <c r="BP129"/>
      <c r="BQ129"/>
      <c r="BR129"/>
    </row>
    <row r="130">
      <c r="A130" t="s">
        <v>470</v>
      </c>
      <c r="B130">
        <v>2010</v>
      </c>
      <c r="C130" t="s">
        <v>475</v>
      </c>
      <c r="D130">
        <v>61</v>
      </c>
      <c r="E130" t="s">
        <v>163</v>
      </c>
      <c r="F130" t="s">
        <v>299</v>
      </c>
      <c r="G130" t="s">
        <v>191</v>
      </c>
      <c r="H130">
        <v>1.1494815569640271</v>
      </c>
      <c r="I130">
        <v>0.63461239660745561</v>
      </c>
      <c r="J130">
        <v>0.14054415449534499</v>
      </c>
      <c r="K130">
        <v>0</v>
      </c>
      <c r="L130">
        <v>0</v>
      </c>
      <c r="M130">
        <v>0.0275283668817306</v>
      </c>
      <c r="N130">
        <v>0</v>
      </c>
      <c r="O130">
        <v>0</v>
      </c>
      <c r="P130">
        <v>0</v>
      </c>
      <c r="Q130">
        <v>0</v>
      </c>
      <c r="R130">
        <v>0.32067665336676993</v>
      </c>
      <c r="S130">
        <v>1.826301959754961</v>
      </c>
      <c r="T130">
        <v>1.768825784793272</v>
      </c>
      <c r="U130">
        <v>0.49372856907876239</v>
      </c>
      <c r="V130">
        <v>0.59249776192984871</v>
      </c>
      <c r="W130" t="s">
        <v>150</v>
      </c>
      <c r="X130" t="s">
        <v>151</v>
      </c>
      <c r="Y130" t="s">
        <v>152</v>
      </c>
      <c r="Z130" t="s">
        <v>153</v>
      </c>
      <c r="AA130" t="s">
        <v>154</v>
      </c>
      <c r="AB130" t="s">
        <v>155</v>
      </c>
      <c r="AC130" t="s">
        <v>156</v>
      </c>
      <c r="AD130" t="s">
        <v>157</v>
      </c>
      <c r="AE130" t="s">
        <v>158</v>
      </c>
      <c r="AF130" t="s">
        <v>159</v>
      </c>
      <c r="AG130" t="s">
        <v>160</v>
      </c>
      <c r="AH130">
        <v>0</v>
      </c>
      <c r="AI130">
        <v>0</v>
      </c>
      <c r="AJ130">
        <v>0.68260011277022725</v>
      </c>
      <c r="AK130">
        <v>0.0496105680607377</v>
      </c>
      <c r="AL130">
        <v>0</v>
      </c>
      <c r="AM130">
        <v>0</v>
      </c>
      <c r="AN130">
        <v>0</v>
      </c>
      <c r="AO130">
        <v>0</v>
      </c>
      <c r="AP130">
        <v>6.8337944547847762</v>
      </c>
      <c r="AQ130">
        <v>0</v>
      </c>
      <c r="AR130">
        <v>0</v>
      </c>
      <c r="AS130"/>
      <c r="AT130"/>
      <c r="AU130"/>
      <c r="AV130"/>
      <c r="AW130"/>
      <c r="AX130"/>
      <c r="AY130"/>
      <c r="AZ130"/>
      <c r="BA130"/>
      <c r="BB130"/>
      <c r="BC130"/>
      <c r="BD130"/>
      <c r="BE130"/>
      <c r="BF130"/>
      <c r="BG130"/>
      <c r="BH130"/>
      <c r="BI130"/>
      <c r="BJ130"/>
      <c r="BK130"/>
      <c r="BL130"/>
      <c r="BM130"/>
      <c r="BN130"/>
      <c r="BO130"/>
      <c r="BP130"/>
      <c r="BQ130"/>
      <c r="BR130"/>
    </row>
    <row r="131">
      <c r="A131" t="s">
        <v>470</v>
      </c>
      <c r="B131">
        <v>2010</v>
      </c>
      <c r="C131" t="s">
        <v>475</v>
      </c>
      <c r="D131">
        <v>62</v>
      </c>
      <c r="E131" t="s">
        <v>163</v>
      </c>
      <c r="F131" t="s">
        <v>300</v>
      </c>
      <c r="G131" t="s">
        <v>191</v>
      </c>
      <c r="H131">
        <v>0.33470796572032879</v>
      </c>
      <c r="I131">
        <v>0.52454209670399021</v>
      </c>
      <c r="J131">
        <v>0.6624154098374232</v>
      </c>
      <c r="K131">
        <v>0.33497071546648122</v>
      </c>
      <c r="L131">
        <v>0</v>
      </c>
      <c r="M131">
        <v>0.41624081469013918</v>
      </c>
      <c r="N131">
        <v>0.94488602914969255</v>
      </c>
      <c r="O131">
        <v>0.28184964890877662</v>
      </c>
      <c r="P131">
        <v>0</v>
      </c>
      <c r="Q131">
        <v>0</v>
      </c>
      <c r="R131">
        <v>0.68959183497316978</v>
      </c>
      <c r="S131">
        <v>0.1913673309020055</v>
      </c>
      <c r="T131">
        <v>0.41316366793568349</v>
      </c>
      <c r="U131">
        <v>0.53273936387377352</v>
      </c>
      <c r="V131">
        <v>0.38222340654530967</v>
      </c>
      <c r="W131" t="s">
        <v>150</v>
      </c>
      <c r="X131" t="s">
        <v>151</v>
      </c>
      <c r="Y131" t="s">
        <v>152</v>
      </c>
      <c r="Z131" t="s">
        <v>153</v>
      </c>
      <c r="AA131" t="s">
        <v>154</v>
      </c>
      <c r="AB131" t="s">
        <v>155</v>
      </c>
      <c r="AC131" t="s">
        <v>156</v>
      </c>
      <c r="AD131" t="s">
        <v>157</v>
      </c>
      <c r="AE131" t="s">
        <v>158</v>
      </c>
      <c r="AF131" t="s">
        <v>159</v>
      </c>
      <c r="AG131" t="s">
        <v>160</v>
      </c>
      <c r="AH131">
        <v>0</v>
      </c>
      <c r="AI131">
        <v>0</v>
      </c>
      <c r="AJ131">
        <v>1.351089754004686</v>
      </c>
      <c r="AK131">
        <v>3.459892965612501</v>
      </c>
      <c r="AL131">
        <v>0</v>
      </c>
      <c r="AM131">
        <v>0</v>
      </c>
      <c r="AN131">
        <v>0.1639277158761791</v>
      </c>
      <c r="AO131">
        <v>0</v>
      </c>
      <c r="AP131">
        <v>0</v>
      </c>
      <c r="AQ131">
        <v>0</v>
      </c>
      <c r="AR131">
        <v>0</v>
      </c>
      <c r="AS131"/>
      <c r="AT131"/>
      <c r="AU131"/>
      <c r="AV131"/>
      <c r="AW131"/>
      <c r="AX131"/>
      <c r="AY131"/>
      <c r="AZ131"/>
      <c r="BA131"/>
      <c r="BB131"/>
      <c r="BC131"/>
      <c r="BD131"/>
      <c r="BE131"/>
      <c r="BF131"/>
      <c r="BG131"/>
      <c r="BH131"/>
      <c r="BI131"/>
      <c r="BJ131"/>
      <c r="BK131"/>
      <c r="BL131"/>
      <c r="BM131"/>
      <c r="BN131"/>
      <c r="BO131"/>
      <c r="BP131"/>
      <c r="BQ131"/>
      <c r="BR131"/>
    </row>
    <row r="132">
      <c r="A132" t="s">
        <v>470</v>
      </c>
      <c r="B132">
        <v>2010</v>
      </c>
      <c r="C132" t="s">
        <v>475</v>
      </c>
      <c r="D132">
        <v>63</v>
      </c>
      <c r="E132" t="s">
        <v>163</v>
      </c>
      <c r="F132" t="s">
        <v>301</v>
      </c>
      <c r="G132" t="s">
        <v>191</v>
      </c>
      <c r="H132">
        <v>0.94880744635369196</v>
      </c>
      <c r="I132">
        <v>0.83795458710877335</v>
      </c>
      <c r="J132">
        <v>0.1003502192699339</v>
      </c>
      <c r="K132">
        <v>0.082198353656512999</v>
      </c>
      <c r="L132">
        <v>0</v>
      </c>
      <c r="M132">
        <v>0</v>
      </c>
      <c r="N132">
        <v>0.2158158857154393</v>
      </c>
      <c r="O132">
        <v>0.079349084890322802</v>
      </c>
      <c r="P132">
        <v>0</v>
      </c>
      <c r="Q132">
        <v>0</v>
      </c>
      <c r="R132">
        <v>1.282659564934604</v>
      </c>
      <c r="S132">
        <v>0.25382789222628449</v>
      </c>
      <c r="T132">
        <v>1.243391958491648</v>
      </c>
      <c r="U132">
        <v>1.9141836105064609</v>
      </c>
      <c r="V132">
        <v>0</v>
      </c>
      <c r="W132" t="s">
        <v>150</v>
      </c>
      <c r="X132" t="s">
        <v>151</v>
      </c>
      <c r="Y132" t="s">
        <v>152</v>
      </c>
      <c r="Z132" t="s">
        <v>153</v>
      </c>
      <c r="AA132" t="s">
        <v>154</v>
      </c>
      <c r="AB132" t="s">
        <v>155</v>
      </c>
      <c r="AC132" t="s">
        <v>156</v>
      </c>
      <c r="AD132" t="s">
        <v>157</v>
      </c>
      <c r="AE132" t="s">
        <v>158</v>
      </c>
      <c r="AF132" t="s">
        <v>159</v>
      </c>
      <c r="AG132" t="s">
        <v>160</v>
      </c>
      <c r="AH132">
        <v>0</v>
      </c>
      <c r="AI132">
        <v>0</v>
      </c>
      <c r="AJ132">
        <v>0.30688922739463559</v>
      </c>
      <c r="AK132">
        <v>2.2577369020743849</v>
      </c>
      <c r="AL132">
        <v>0</v>
      </c>
      <c r="AM132">
        <v>0</v>
      </c>
      <c r="AN132">
        <v>2.131918600451455</v>
      </c>
      <c r="AO132">
        <v>0</v>
      </c>
      <c r="AP132">
        <v>0.46341085780394298</v>
      </c>
      <c r="AQ132">
        <v>0</v>
      </c>
      <c r="AR132">
        <v>0</v>
      </c>
      <c r="AS132"/>
      <c r="AT132"/>
      <c r="AU132"/>
      <c r="AV132"/>
      <c r="AW132"/>
      <c r="AX132"/>
      <c r="AY132"/>
      <c r="AZ132"/>
      <c r="BA132"/>
      <c r="BB132"/>
      <c r="BC132"/>
      <c r="BD132"/>
      <c r="BE132"/>
      <c r="BF132"/>
      <c r="BG132"/>
      <c r="BH132"/>
      <c r="BI132"/>
      <c r="BJ132"/>
      <c r="BK132"/>
      <c r="BL132"/>
      <c r="BM132"/>
      <c r="BN132"/>
      <c r="BO132"/>
      <c r="BP132"/>
      <c r="BQ132"/>
      <c r="BR132"/>
    </row>
    <row r="133">
      <c r="A133" t="s">
        <v>470</v>
      </c>
      <c r="B133">
        <v>2010</v>
      </c>
      <c r="C133" t="s">
        <v>475</v>
      </c>
      <c r="D133">
        <v>64</v>
      </c>
      <c r="E133" t="s">
        <v>163</v>
      </c>
      <c r="F133" t="s">
        <v>302</v>
      </c>
      <c r="G133" t="s">
        <v>191</v>
      </c>
      <c r="H133">
        <v>5.0897525296244028</v>
      </c>
      <c r="I133">
        <v>1.6990165723745441</v>
      </c>
      <c r="J133">
        <v>0.31177938547497869</v>
      </c>
      <c r="K133">
        <v>0.17999665985752511</v>
      </c>
      <c r="L133">
        <v>0</v>
      </c>
      <c r="M133">
        <v>1.254757254916635</v>
      </c>
      <c r="N133">
        <v>0.2179589670206514</v>
      </c>
      <c r="O133">
        <v>0.093702748285373394</v>
      </c>
      <c r="P133">
        <v>0</v>
      </c>
      <c r="Q133">
        <v>0</v>
      </c>
      <c r="R133">
        <v>3.8683120188665558</v>
      </c>
      <c r="S133">
        <v>5.9470621549443141</v>
      </c>
      <c r="T133">
        <v>3.9695489572804501</v>
      </c>
      <c r="U133">
        <v>1.805312603233675</v>
      </c>
      <c r="V133">
        <v>0.97043979526844804</v>
      </c>
      <c r="W133" t="s">
        <v>150</v>
      </c>
      <c r="X133" t="s">
        <v>151</v>
      </c>
      <c r="Y133" t="s">
        <v>152</v>
      </c>
      <c r="Z133" t="s">
        <v>153</v>
      </c>
      <c r="AA133" t="s">
        <v>154</v>
      </c>
      <c r="AB133" t="s">
        <v>155</v>
      </c>
      <c r="AC133" t="s">
        <v>156</v>
      </c>
      <c r="AD133" t="s">
        <v>157</v>
      </c>
      <c r="AE133" t="s">
        <v>158</v>
      </c>
      <c r="AF133" t="s">
        <v>159</v>
      </c>
      <c r="AG133" t="s">
        <v>160</v>
      </c>
      <c r="AH133">
        <v>13.986939379031559</v>
      </c>
      <c r="AI133">
        <v>0</v>
      </c>
      <c r="AJ133">
        <v>0.1057984889892267</v>
      </c>
      <c r="AK133">
        <v>1.5695845239220401</v>
      </c>
      <c r="AL133">
        <v>0</v>
      </c>
      <c r="AM133">
        <v>0</v>
      </c>
      <c r="AN133">
        <v>1.7178071342729959</v>
      </c>
      <c r="AO133">
        <v>6.4312186958842066</v>
      </c>
      <c r="AP133">
        <v>6.1129142048711493</v>
      </c>
      <c r="AQ133">
        <v>3.3620892230706638</v>
      </c>
      <c r="AR133">
        <v>0</v>
      </c>
      <c r="AS133"/>
      <c r="AT133"/>
      <c r="AU133"/>
      <c r="AV133"/>
      <c r="AW133"/>
      <c r="AX133"/>
      <c r="AY133"/>
      <c r="AZ133"/>
      <c r="BA133"/>
      <c r="BB133"/>
      <c r="BC133"/>
      <c r="BD133"/>
      <c r="BE133"/>
      <c r="BF133"/>
      <c r="BG133"/>
      <c r="BH133"/>
      <c r="BI133"/>
      <c r="BJ133"/>
      <c r="BK133"/>
      <c r="BL133"/>
      <c r="BM133"/>
      <c r="BN133"/>
      <c r="BO133"/>
      <c r="BP133"/>
      <c r="BQ133"/>
      <c r="BR133"/>
    </row>
    <row r="134">
      <c r="A134" t="s">
        <v>470</v>
      </c>
      <c r="B134">
        <v>2010</v>
      </c>
      <c r="C134" t="s">
        <v>475</v>
      </c>
      <c r="D134">
        <v>65</v>
      </c>
      <c r="E134" t="s">
        <v>163</v>
      </c>
      <c r="F134" t="s">
        <v>303</v>
      </c>
      <c r="G134" t="s">
        <v>191</v>
      </c>
      <c r="H134">
        <v>0.82922149157486202</v>
      </c>
      <c r="I134">
        <v>0.27664697721946402</v>
      </c>
      <c r="J134">
        <v>0</v>
      </c>
      <c r="K134">
        <v>0</v>
      </c>
      <c r="L134">
        <v>0</v>
      </c>
      <c r="M134">
        <v>0.079673249814688707</v>
      </c>
      <c r="N134">
        <v>0</v>
      </c>
      <c r="O134">
        <v>0</v>
      </c>
      <c r="P134">
        <v>0</v>
      </c>
      <c r="Q134">
        <v>0</v>
      </c>
      <c r="R134">
        <v>1.5727566648361619</v>
      </c>
      <c r="S134">
        <v>0.47948783482867091</v>
      </c>
      <c r="T134">
        <v>0.43545872208213171</v>
      </c>
      <c r="U134">
        <v>0.29156010900635559</v>
      </c>
      <c r="V134">
        <v>0</v>
      </c>
      <c r="W134" t="s">
        <v>150</v>
      </c>
      <c r="X134" t="s">
        <v>151</v>
      </c>
      <c r="Y134" t="s">
        <v>152</v>
      </c>
      <c r="Z134" t="s">
        <v>153</v>
      </c>
      <c r="AA134" t="s">
        <v>154</v>
      </c>
      <c r="AB134" t="s">
        <v>155</v>
      </c>
      <c r="AC134" t="s">
        <v>156</v>
      </c>
      <c r="AD134" t="s">
        <v>157</v>
      </c>
      <c r="AE134" t="s">
        <v>158</v>
      </c>
      <c r="AF134" t="s">
        <v>159</v>
      </c>
      <c r="AG134" t="s">
        <v>160</v>
      </c>
      <c r="AH134">
        <v>0.55631086038220467</v>
      </c>
      <c r="AI134">
        <v>0</v>
      </c>
      <c r="AJ134">
        <v>0</v>
      </c>
      <c r="AK134">
        <v>0</v>
      </c>
      <c r="AL134">
        <v>0</v>
      </c>
      <c r="AM134">
        <v>0</v>
      </c>
      <c r="AN134">
        <v>0.21700965616739881</v>
      </c>
      <c r="AO134">
        <v>3.3239199086734361</v>
      </c>
      <c r="AP134">
        <v>0.94856523178562746</v>
      </c>
      <c r="AQ134">
        <v>0</v>
      </c>
      <c r="AR134">
        <v>0</v>
      </c>
      <c r="AS134"/>
      <c r="AT134"/>
      <c r="AU134"/>
      <c r="AV134"/>
      <c r="AW134"/>
      <c r="AX134"/>
      <c r="AY134"/>
      <c r="AZ134"/>
      <c r="BA134"/>
      <c r="BB134"/>
      <c r="BC134"/>
      <c r="BD134"/>
      <c r="BE134"/>
      <c r="BF134"/>
      <c r="BG134"/>
      <c r="BH134"/>
      <c r="BI134"/>
      <c r="BJ134"/>
      <c r="BK134"/>
      <c r="BL134"/>
      <c r="BM134"/>
      <c r="BN134"/>
      <c r="BO134"/>
      <c r="BP134"/>
      <c r="BQ134"/>
      <c r="BR134"/>
    </row>
    <row r="135">
      <c r="A135" t="s">
        <v>470</v>
      </c>
      <c r="B135">
        <v>2010</v>
      </c>
      <c r="C135" t="s">
        <v>475</v>
      </c>
      <c r="D135">
        <v>66</v>
      </c>
      <c r="E135" t="s">
        <v>163</v>
      </c>
      <c r="F135" t="s">
        <v>304</v>
      </c>
      <c r="G135" t="s">
        <v>191</v>
      </c>
      <c r="H135">
        <v>0</v>
      </c>
      <c r="I135">
        <v>0</v>
      </c>
      <c r="J135">
        <v>0</v>
      </c>
      <c r="K135">
        <v>0.055592081403252697</v>
      </c>
      <c r="L135">
        <v>0</v>
      </c>
      <c r="M135">
        <v>0</v>
      </c>
      <c r="N135">
        <v>0</v>
      </c>
      <c r="O135">
        <v>0.0894417911119747</v>
      </c>
      <c r="P135">
        <v>0</v>
      </c>
      <c r="Q135">
        <v>0</v>
      </c>
      <c r="R135">
        <v>0</v>
      </c>
      <c r="S135">
        <v>0</v>
      </c>
      <c r="T135">
        <v>0</v>
      </c>
      <c r="U135">
        <v>0</v>
      </c>
      <c r="V135">
        <v>0</v>
      </c>
      <c r="W135" t="s">
        <v>150</v>
      </c>
      <c r="X135" t="s">
        <v>151</v>
      </c>
      <c r="Y135" t="s">
        <v>152</v>
      </c>
      <c r="Z135" t="s">
        <v>153</v>
      </c>
      <c r="AA135" t="s">
        <v>154</v>
      </c>
      <c r="AB135" t="s">
        <v>155</v>
      </c>
      <c r="AC135" t="s">
        <v>156</v>
      </c>
      <c r="AD135" t="s">
        <v>157</v>
      </c>
      <c r="AE135" t="s">
        <v>158</v>
      </c>
      <c r="AF135" t="s">
        <v>159</v>
      </c>
      <c r="AG135" t="s">
        <v>160</v>
      </c>
      <c r="AH135">
        <v>0</v>
      </c>
      <c r="AI135">
        <v>0</v>
      </c>
      <c r="AJ135">
        <v>0.1258974852777692</v>
      </c>
      <c r="AK135">
        <v>0</v>
      </c>
      <c r="AL135">
        <v>0</v>
      </c>
      <c r="AM135">
        <v>0</v>
      </c>
      <c r="AN135">
        <v>0</v>
      </c>
      <c r="AO135">
        <v>0</v>
      </c>
      <c r="AP135">
        <v>0</v>
      </c>
      <c r="AQ135">
        <v>0</v>
      </c>
      <c r="AR135">
        <v>0</v>
      </c>
      <c r="AS135"/>
      <c r="AT135"/>
      <c r="AU135"/>
      <c r="AV135"/>
      <c r="AW135"/>
      <c r="AX135"/>
      <c r="AY135"/>
      <c r="AZ135"/>
      <c r="BA135"/>
      <c r="BB135"/>
      <c r="BC135"/>
      <c r="BD135"/>
      <c r="BE135"/>
      <c r="BF135"/>
      <c r="BG135"/>
      <c r="BH135"/>
      <c r="BI135"/>
      <c r="BJ135"/>
      <c r="BK135"/>
      <c r="BL135"/>
      <c r="BM135"/>
      <c r="BN135"/>
      <c r="BO135"/>
      <c r="BP135"/>
      <c r="BQ135"/>
      <c r="BR135"/>
    </row>
    <row r="136">
      <c r="A136" t="s">
        <v>470</v>
      </c>
      <c r="B136">
        <v>2010</v>
      </c>
      <c r="C136" t="s">
        <v>475</v>
      </c>
      <c r="D136">
        <v>67</v>
      </c>
      <c r="E136" t="s">
        <v>163</v>
      </c>
      <c r="F136" t="s">
        <v>305</v>
      </c>
      <c r="G136" t="s">
        <v>191</v>
      </c>
      <c r="H136">
        <v>11.06824470396494</v>
      </c>
      <c r="I136">
        <v>8.2281759098034346</v>
      </c>
      <c r="J136">
        <v>3.480273027366164</v>
      </c>
      <c r="K136">
        <v>1.278943346390051</v>
      </c>
      <c r="L136">
        <v>0.1275686346395152</v>
      </c>
      <c r="M136">
        <v>1.8545231903246939</v>
      </c>
      <c r="N136">
        <v>2.454671635844512</v>
      </c>
      <c r="O136">
        <v>1.456329172354363</v>
      </c>
      <c r="P136">
        <v>0.31031326822391808</v>
      </c>
      <c r="Q136">
        <v>0</v>
      </c>
      <c r="R136">
        <v>10.35924390741126</v>
      </c>
      <c r="S136">
        <v>14.890296082273339</v>
      </c>
      <c r="T136">
        <v>7.7402180854504383</v>
      </c>
      <c r="U136">
        <v>11.83997217244255</v>
      </c>
      <c r="V136">
        <v>8.756742924712368</v>
      </c>
      <c r="W136" t="s">
        <v>150</v>
      </c>
      <c r="X136" t="s">
        <v>151</v>
      </c>
      <c r="Y136" t="s">
        <v>152</v>
      </c>
      <c r="Z136" t="s">
        <v>153</v>
      </c>
      <c r="AA136" t="s">
        <v>154</v>
      </c>
      <c r="AB136" t="s">
        <v>155</v>
      </c>
      <c r="AC136" t="s">
        <v>156</v>
      </c>
      <c r="AD136" t="s">
        <v>157</v>
      </c>
      <c r="AE136" t="s">
        <v>158</v>
      </c>
      <c r="AF136" t="s">
        <v>159</v>
      </c>
      <c r="AG136" t="s">
        <v>160</v>
      </c>
      <c r="AH136">
        <v>26.746531401955341</v>
      </c>
      <c r="AI136">
        <v>0</v>
      </c>
      <c r="AJ136">
        <v>42.447258037468593</v>
      </c>
      <c r="AK136">
        <v>0</v>
      </c>
      <c r="AL136">
        <v>0</v>
      </c>
      <c r="AM136">
        <v>0</v>
      </c>
      <c r="AN136">
        <v>0.20490964484522389</v>
      </c>
      <c r="AO136">
        <v>0</v>
      </c>
      <c r="AP136">
        <v>0</v>
      </c>
      <c r="AQ136">
        <v>0</v>
      </c>
      <c r="AR136">
        <v>0</v>
      </c>
      <c r="AS136"/>
      <c r="AT136"/>
      <c r="AU136"/>
      <c r="AV136"/>
      <c r="AW136"/>
      <c r="AX136"/>
      <c r="AY136"/>
      <c r="AZ136"/>
      <c r="BA136"/>
      <c r="BB136"/>
      <c r="BC136"/>
      <c r="BD136"/>
      <c r="BE136"/>
      <c r="BF136"/>
      <c r="BG136"/>
      <c r="BH136"/>
      <c r="BI136"/>
      <c r="BJ136"/>
      <c r="BK136"/>
      <c r="BL136"/>
      <c r="BM136"/>
      <c r="BN136"/>
      <c r="BO136"/>
      <c r="BP136"/>
      <c r="BQ136"/>
      <c r="BR136"/>
    </row>
    <row r="137">
      <c r="A137" t="s">
        <v>470</v>
      </c>
      <c r="B137">
        <v>2010</v>
      </c>
      <c r="C137" t="s">
        <v>475</v>
      </c>
      <c r="D137">
        <v>68</v>
      </c>
      <c r="E137" t="s">
        <v>163</v>
      </c>
      <c r="F137" t="s">
        <v>245</v>
      </c>
      <c r="G137" t="s">
        <v>191</v>
      </c>
      <c r="H137">
        <v>0</v>
      </c>
      <c r="I137">
        <v>0</v>
      </c>
      <c r="J137">
        <v>0.011097697599720201</v>
      </c>
      <c r="K137">
        <v>0.2499965673044916</v>
      </c>
      <c r="L137">
        <v>0.111884317166173</v>
      </c>
      <c r="M137">
        <v>0</v>
      </c>
      <c r="N137">
        <v>0.1869208554560905</v>
      </c>
      <c r="O137">
        <v>0</v>
      </c>
      <c r="P137">
        <v>0.23515770797760299</v>
      </c>
      <c r="Q137">
        <v>0.1806543837062396</v>
      </c>
      <c r="R137">
        <v>0</v>
      </c>
      <c r="S137">
        <v>0</v>
      </c>
      <c r="T137">
        <v>0</v>
      </c>
      <c r="U137">
        <v>0</v>
      </c>
      <c r="V137">
        <v>0</v>
      </c>
      <c r="W137" t="s">
        <v>150</v>
      </c>
      <c r="X137" t="s">
        <v>151</v>
      </c>
      <c r="Y137" t="s">
        <v>152</v>
      </c>
      <c r="Z137" t="s">
        <v>153</v>
      </c>
      <c r="AA137" t="s">
        <v>154</v>
      </c>
      <c r="AB137" t="s">
        <v>155</v>
      </c>
      <c r="AC137" t="s">
        <v>156</v>
      </c>
      <c r="AD137" t="s">
        <v>157</v>
      </c>
      <c r="AE137" t="s">
        <v>158</v>
      </c>
      <c r="AF137" t="s">
        <v>159</v>
      </c>
      <c r="AG137" t="s">
        <v>160</v>
      </c>
      <c r="AH137">
        <v>0</v>
      </c>
      <c r="AI137">
        <v>0</v>
      </c>
      <c r="AJ137">
        <v>0.11831449527946469</v>
      </c>
      <c r="AK137">
        <v>0</v>
      </c>
      <c r="AL137">
        <v>0</v>
      </c>
      <c r="AM137">
        <v>0</v>
      </c>
      <c r="AN137">
        <v>0</v>
      </c>
      <c r="AO137">
        <v>0</v>
      </c>
      <c r="AP137">
        <v>0</v>
      </c>
      <c r="AQ137">
        <v>0</v>
      </c>
      <c r="AR137">
        <v>0.1829699789435614</v>
      </c>
      <c r="AS137"/>
      <c r="AT137"/>
      <c r="AU137"/>
      <c r="AV137"/>
      <c r="AW137"/>
      <c r="AX137"/>
      <c r="AY137"/>
      <c r="AZ137"/>
      <c r="BA137"/>
      <c r="BB137"/>
      <c r="BC137"/>
      <c r="BD137"/>
      <c r="BE137"/>
      <c r="BF137"/>
      <c r="BG137"/>
      <c r="BH137"/>
      <c r="BI137"/>
      <c r="BJ137"/>
      <c r="BK137"/>
      <c r="BL137"/>
      <c r="BM137"/>
      <c r="BN137"/>
      <c r="BO137"/>
      <c r="BP137"/>
      <c r="BQ137"/>
      <c r="BR137"/>
    </row>
    <row r="138">
      <c r="A138" t="s">
        <v>470</v>
      </c>
      <c r="B138">
        <v>2010</v>
      </c>
      <c r="C138" t="s">
        <v>475</v>
      </c>
      <c r="D138">
        <v>69</v>
      </c>
      <c r="E138" t="s">
        <v>163</v>
      </c>
      <c r="F138" t="s">
        <v>46</v>
      </c>
      <c r="G138" t="s">
        <v>191</v>
      </c>
      <c r="H138">
        <v>0.57260203753729655</v>
      </c>
      <c r="I138">
        <v>0.13513411644297779</v>
      </c>
      <c r="J138">
        <v>0.0257910737416388</v>
      </c>
      <c r="K138">
        <v>0</v>
      </c>
      <c r="L138">
        <v>0</v>
      </c>
      <c r="M138">
        <v>0.0130723479987761</v>
      </c>
      <c r="N138">
        <v>0.041797663388759197</v>
      </c>
      <c r="O138">
        <v>0</v>
      </c>
      <c r="P138">
        <v>0</v>
      </c>
      <c r="Q138">
        <v>0</v>
      </c>
      <c r="R138">
        <v>1.296411850977133</v>
      </c>
      <c r="S138">
        <v>0</v>
      </c>
      <c r="T138">
        <v>0.35433906572009771</v>
      </c>
      <c r="U138">
        <v>0.19128182629027329</v>
      </c>
      <c r="V138">
        <v>0</v>
      </c>
      <c r="W138" t="s">
        <v>150</v>
      </c>
      <c r="X138" t="s">
        <v>151</v>
      </c>
      <c r="Y138" t="s">
        <v>152</v>
      </c>
      <c r="Z138" t="s">
        <v>153</v>
      </c>
      <c r="AA138" t="s">
        <v>154</v>
      </c>
      <c r="AB138" t="s">
        <v>155</v>
      </c>
      <c r="AC138" t="s">
        <v>156</v>
      </c>
      <c r="AD138" t="s">
        <v>157</v>
      </c>
      <c r="AE138" t="s">
        <v>158</v>
      </c>
      <c r="AF138" t="s">
        <v>159</v>
      </c>
      <c r="AG138" t="s">
        <v>160</v>
      </c>
      <c r="AH138">
        <v>0.015638654116240901</v>
      </c>
      <c r="AI138">
        <v>0</v>
      </c>
      <c r="AJ138">
        <v>0</v>
      </c>
      <c r="AK138">
        <v>0.075221667776771306</v>
      </c>
      <c r="AL138">
        <v>0</v>
      </c>
      <c r="AM138">
        <v>0</v>
      </c>
      <c r="AN138">
        <v>0.5936606894972829</v>
      </c>
      <c r="AO138">
        <v>0</v>
      </c>
      <c r="AP138">
        <v>1.605414464676705</v>
      </c>
      <c r="AQ138">
        <v>0.5420843569876056</v>
      </c>
      <c r="AR138">
        <v>0</v>
      </c>
      <c r="AS138"/>
      <c r="AT138"/>
      <c r="AU138"/>
      <c r="AV138"/>
      <c r="AW138"/>
      <c r="AX138"/>
      <c r="AY138"/>
      <c r="AZ138"/>
      <c r="BA138"/>
      <c r="BB138"/>
      <c r="BC138"/>
      <c r="BD138"/>
      <c r="BE138"/>
      <c r="BF138"/>
      <c r="BG138"/>
      <c r="BH138"/>
      <c r="BI138"/>
      <c r="BJ138"/>
      <c r="BK138"/>
      <c r="BL138"/>
      <c r="BM138"/>
      <c r="BN138"/>
      <c r="BO138"/>
      <c r="BP138"/>
      <c r="BQ138"/>
      <c r="BR138"/>
    </row>
    <row r="139">
      <c r="A139" t="s">
        <v>470</v>
      </c>
      <c r="B139">
        <v>2010</v>
      </c>
      <c r="C139" t="s">
        <v>475</v>
      </c>
      <c r="D139">
        <v>122</v>
      </c>
      <c r="E139" t="s">
        <v>18</v>
      </c>
      <c r="F139" t="s">
        <v>14</v>
      </c>
      <c r="G139" t="s">
        <v>489</v>
      </c>
      <c r="H139">
        <v>83.813495450681529</v>
      </c>
      <c r="I139">
        <v>86.147112061354719</v>
      </c>
      <c r="J139">
        <v>96.278035702495998</v>
      </c>
      <c r="K139">
        <v>99.814393148539907</v>
      </c>
      <c r="L139">
        <v>99.999999999999986</v>
      </c>
      <c r="M139">
        <v>96.780651397220325</v>
      </c>
      <c r="N139">
        <v>99.518337115685085</v>
      </c>
      <c r="O139">
        <v>99.963126643083953</v>
      </c>
      <c r="P139">
        <v>100</v>
      </c>
      <c r="Q139">
        <v>100</v>
      </c>
      <c r="R139">
        <v>77.619700871265195</v>
      </c>
      <c r="S139">
        <v>84.41159261213781</v>
      </c>
      <c r="T139">
        <v>83.582978869511578</v>
      </c>
      <c r="U139">
        <v>82.03053906889221</v>
      </c>
      <c r="V139">
        <v>87.682438635654776</v>
      </c>
      <c r="W139" t="s">
        <v>150</v>
      </c>
      <c r="X139" t="s">
        <v>151</v>
      </c>
      <c r="Y139" t="s">
        <v>152</v>
      </c>
      <c r="Z139" t="s">
        <v>153</v>
      </c>
      <c r="AA139" t="s">
        <v>154</v>
      </c>
      <c r="AB139" t="s">
        <v>155</v>
      </c>
      <c r="AC139" t="s">
        <v>156</v>
      </c>
      <c r="AD139" t="s">
        <v>157</v>
      </c>
      <c r="AE139" t="s">
        <v>158</v>
      </c>
      <c r="AF139" t="s">
        <v>159</v>
      </c>
      <c r="AG139" t="s">
        <v>160</v>
      </c>
      <c r="AH139">
        <v>97.920568135734925</v>
      </c>
      <c r="AI139">
        <v>57.28288172774068</v>
      </c>
      <c r="AJ139">
        <v>85.143451401590568</v>
      </c>
      <c r="AK139">
        <v>99.280777437353095</v>
      </c>
      <c r="AL139">
        <v>95.901240049481558</v>
      </c>
      <c r="AM139">
        <v>98.28368000820079</v>
      </c>
      <c r="AN139">
        <v>86.004629604297378</v>
      </c>
      <c r="AO139">
        <v>99.999999999999972</v>
      </c>
      <c r="AP139">
        <v>99.561302043130894</v>
      </c>
      <c r="AQ139">
        <v>99.690568825959161</v>
      </c>
      <c r="AR139">
        <v>99.730914063187512</v>
      </c>
      <c r="AS139">
        <v>1953.0736070000021</v>
      </c>
      <c r="AT139">
        <v>3159.805485000009</v>
      </c>
      <c r="AU139">
        <v>4457.236386000005</v>
      </c>
      <c r="AV139">
        <v>4762.2606180000021</v>
      </c>
      <c r="AW139">
        <v>4781.7318240000104</v>
      </c>
      <c r="AX139">
        <v>2707.0365990000041</v>
      </c>
      <c r="AY139">
        <v>2930.971850000004</v>
      </c>
      <c r="AZ139">
        <v>2963.2450230000031</v>
      </c>
      <c r="BA139">
        <v>2953.144108999998</v>
      </c>
      <c r="BB139">
        <v>2961.4603809999971</v>
      </c>
      <c r="BC139">
        <v>557.96028599999943</v>
      </c>
      <c r="BD139">
        <v>668.42705699999976</v>
      </c>
      <c r="BE139">
        <v>968.15709899999945</v>
      </c>
      <c r="BF139">
        <v>1139.0926509999999</v>
      </c>
      <c r="BG139">
        <v>1264.6128650000001</v>
      </c>
      <c r="BH139">
        <v>392.22534400000001</v>
      </c>
      <c r="BI139">
        <v>825.9410410000005</v>
      </c>
      <c r="BJ139">
        <v>1030.730644</v>
      </c>
      <c r="BK139">
        <v>1638.836304000002</v>
      </c>
      <c r="BL139">
        <v>1926.3909200000001</v>
      </c>
      <c r="BM139">
        <v>1756.4494589999999</v>
      </c>
      <c r="BN139">
        <v>1345.678277999999</v>
      </c>
      <c r="BO139">
        <v>758.56251899999882</v>
      </c>
      <c r="BP139">
        <v>756.99484799999982</v>
      </c>
      <c r="BQ139">
        <v>336.73346600000019</v>
      </c>
      <c r="BR139">
        <v>8345.5650970000097</v>
      </c>
    </row>
    <row r="140">
      <c r="A140" t="s">
        <v>470</v>
      </c>
      <c r="B140">
        <v>2010</v>
      </c>
      <c r="C140" t="s">
        <v>475</v>
      </c>
      <c r="D140">
        <v>123</v>
      </c>
      <c r="E140" t="s">
        <v>18</v>
      </c>
      <c r="F140" t="s">
        <v>51</v>
      </c>
      <c r="G140" t="s">
        <v>191</v>
      </c>
      <c r="H140">
        <v>16.186504549318471</v>
      </c>
      <c r="I140">
        <v>13.85288793864528</v>
      </c>
      <c r="J140">
        <v>3.7219642975040022</v>
      </c>
      <c r="K140">
        <v>0.18560685146009351</v>
      </c>
      <c r="L140">
        <v>0</v>
      </c>
      <c r="M140">
        <v>3.2193486027796752</v>
      </c>
      <c r="N140">
        <v>0.48166288431491472</v>
      </c>
      <c r="O140">
        <v>0.036873356916046901</v>
      </c>
      <c r="P140">
        <v>0</v>
      </c>
      <c r="Q140">
        <v>0</v>
      </c>
      <c r="R140">
        <v>22.380299128734801</v>
      </c>
      <c r="S140">
        <v>15.58840738786219</v>
      </c>
      <c r="T140">
        <v>16.417021130488418</v>
      </c>
      <c r="U140">
        <v>17.96946093110779</v>
      </c>
      <c r="V140">
        <v>12.31756136434522</v>
      </c>
      <c r="W140" t="s">
        <v>150</v>
      </c>
      <c r="X140" t="s">
        <v>151</v>
      </c>
      <c r="Y140" t="s">
        <v>152</v>
      </c>
      <c r="Z140" t="s">
        <v>153</v>
      </c>
      <c r="AA140" t="s">
        <v>154</v>
      </c>
      <c r="AB140" t="s">
        <v>155</v>
      </c>
      <c r="AC140" t="s">
        <v>156</v>
      </c>
      <c r="AD140" t="s">
        <v>157</v>
      </c>
      <c r="AE140" t="s">
        <v>158</v>
      </c>
      <c r="AF140" t="s">
        <v>159</v>
      </c>
      <c r="AG140" t="s">
        <v>160</v>
      </c>
      <c r="AH140">
        <v>2.0794318642650751</v>
      </c>
      <c r="AI140">
        <v>42.71711827225932</v>
      </c>
      <c r="AJ140">
        <v>14.856548598409431</v>
      </c>
      <c r="AK140">
        <v>0.71922256264690532</v>
      </c>
      <c r="AL140">
        <v>4.098759950518442</v>
      </c>
      <c r="AM140">
        <v>1.71631999179921</v>
      </c>
      <c r="AN140">
        <v>13.99537039570262</v>
      </c>
      <c r="AO140">
        <v>0</v>
      </c>
      <c r="AP140">
        <v>0.43869795686910612</v>
      </c>
      <c r="AQ140">
        <v>0.30943117404083859</v>
      </c>
      <c r="AR140">
        <v>0.2690859368124876</v>
      </c>
      <c r="AS140">
        <v>2826.709672</v>
      </c>
      <c r="AT140">
        <v>1623.4889100000009</v>
      </c>
      <c r="AU140">
        <v>329.81175599999989</v>
      </c>
      <c r="AV140">
        <v>8.6256900000000005</v>
      </c>
      <c r="AW140">
        <v>0</v>
      </c>
      <c r="AX140">
        <v>247.75111799999999</v>
      </c>
      <c r="AY140">
        <v>24.29479899999999</v>
      </c>
      <c r="AZ140">
        <v>2.0746190000000002</v>
      </c>
      <c r="BA140">
        <v>0</v>
      </c>
      <c r="BB140">
        <v>0</v>
      </c>
      <c r="BC140">
        <v>1262.6420859999989</v>
      </c>
      <c r="BD140">
        <v>1154.4296459999989</v>
      </c>
      <c r="BE140">
        <v>853.75298399999974</v>
      </c>
      <c r="BF140">
        <v>681.24965099999952</v>
      </c>
      <c r="BG140">
        <v>562.44112500000006</v>
      </c>
      <c r="BH140">
        <v>561.80816100000004</v>
      </c>
      <c r="BI140">
        <v>1078.230035</v>
      </c>
      <c r="BJ140">
        <v>1075.9317679999999</v>
      </c>
      <c r="BK140">
        <v>0</v>
      </c>
      <c r="BL140">
        <v>164.99426700000001</v>
      </c>
      <c r="BM140">
        <v>319.72103700000008</v>
      </c>
      <c r="BN140">
        <v>778.41890800000112</v>
      </c>
      <c r="BO140">
        <v>209.03149300000021</v>
      </c>
      <c r="BP140">
        <v>363.77604300000019</v>
      </c>
      <c r="BQ140">
        <v>212.05289200000001</v>
      </c>
      <c r="BR140">
        <v>24.671423999999998</v>
      </c>
    </row>
    <row r="141">
      <c r="A141" t="s">
        <v>470</v>
      </c>
      <c r="B141">
        <v>2010</v>
      </c>
      <c r="C141" t="s">
        <v>475</v>
      </c>
      <c r="D141">
        <v>124</v>
      </c>
      <c r="E141" t="s">
        <v>50</v>
      </c>
      <c r="F141" t="s">
        <v>15</v>
      </c>
      <c r="G141" t="s">
        <v>490</v>
      </c>
      <c r="H141">
        <v>80.179405999008239</v>
      </c>
      <c r="I141">
        <v>85.493898832997843</v>
      </c>
      <c r="J141">
        <v>95.737152736360301</v>
      </c>
      <c r="K141">
        <v>98.910531371267041</v>
      </c>
      <c r="L141">
        <v>98.954417743355791</v>
      </c>
      <c r="M141">
        <v>95.086285736418745</v>
      </c>
      <c r="N141">
        <v>99.157385774249093</v>
      </c>
      <c r="O141">
        <v>99.351111969070203</v>
      </c>
      <c r="P141">
        <v>98.656129982063788</v>
      </c>
      <c r="Q141">
        <v>98.807645896690303</v>
      </c>
      <c r="R141">
        <v>72.635293319604301</v>
      </c>
      <c r="S141">
        <v>81.583634585748726</v>
      </c>
      <c r="T141">
        <v>82.81572236153697</v>
      </c>
      <c r="U141">
        <v>81.600497800611421</v>
      </c>
      <c r="V141">
        <v>87.506887782120543</v>
      </c>
      <c r="W141" t="s">
        <v>150</v>
      </c>
      <c r="X141" t="s">
        <v>151</v>
      </c>
      <c r="Y141" t="s">
        <v>152</v>
      </c>
      <c r="Z141" t="s">
        <v>153</v>
      </c>
      <c r="AA141" t="s">
        <v>154</v>
      </c>
      <c r="AB141" t="s">
        <v>155</v>
      </c>
      <c r="AC141" t="s">
        <v>156</v>
      </c>
      <c r="AD141" t="s">
        <v>157</v>
      </c>
      <c r="AE141" t="s">
        <v>158</v>
      </c>
      <c r="AF141" t="s">
        <v>159</v>
      </c>
      <c r="AG141" t="s">
        <v>160</v>
      </c>
      <c r="AH141">
        <v>97.658570398264274</v>
      </c>
      <c r="AI141">
        <v>51.655098489297323</v>
      </c>
      <c r="AJ141">
        <v>84.916670296470699</v>
      </c>
      <c r="AK141">
        <v>99.131416124212848</v>
      </c>
      <c r="AL141">
        <v>95.65900155148492</v>
      </c>
      <c r="AM141">
        <v>98.28368000820079</v>
      </c>
      <c r="AN141">
        <v>85.16213684875629</v>
      </c>
      <c r="AO141">
        <v>98.821721641113612</v>
      </c>
      <c r="AP141">
        <v>99.500789534512677</v>
      </c>
      <c r="AQ141">
        <v>99.63997178682861</v>
      </c>
      <c r="AR141">
        <v>98.39664394892894</v>
      </c>
      <c r="AS141">
        <v>1866.776432000001</v>
      </c>
      <c r="AT141">
        <v>3135.8461590000079</v>
      </c>
      <c r="AU141">
        <v>4431.0949780000064</v>
      </c>
      <c r="AV141">
        <v>4717.1920500000024</v>
      </c>
      <c r="AW141">
        <v>4725.0859630000068</v>
      </c>
      <c r="AX141">
        <v>2657.986772000002</v>
      </c>
      <c r="AY141">
        <v>2919.2380800000051</v>
      </c>
      <c r="AZ141">
        <v>2945.1028390000019</v>
      </c>
      <c r="BA141">
        <v>2911.5220179999978</v>
      </c>
      <c r="BB141">
        <v>2919.510226999997</v>
      </c>
      <c r="BC141">
        <v>522.13044599999978</v>
      </c>
      <c r="BD141">
        <v>646.0334069999999</v>
      </c>
      <c r="BE141">
        <v>959.2698249999994</v>
      </c>
      <c r="BF141">
        <v>1133.121010999999</v>
      </c>
      <c r="BG141">
        <v>1262.0809569999999</v>
      </c>
      <c r="BH141">
        <v>391.1758999999999</v>
      </c>
      <c r="BI141">
        <v>744.79608100000019</v>
      </c>
      <c r="BJ141">
        <v>1024.3720840000001</v>
      </c>
      <c r="BK141">
        <v>1636.370784000002</v>
      </c>
      <c r="BL141">
        <v>1914.8228140000001</v>
      </c>
      <c r="BM141">
        <v>1756.4494589999999</v>
      </c>
      <c r="BN141">
        <v>1331.374331999999</v>
      </c>
      <c r="BO141">
        <v>749.62454099999877</v>
      </c>
      <c r="BP141">
        <v>756.5347529999998</v>
      </c>
      <c r="BQ141">
        <v>336.56256000000019</v>
      </c>
      <c r="BR141">
        <v>8233.9122739999966</v>
      </c>
    </row>
    <row r="142">
      <c r="A142" t="s">
        <v>470</v>
      </c>
      <c r="B142">
        <v>2010</v>
      </c>
      <c r="C142" t="s">
        <v>475</v>
      </c>
      <c r="D142">
        <v>125</v>
      </c>
      <c r="E142" t="s">
        <v>50</v>
      </c>
      <c r="F142" t="s">
        <v>16</v>
      </c>
      <c r="G142" t="s">
        <v>491</v>
      </c>
      <c r="H142">
        <v>3.634089451673264</v>
      </c>
      <c r="I142">
        <v>0.65321322835684714</v>
      </c>
      <c r="J142">
        <v>0.54088296613573739</v>
      </c>
      <c r="K142">
        <v>0.90386177727285866</v>
      </c>
      <c r="L142">
        <v>1.045582256644106</v>
      </c>
      <c r="M142">
        <v>1.6943656608015021</v>
      </c>
      <c r="N142">
        <v>0.36095134143600249</v>
      </c>
      <c r="O142">
        <v>0.61201467401372212</v>
      </c>
      <c r="P142">
        <v>1.343870017936194</v>
      </c>
      <c r="Q142">
        <v>1.192354103309702</v>
      </c>
      <c r="R142">
        <v>4.9844075516609356</v>
      </c>
      <c r="S142">
        <v>2.827958026389108</v>
      </c>
      <c r="T142">
        <v>0.76725650797460088</v>
      </c>
      <c r="U142">
        <v>0.43004126828078332</v>
      </c>
      <c r="V142">
        <v>0.1755508535342343</v>
      </c>
      <c r="W142" t="s">
        <v>150</v>
      </c>
      <c r="X142" t="s">
        <v>151</v>
      </c>
      <c r="Y142" t="s">
        <v>152</v>
      </c>
      <c r="Z142" t="s">
        <v>153</v>
      </c>
      <c r="AA142" t="s">
        <v>154</v>
      </c>
      <c r="AB142" t="s">
        <v>155</v>
      </c>
      <c r="AC142" t="s">
        <v>156</v>
      </c>
      <c r="AD142" t="s">
        <v>157</v>
      </c>
      <c r="AE142" t="s">
        <v>158</v>
      </c>
      <c r="AF142" t="s">
        <v>159</v>
      </c>
      <c r="AG142" t="s">
        <v>160</v>
      </c>
      <c r="AH142">
        <v>0.2619977374706266</v>
      </c>
      <c r="AI142">
        <v>5.6277832384433406</v>
      </c>
      <c r="AJ142">
        <v>0.22678110511986671</v>
      </c>
      <c r="AK142">
        <v>0.14936131314024301</v>
      </c>
      <c r="AL142">
        <v>0.24223849799663069</v>
      </c>
      <c r="AM142">
        <v>0</v>
      </c>
      <c r="AN142">
        <v>0.8424927555410836</v>
      </c>
      <c r="AO142">
        <v>1.178278358886331</v>
      </c>
      <c r="AP142">
        <v>0.060512508618201698</v>
      </c>
      <c r="AQ142">
        <v>0.050597039130554897</v>
      </c>
      <c r="AR142">
        <v>1.3342701142584199</v>
      </c>
      <c r="AS142">
        <v>84.610661000000022</v>
      </c>
      <c r="AT142">
        <v>23.959326000000001</v>
      </c>
      <c r="AU142">
        <v>25.03420800000001</v>
      </c>
      <c r="AV142">
        <v>43.106527999999997</v>
      </c>
      <c r="AW142">
        <v>49.926684999999999</v>
      </c>
      <c r="AX142">
        <v>47.363312999999991</v>
      </c>
      <c r="AY142">
        <v>10.626569999999999</v>
      </c>
      <c r="AZ142">
        <v>18.142184</v>
      </c>
      <c r="BA142">
        <v>39.660051000000003</v>
      </c>
      <c r="BB142">
        <v>35.230978</v>
      </c>
      <c r="BC142">
        <v>35.829839999999997</v>
      </c>
      <c r="BD142">
        <v>22.393650000000001</v>
      </c>
      <c r="BE142">
        <v>8.8872739999999997</v>
      </c>
      <c r="BF142">
        <v>5.9716399999999998</v>
      </c>
      <c r="BG142">
        <v>2.531908</v>
      </c>
      <c r="BH142">
        <v>1.049444</v>
      </c>
      <c r="BI142">
        <v>81.144959999999983</v>
      </c>
      <c r="BJ142">
        <v>2.7357200000000002</v>
      </c>
      <c r="BK142">
        <v>2.4655200000000002</v>
      </c>
      <c r="BL142">
        <v>4.8489299999999993</v>
      </c>
      <c r="BM142">
        <v>0</v>
      </c>
      <c r="BN142">
        <v>13.171032</v>
      </c>
      <c r="BO142">
        <v>8.9379780000000011</v>
      </c>
      <c r="BP142">
        <v>0.46009499999999998</v>
      </c>
      <c r="BQ142">
        <v>0.170906</v>
      </c>
      <c r="BR142">
        <v>111.652823</v>
      </c>
    </row>
    <row r="143">
      <c r="A143" t="s">
        <v>470</v>
      </c>
      <c r="B143">
        <v>2010</v>
      </c>
      <c r="C143" t="s">
        <v>475</v>
      </c>
      <c r="D143">
        <v>126</v>
      </c>
      <c r="E143" t="s">
        <v>50</v>
      </c>
      <c r="F143" t="s">
        <v>22</v>
      </c>
      <c r="G143" t="s">
        <v>492</v>
      </c>
      <c r="H143">
        <v>16.04174783257168</v>
      </c>
      <c r="I143">
        <v>13.85288793864531</v>
      </c>
      <c r="J143">
        <v>3.7219642975039622</v>
      </c>
      <c r="K143">
        <v>0.1856068514601005</v>
      </c>
      <c r="L143">
        <v>1.036948305e-13</v>
      </c>
      <c r="M143">
        <v>3.0668163090871419</v>
      </c>
      <c r="N143">
        <v>0.48166288431490462</v>
      </c>
      <c r="O143">
        <v>0.036873356916074698</v>
      </c>
      <c r="P143">
        <v>1.7985612998900002e-14</v>
      </c>
      <c r="Q143">
        <v>-5.55111512313e-15</v>
      </c>
      <c r="R143">
        <v>22.247805453174511</v>
      </c>
      <c r="S143">
        <v>15.588407387862169</v>
      </c>
      <c r="T143">
        <v>16.417021130488429</v>
      </c>
      <c r="U143">
        <v>17.9694609311078</v>
      </c>
      <c r="V143">
        <v>12.31756136434522</v>
      </c>
      <c r="W143" t="s">
        <v>150</v>
      </c>
      <c r="X143" t="s">
        <v>151</v>
      </c>
      <c r="Y143" t="s">
        <v>152</v>
      </c>
      <c r="Z143" t="s">
        <v>153</v>
      </c>
      <c r="AA143" t="s">
        <v>154</v>
      </c>
      <c r="AB143" t="s">
        <v>155</v>
      </c>
      <c r="AC143" t="s">
        <v>156</v>
      </c>
      <c r="AD143" t="s">
        <v>157</v>
      </c>
      <c r="AE143" t="s">
        <v>158</v>
      </c>
      <c r="AF143" t="s">
        <v>159</v>
      </c>
      <c r="AG143" t="s">
        <v>160</v>
      </c>
      <c r="AH143">
        <v>2.0794318642650991</v>
      </c>
      <c r="AI143">
        <v>42.717118272259341</v>
      </c>
      <c r="AJ143">
        <v>14.856548598409431</v>
      </c>
      <c r="AK143">
        <v>0.7192225626469092</v>
      </c>
      <c r="AL143">
        <v>4.0987599505184491</v>
      </c>
      <c r="AM143">
        <v>1.71631999179921</v>
      </c>
      <c r="AN143">
        <v>13.669570470983031</v>
      </c>
      <c r="AO143">
        <v>5.6621374255899998e-14</v>
      </c>
      <c r="AP143">
        <v>0.43869795686912127</v>
      </c>
      <c r="AQ143">
        <v>0.30943117404083481</v>
      </c>
      <c r="AR143">
        <v>0.26908593681264009</v>
      </c>
      <c r="AS143">
        <v>2819.793056</v>
      </c>
      <c r="AT143">
        <v>1623.4889100000009</v>
      </c>
      <c r="AU143">
        <v>329.81175599999989</v>
      </c>
      <c r="AV143">
        <v>8.6256900000000005</v>
      </c>
      <c r="AW143">
        <v>0</v>
      </c>
      <c r="AX143">
        <v>243.24668500000001</v>
      </c>
      <c r="AY143">
        <v>24.29479899999999</v>
      </c>
      <c r="AZ143">
        <v>2.0746190000000002</v>
      </c>
      <c r="BA143">
        <v>0</v>
      </c>
      <c r="BB143">
        <v>0</v>
      </c>
      <c r="BC143">
        <v>1260.229902999999</v>
      </c>
      <c r="BD143">
        <v>1154.4296459999989</v>
      </c>
      <c r="BE143">
        <v>853.75298399999974</v>
      </c>
      <c r="BF143">
        <v>681.24965099999952</v>
      </c>
      <c r="BG143">
        <v>562.44112500000006</v>
      </c>
      <c r="BH143">
        <v>561.80816100000004</v>
      </c>
      <c r="BI143">
        <v>1078.230035</v>
      </c>
      <c r="BJ143">
        <v>1075.9317679999999</v>
      </c>
      <c r="BK143">
        <v>0</v>
      </c>
      <c r="BL143">
        <v>164.99426700000001</v>
      </c>
      <c r="BM143">
        <v>319.72103700000008</v>
      </c>
      <c r="BN143">
        <v>771.50229200000103</v>
      </c>
      <c r="BO143">
        <v>209.03149300000021</v>
      </c>
      <c r="BP143">
        <v>363.77604300000019</v>
      </c>
      <c r="BQ143">
        <v>212.05289200000001</v>
      </c>
      <c r="BR143">
        <v>24.671423999999998</v>
      </c>
    </row>
    <row r="144">
      <c r="A144" t="s">
        <v>470</v>
      </c>
      <c r="B144">
        <v>2010</v>
      </c>
      <c r="C144" t="s">
        <v>475</v>
      </c>
      <c r="D144">
        <v>127</v>
      </c>
      <c r="E144" t="s">
        <v>50</v>
      </c>
      <c r="F144" t="s">
        <v>19</v>
      </c>
      <c r="G144" t="s">
        <v>493</v>
      </c>
      <c r="H144">
        <v>0.14475671674681981</v>
      </c>
      <c r="I144">
        <v>0</v>
      </c>
      <c r="J144">
        <v>0</v>
      </c>
      <c r="K144">
        <v>0</v>
      </c>
      <c r="L144">
        <v>0</v>
      </c>
      <c r="M144">
        <v>0.1525322936926112</v>
      </c>
      <c r="N144">
        <v>0</v>
      </c>
      <c r="O144">
        <v>0</v>
      </c>
      <c r="P144">
        <v>0</v>
      </c>
      <c r="Q144">
        <v>0</v>
      </c>
      <c r="R144">
        <v>0.13249367556025571</v>
      </c>
      <c r="S144">
        <v>0</v>
      </c>
      <c r="T144">
        <v>0</v>
      </c>
      <c r="U144">
        <v>0</v>
      </c>
      <c r="V144">
        <v>0</v>
      </c>
      <c r="W144" t="s">
        <v>150</v>
      </c>
      <c r="X144" t="s">
        <v>151</v>
      </c>
      <c r="Y144" t="s">
        <v>152</v>
      </c>
      <c r="Z144" t="s">
        <v>153</v>
      </c>
      <c r="AA144" t="s">
        <v>154</v>
      </c>
      <c r="AB144" t="s">
        <v>155</v>
      </c>
      <c r="AC144" t="s">
        <v>156</v>
      </c>
      <c r="AD144" t="s">
        <v>157</v>
      </c>
      <c r="AE144" t="s">
        <v>158</v>
      </c>
      <c r="AF144" t="s">
        <v>159</v>
      </c>
      <c r="AG144" t="s">
        <v>160</v>
      </c>
      <c r="AH144">
        <v>0</v>
      </c>
      <c r="AI144">
        <v>0</v>
      </c>
      <c r="AJ144">
        <v>0</v>
      </c>
      <c r="AK144">
        <v>0</v>
      </c>
      <c r="AL144">
        <v>0</v>
      </c>
      <c r="AM144">
        <v>0</v>
      </c>
      <c r="AN144">
        <v>0.32579992471959951</v>
      </c>
      <c r="AO144">
        <v>0</v>
      </c>
      <c r="AP144">
        <v>0</v>
      </c>
      <c r="AQ144">
        <v>0</v>
      </c>
      <c r="AR144">
        <v>0</v>
      </c>
      <c r="AS144">
        <v>6.9166160000000003</v>
      </c>
      <c r="AT144">
        <v>0</v>
      </c>
      <c r="AU144">
        <v>0</v>
      </c>
      <c r="AV144">
        <v>0</v>
      </c>
      <c r="AW144">
        <v>0</v>
      </c>
      <c r="AX144">
        <v>4.5044330000000006</v>
      </c>
      <c r="AY144">
        <v>0</v>
      </c>
      <c r="AZ144">
        <v>0</v>
      </c>
      <c r="BA144">
        <v>0</v>
      </c>
      <c r="BB144">
        <v>0</v>
      </c>
      <c r="BC144">
        <v>2.4121830000000002</v>
      </c>
      <c r="BD144">
        <v>0</v>
      </c>
      <c r="BE144">
        <v>0</v>
      </c>
      <c r="BF144">
        <v>0</v>
      </c>
      <c r="BG144">
        <v>0</v>
      </c>
      <c r="BH144">
        <v>0</v>
      </c>
      <c r="BI144">
        <v>0</v>
      </c>
      <c r="BJ144">
        <v>0</v>
      </c>
      <c r="BK144">
        <v>0</v>
      </c>
      <c r="BL144">
        <v>0</v>
      </c>
      <c r="BM144">
        <v>0</v>
      </c>
      <c r="BN144">
        <v>6.9166160000000003</v>
      </c>
      <c r="BO144">
        <v>0</v>
      </c>
      <c r="BP144">
        <v>0</v>
      </c>
      <c r="BQ144">
        <v>0</v>
      </c>
      <c r="BR144">
        <v>0</v>
      </c>
    </row>
    <row r="145">
      <c r="A145" t="s">
        <v>470</v>
      </c>
      <c r="B145">
        <v>2010</v>
      </c>
      <c r="C145" t="s">
        <v>475</v>
      </c>
      <c r="D145">
        <v>128</v>
      </c>
      <c r="E145" t="s">
        <v>179</v>
      </c>
      <c r="F145" t="s">
        <v>49</v>
      </c>
      <c r="G145" t="s">
        <v>498</v>
      </c>
      <c r="H145">
        <v>4.3359239847139834</v>
      </c>
      <c r="I145">
        <v>0.7582531935506126</v>
      </c>
      <c r="J145">
        <v>0.56179268946355854</v>
      </c>
      <c r="K145">
        <v>0.90554252624445319</v>
      </c>
      <c r="L145">
        <v>1.045582256644106</v>
      </c>
      <c r="M145">
        <v>1.750727688169049</v>
      </c>
      <c r="N145">
        <v>0.36269832464786322</v>
      </c>
      <c r="O145">
        <v>0.61224042761177977</v>
      </c>
      <c r="P145">
        <v>1.343870017936194</v>
      </c>
      <c r="Q145">
        <v>1.192354103309702</v>
      </c>
      <c r="R145">
        <v>6.4215753162045024</v>
      </c>
      <c r="S145">
        <v>3.350201007796727</v>
      </c>
      <c r="T145">
        <v>0.91795784064172881</v>
      </c>
      <c r="U145">
        <v>0.5242453276085618</v>
      </c>
      <c r="V145">
        <v>0.20021210206492721</v>
      </c>
      <c r="W145" t="s">
        <v>150</v>
      </c>
      <c r="X145" t="s">
        <v>151</v>
      </c>
      <c r="Y145" t="s">
        <v>152</v>
      </c>
      <c r="Z145" t="s">
        <v>153</v>
      </c>
      <c r="AA145" t="s">
        <v>154</v>
      </c>
      <c r="AB145" t="s">
        <v>155</v>
      </c>
      <c r="AC145" t="s">
        <v>156</v>
      </c>
      <c r="AD145" t="s">
        <v>157</v>
      </c>
      <c r="AE145" t="s">
        <v>158</v>
      </c>
      <c r="AF145" t="s">
        <v>159</v>
      </c>
      <c r="AG145" t="s">
        <v>160</v>
      </c>
      <c r="AH145">
        <v>0.26756149648504102</v>
      </c>
      <c r="AI145">
        <v>9.8245463019678105</v>
      </c>
      <c r="AJ145">
        <v>0.26635178793753972</v>
      </c>
      <c r="AK145">
        <v>0.1504433355535427</v>
      </c>
      <c r="AL145">
        <v>0.25259162224768361</v>
      </c>
      <c r="AM145">
        <v>0</v>
      </c>
      <c r="AN145">
        <v>0.97959000511640715</v>
      </c>
      <c r="AO145">
        <v>1.178278358886331</v>
      </c>
      <c r="AP145">
        <v>0.060779145487658601</v>
      </c>
      <c r="AQ145">
        <v>0.0507540881012402</v>
      </c>
      <c r="AR145">
        <v>1.33787013464356</v>
      </c>
      <c r="AS145"/>
      <c r="AT145"/>
      <c r="AU145"/>
      <c r="AV145"/>
      <c r="AW145"/>
      <c r="AX145"/>
      <c r="AY145"/>
      <c r="AZ145"/>
      <c r="BA145"/>
      <c r="BB145"/>
      <c r="BC145"/>
      <c r="BD145"/>
      <c r="BE145"/>
      <c r="BF145"/>
      <c r="BG145"/>
      <c r="BH145"/>
      <c r="BI145"/>
      <c r="BJ145"/>
      <c r="BK145"/>
      <c r="BL145"/>
      <c r="BM145"/>
      <c r="BN145"/>
      <c r="BO145"/>
      <c r="BP145"/>
      <c r="BQ145"/>
      <c r="BR145"/>
    </row>
    <row r="146">
      <c r="A146" t="s">
        <v>470</v>
      </c>
      <c r="B146">
        <v>2010</v>
      </c>
      <c r="C146" t="s">
        <v>475</v>
      </c>
      <c r="D146">
        <v>129</v>
      </c>
      <c r="E146" t="s">
        <v>179</v>
      </c>
      <c r="F146" t="s">
        <v>48</v>
      </c>
      <c r="G146" t="s">
        <v>191</v>
      </c>
      <c r="H146">
        <v>95.664076015285985</v>
      </c>
      <c r="I146">
        <v>99.241746806449356</v>
      </c>
      <c r="J146">
        <v>99.43820731053647</v>
      </c>
      <c r="K146">
        <v>99.09445747375554</v>
      </c>
      <c r="L146">
        <v>98.954417743355805</v>
      </c>
      <c r="M146">
        <v>98.249272311830865</v>
      </c>
      <c r="N146">
        <v>99.637301675352148</v>
      </c>
      <c r="O146">
        <v>99.387759572388205</v>
      </c>
      <c r="P146">
        <v>98.656129982063803</v>
      </c>
      <c r="Q146">
        <v>98.807645896690303</v>
      </c>
      <c r="R146">
        <v>93.578424683795561</v>
      </c>
      <c r="S146">
        <v>96.649798992203301</v>
      </c>
      <c r="T146">
        <v>99.082042159358267</v>
      </c>
      <c r="U146">
        <v>99.475754672391432</v>
      </c>
      <c r="V146">
        <v>99.799787897935076</v>
      </c>
      <c r="W146" t="s">
        <v>150</v>
      </c>
      <c r="X146" t="s">
        <v>151</v>
      </c>
      <c r="Y146" t="s">
        <v>152</v>
      </c>
      <c r="Z146" t="s">
        <v>153</v>
      </c>
      <c r="AA146" t="s">
        <v>154</v>
      </c>
      <c r="AB146" t="s">
        <v>155</v>
      </c>
      <c r="AC146" t="s">
        <v>156</v>
      </c>
      <c r="AD146" t="s">
        <v>157</v>
      </c>
      <c r="AE146" t="s">
        <v>158</v>
      </c>
      <c r="AF146" t="s">
        <v>159</v>
      </c>
      <c r="AG146" t="s">
        <v>160</v>
      </c>
      <c r="AH146">
        <v>99.732438503514928</v>
      </c>
      <c r="AI146">
        <v>90.175453698032143</v>
      </c>
      <c r="AJ146">
        <v>99.733648212062448</v>
      </c>
      <c r="AK146">
        <v>99.849556664446453</v>
      </c>
      <c r="AL146">
        <v>99.747408377752322</v>
      </c>
      <c r="AM146">
        <v>100</v>
      </c>
      <c r="AN146">
        <v>99.020409994883593</v>
      </c>
      <c r="AO146">
        <v>98.821721641113655</v>
      </c>
      <c r="AP146">
        <v>99.939220854512328</v>
      </c>
      <c r="AQ146">
        <v>99.949245911898757</v>
      </c>
      <c r="AR146">
        <v>98.662129865356292</v>
      </c>
      <c r="AS146"/>
      <c r="AT146"/>
      <c r="AU146"/>
      <c r="AV146"/>
      <c r="AW146"/>
      <c r="AX146"/>
      <c r="AY146"/>
      <c r="AZ146"/>
      <c r="BA146"/>
      <c r="BB146"/>
      <c r="BC146"/>
      <c r="BD146"/>
      <c r="BE146"/>
      <c r="BF146"/>
      <c r="BG146"/>
      <c r="BH146"/>
      <c r="BI146"/>
      <c r="BJ146"/>
      <c r="BK146"/>
      <c r="BL146"/>
      <c r="BM146"/>
      <c r="BN146"/>
      <c r="BO146"/>
      <c r="BP146"/>
      <c r="BQ146"/>
      <c r="BR146"/>
    </row>
    <row r="147">
      <c r="A147" t="s">
        <v>470</v>
      </c>
      <c r="B147">
        <v>2010</v>
      </c>
      <c r="C147" t="s">
        <v>475</v>
      </c>
      <c r="D147">
        <v>135</v>
      </c>
      <c r="E147" t="s">
        <v>45</v>
      </c>
      <c r="F147" t="s">
        <v>44</v>
      </c>
      <c r="G147" t="s">
        <v>494</v>
      </c>
      <c r="H147">
        <v>20.82354079468298</v>
      </c>
      <c r="I147">
        <v>39.906685379752737</v>
      </c>
      <c r="J147">
        <v>84.35280210724892</v>
      </c>
      <c r="K147">
        <v>98.966751462567032</v>
      </c>
      <c r="L147">
        <v>99.857194103489306</v>
      </c>
      <c r="M147">
        <v>84.396065837578377</v>
      </c>
      <c r="N147">
        <v>96.03565992802568</v>
      </c>
      <c r="O147">
        <v>98.932625827188943</v>
      </c>
      <c r="P147">
        <v>99.768768649684617</v>
      </c>
      <c r="Q147">
        <v>100</v>
      </c>
      <c r="R147">
        <v>9.3529413461623232</v>
      </c>
      <c r="S147">
        <v>16.222146343886251</v>
      </c>
      <c r="T147">
        <v>29.767813574365061</v>
      </c>
      <c r="U147">
        <v>32.858815473486722</v>
      </c>
      <c r="V147">
        <v>36.065002654902393</v>
      </c>
      <c r="W147" t="s">
        <v>150</v>
      </c>
      <c r="X147" t="s">
        <v>151</v>
      </c>
      <c r="Y147" t="s">
        <v>152</v>
      </c>
      <c r="Z147" t="s">
        <v>153</v>
      </c>
      <c r="AA147" t="s">
        <v>154</v>
      </c>
      <c r="AB147" t="s">
        <v>155</v>
      </c>
      <c r="AC147" t="s">
        <v>156</v>
      </c>
      <c r="AD147" t="s">
        <v>157</v>
      </c>
      <c r="AE147" t="s">
        <v>158</v>
      </c>
      <c r="AF147" t="s">
        <v>159</v>
      </c>
      <c r="AG147" t="s">
        <v>160</v>
      </c>
      <c r="AH147">
        <v>16.78402866993649</v>
      </c>
      <c r="AI147">
        <v>32.962409728357862</v>
      </c>
      <c r="AJ147">
        <v>40.408152637604438</v>
      </c>
      <c r="AK147">
        <v>39.134749726657233</v>
      </c>
      <c r="AL147">
        <v>79.688060112477046</v>
      </c>
      <c r="AM147">
        <v>72.991151060071658</v>
      </c>
      <c r="AN147">
        <v>57.816544746366247</v>
      </c>
      <c r="AO147">
        <v>76.895098643913414</v>
      </c>
      <c r="AP147">
        <v>43.953178830373432</v>
      </c>
      <c r="AQ147">
        <v>36.717068502639442</v>
      </c>
      <c r="AR147">
        <v>99.280881037841766</v>
      </c>
      <c r="AS147"/>
      <c r="AT147"/>
      <c r="AU147"/>
      <c r="AV147"/>
      <c r="AW147"/>
      <c r="AX147"/>
      <c r="AY147"/>
      <c r="AZ147"/>
      <c r="BA147"/>
      <c r="BB147"/>
      <c r="BC147"/>
      <c r="BD147"/>
      <c r="BE147"/>
      <c r="BF147"/>
      <c r="BG147"/>
      <c r="BH147"/>
      <c r="BI147"/>
      <c r="BJ147"/>
      <c r="BK147"/>
      <c r="BL147"/>
      <c r="BM147"/>
      <c r="BN147"/>
      <c r="BO147"/>
      <c r="BP147"/>
      <c r="BQ147"/>
      <c r="BR147"/>
    </row>
    <row r="148">
      <c r="A148" t="s">
        <v>470</v>
      </c>
      <c r="B148">
        <v>2010</v>
      </c>
      <c r="C148" t="s">
        <v>475</v>
      </c>
      <c r="D148">
        <v>136</v>
      </c>
      <c r="E148" t="s">
        <v>45</v>
      </c>
      <c r="F148" t="s">
        <v>43</v>
      </c>
      <c r="G148" t="s">
        <v>495</v>
      </c>
      <c r="H148">
        <v>0.53529565058759332</v>
      </c>
      <c r="I148">
        <v>1.003649515074432</v>
      </c>
      <c r="J148">
        <v>1.183341473067639</v>
      </c>
      <c r="K148">
        <v>0.099756768297317305</v>
      </c>
      <c r="L148">
        <v>0</v>
      </c>
      <c r="M148">
        <v>0.3088483124352987</v>
      </c>
      <c r="N148">
        <v>0.057127230822682902</v>
      </c>
      <c r="O148">
        <v>0.16049811064516581</v>
      </c>
      <c r="P148">
        <v>0</v>
      </c>
      <c r="Q148">
        <v>0</v>
      </c>
      <c r="R148">
        <v>0.52108357903424729</v>
      </c>
      <c r="S148">
        <v>0.40688201040671701</v>
      </c>
      <c r="T148">
        <v>1.4076970229929819</v>
      </c>
      <c r="U148">
        <v>0.54927658325659257</v>
      </c>
      <c r="V148">
        <v>3.660379570939774</v>
      </c>
      <c r="W148" t="s">
        <v>150</v>
      </c>
      <c r="X148" t="s">
        <v>151</v>
      </c>
      <c r="Y148" t="s">
        <v>152</v>
      </c>
      <c r="Z148" t="s">
        <v>153</v>
      </c>
      <c r="AA148" t="s">
        <v>154</v>
      </c>
      <c r="AB148" t="s">
        <v>155</v>
      </c>
      <c r="AC148" t="s">
        <v>156</v>
      </c>
      <c r="AD148" t="s">
        <v>157</v>
      </c>
      <c r="AE148" t="s">
        <v>158</v>
      </c>
      <c r="AF148" t="s">
        <v>159</v>
      </c>
      <c r="AG148" t="s">
        <v>160</v>
      </c>
      <c r="AH148">
        <v>0.77742301094551225</v>
      </c>
      <c r="AI148">
        <v>0.023570466207417599</v>
      </c>
      <c r="AJ148">
        <v>5.2720346823181421</v>
      </c>
      <c r="AK148">
        <v>0.29822941974563388</v>
      </c>
      <c r="AL148">
        <v>0</v>
      </c>
      <c r="AM148">
        <v>0</v>
      </c>
      <c r="AN148">
        <v>0.43368382862685029</v>
      </c>
      <c r="AO148">
        <v>0</v>
      </c>
      <c r="AP148">
        <v>0</v>
      </c>
      <c r="AQ148">
        <v>0.35913101178072637</v>
      </c>
      <c r="AR148">
        <v>0</v>
      </c>
      <c r="AS148"/>
      <c r="AT148"/>
      <c r="AU148"/>
      <c r="AV148"/>
      <c r="AW148"/>
      <c r="AX148"/>
      <c r="AY148"/>
      <c r="AZ148"/>
      <c r="BA148"/>
      <c r="BB148"/>
      <c r="BC148"/>
      <c r="BD148"/>
      <c r="BE148"/>
      <c r="BF148"/>
      <c r="BG148"/>
      <c r="BH148"/>
      <c r="BI148"/>
      <c r="BJ148"/>
      <c r="BK148"/>
      <c r="BL148"/>
      <c r="BM148"/>
      <c r="BN148"/>
      <c r="BO148"/>
      <c r="BP148"/>
      <c r="BQ148"/>
      <c r="BR148"/>
    </row>
    <row r="149">
      <c r="A149" t="s">
        <v>470</v>
      </c>
      <c r="B149">
        <v>2010</v>
      </c>
      <c r="C149" t="s">
        <v>475</v>
      </c>
      <c r="D149">
        <v>137</v>
      </c>
      <c r="E149" t="s">
        <v>45</v>
      </c>
      <c r="F149" t="s">
        <v>42</v>
      </c>
      <c r="G149" t="s">
        <v>496</v>
      </c>
      <c r="H149">
        <v>19.502296643772169</v>
      </c>
      <c r="I149">
        <v>25.14885410894723</v>
      </c>
      <c r="J149">
        <v>7.5741877508780391</v>
      </c>
      <c r="K149">
        <v>0.75269328761376109</v>
      </c>
      <c r="L149">
        <v>0.14280589651068609</v>
      </c>
      <c r="M149">
        <v>6.9103509137133647</v>
      </c>
      <c r="N149">
        <v>3.0851280046371139</v>
      </c>
      <c r="O149">
        <v>0.83691331782572032</v>
      </c>
      <c r="P149">
        <v>0.231231350315387</v>
      </c>
      <c r="Q149">
        <v>0</v>
      </c>
      <c r="R149">
        <v>20.772990292467881</v>
      </c>
      <c r="S149">
        <v>20.040176410948519</v>
      </c>
      <c r="T149">
        <v>21.96416451799173</v>
      </c>
      <c r="U149">
        <v>29.16764711871209</v>
      </c>
      <c r="V149">
        <v>29.490572634911558</v>
      </c>
      <c r="W149" t="s">
        <v>150</v>
      </c>
      <c r="X149" t="s">
        <v>151</v>
      </c>
      <c r="Y149" t="s">
        <v>152</v>
      </c>
      <c r="Z149" t="s">
        <v>153</v>
      </c>
      <c r="AA149" t="s">
        <v>154</v>
      </c>
      <c r="AB149" t="s">
        <v>155</v>
      </c>
      <c r="AC149" t="s">
        <v>156</v>
      </c>
      <c r="AD149" t="s">
        <v>157</v>
      </c>
      <c r="AE149" t="s">
        <v>158</v>
      </c>
      <c r="AF149" t="s">
        <v>159</v>
      </c>
      <c r="AG149" t="s">
        <v>160</v>
      </c>
      <c r="AH149">
        <v>23.550872146780652</v>
      </c>
      <c r="AI149">
        <v>10.389378848016911</v>
      </c>
      <c r="AJ149">
        <v>3.2469990260594241</v>
      </c>
      <c r="AK149">
        <v>60.567020853597107</v>
      </c>
      <c r="AL149">
        <v>12.422706090439579</v>
      </c>
      <c r="AM149">
        <v>11.60929299710075</v>
      </c>
      <c r="AN149">
        <v>5.1027237696269827</v>
      </c>
      <c r="AO149">
        <v>1.501678267930415</v>
      </c>
      <c r="AP149">
        <v>23.58915779514119</v>
      </c>
      <c r="AQ149">
        <v>24.28346460463581</v>
      </c>
      <c r="AR149">
        <v>0.42436714793999969</v>
      </c>
      <c r="AS149"/>
      <c r="AT149"/>
      <c r="AU149"/>
      <c r="AV149"/>
      <c r="AW149"/>
      <c r="AX149"/>
      <c r="AY149"/>
      <c r="AZ149"/>
      <c r="BA149"/>
      <c r="BB149"/>
      <c r="BC149"/>
      <c r="BD149"/>
      <c r="BE149"/>
      <c r="BF149"/>
      <c r="BG149"/>
      <c r="BH149"/>
      <c r="BI149"/>
      <c r="BJ149"/>
      <c r="BK149"/>
      <c r="BL149"/>
      <c r="BM149"/>
      <c r="BN149"/>
      <c r="BO149"/>
      <c r="BP149"/>
      <c r="BQ149"/>
      <c r="BR149"/>
    </row>
    <row r="150">
      <c r="A150" t="s">
        <v>470</v>
      </c>
      <c r="B150">
        <v>2010</v>
      </c>
      <c r="C150" t="s">
        <v>475</v>
      </c>
      <c r="D150">
        <v>138</v>
      </c>
      <c r="E150" t="s">
        <v>45</v>
      </c>
      <c r="F150" t="s">
        <v>41</v>
      </c>
      <c r="G150" t="s">
        <v>191</v>
      </c>
      <c r="H150">
        <v>58.994161270632887</v>
      </c>
      <c r="I150">
        <v>33.940810996225537</v>
      </c>
      <c r="J150">
        <v>6.8896686688052728</v>
      </c>
      <c r="K150">
        <v>0.1807984815218949</v>
      </c>
      <c r="L150">
        <v>0</v>
      </c>
      <c r="M150">
        <v>8.2322897039442271</v>
      </c>
      <c r="N150">
        <v>0.82208483651452569</v>
      </c>
      <c r="O150">
        <v>0.069962744340125907</v>
      </c>
      <c r="P150">
        <v>0</v>
      </c>
      <c r="Q150">
        <v>0</v>
      </c>
      <c r="R150">
        <v>69.220491106775242</v>
      </c>
      <c r="S150">
        <v>63.330795234758448</v>
      </c>
      <c r="T150">
        <v>46.860324884650133</v>
      </c>
      <c r="U150">
        <v>37.424260824544618</v>
      </c>
      <c r="V150">
        <v>30.784045139246281</v>
      </c>
      <c r="W150" t="s">
        <v>150</v>
      </c>
      <c r="X150" t="s">
        <v>151</v>
      </c>
      <c r="Y150" t="s">
        <v>152</v>
      </c>
      <c r="Z150" t="s">
        <v>153</v>
      </c>
      <c r="AA150" t="s">
        <v>154</v>
      </c>
      <c r="AB150" t="s">
        <v>155</v>
      </c>
      <c r="AC150" t="s">
        <v>156</v>
      </c>
      <c r="AD150" t="s">
        <v>157</v>
      </c>
      <c r="AE150" t="s">
        <v>158</v>
      </c>
      <c r="AF150" t="s">
        <v>159</v>
      </c>
      <c r="AG150" t="s">
        <v>160</v>
      </c>
      <c r="AH150">
        <v>58.8876761723374</v>
      </c>
      <c r="AI150">
        <v>56.624640957417903</v>
      </c>
      <c r="AJ150">
        <v>51.072813654017899</v>
      </c>
      <c r="AK150">
        <v>0</v>
      </c>
      <c r="AL150">
        <v>7.8892337970834099</v>
      </c>
      <c r="AM150">
        <v>15.399555942827551</v>
      </c>
      <c r="AN150">
        <v>36.321421500155409</v>
      </c>
      <c r="AO150">
        <v>21.603223088156149</v>
      </c>
      <c r="AP150">
        <v>32.457663374485321</v>
      </c>
      <c r="AQ150">
        <v>38.640335880944029</v>
      </c>
      <c r="AR150">
        <v>0.29475181421817759</v>
      </c>
      <c r="AS150"/>
      <c r="AT150"/>
      <c r="AU150"/>
      <c r="AV150"/>
      <c r="AW150"/>
      <c r="AX150"/>
      <c r="AY150"/>
      <c r="AZ150"/>
      <c r="BA150"/>
      <c r="BB150"/>
      <c r="BC150"/>
      <c r="BD150"/>
      <c r="BE150"/>
      <c r="BF150"/>
      <c r="BG150"/>
      <c r="BH150"/>
      <c r="BI150"/>
      <c r="BJ150"/>
      <c r="BK150"/>
      <c r="BL150"/>
      <c r="BM150"/>
      <c r="BN150"/>
      <c r="BO150"/>
      <c r="BP150"/>
      <c r="BQ150"/>
      <c r="BR150"/>
    </row>
    <row r="151">
      <c r="A151" t="s">
        <v>470</v>
      </c>
      <c r="B151">
        <v>2010</v>
      </c>
      <c r="C151" t="s">
        <v>475</v>
      </c>
      <c r="D151">
        <v>139</v>
      </c>
      <c r="E151" t="s">
        <v>45</v>
      </c>
      <c r="F151" t="s">
        <v>19</v>
      </c>
      <c r="G151" t="s">
        <v>191</v>
      </c>
      <c r="H151">
        <v>0.14470564032449329</v>
      </c>
      <c r="I151">
        <v>0</v>
      </c>
      <c r="J151">
        <v>0</v>
      </c>
      <c r="K151">
        <v>0</v>
      </c>
      <c r="L151">
        <v>0</v>
      </c>
      <c r="M151">
        <v>0.15244523232868151</v>
      </c>
      <c r="N151">
        <v>0</v>
      </c>
      <c r="O151">
        <v>0</v>
      </c>
      <c r="P151">
        <v>0</v>
      </c>
      <c r="Q151">
        <v>0</v>
      </c>
      <c r="R151">
        <v>0.13249367556025571</v>
      </c>
      <c r="S151">
        <v>0</v>
      </c>
      <c r="T151">
        <v>0</v>
      </c>
      <c r="U151">
        <v>0</v>
      </c>
      <c r="V151">
        <v>0</v>
      </c>
      <c r="W151" t="s">
        <v>150</v>
      </c>
      <c r="X151" t="s">
        <v>151</v>
      </c>
      <c r="Y151" t="s">
        <v>152</v>
      </c>
      <c r="Z151" t="s">
        <v>153</v>
      </c>
      <c r="AA151" t="s">
        <v>154</v>
      </c>
      <c r="AB151" t="s">
        <v>155</v>
      </c>
      <c r="AC151" t="s">
        <v>156</v>
      </c>
      <c r="AD151" t="s">
        <v>157</v>
      </c>
      <c r="AE151" t="s">
        <v>158</v>
      </c>
      <c r="AF151" t="s">
        <v>159</v>
      </c>
      <c r="AG151" t="s">
        <v>160</v>
      </c>
      <c r="AH151">
        <v>0</v>
      </c>
      <c r="AI151">
        <v>0</v>
      </c>
      <c r="AJ151">
        <v>0</v>
      </c>
      <c r="AK151">
        <v>0</v>
      </c>
      <c r="AL151">
        <v>0</v>
      </c>
      <c r="AM151">
        <v>0</v>
      </c>
      <c r="AN151">
        <v>0.3256261552243303</v>
      </c>
      <c r="AO151">
        <v>0</v>
      </c>
      <c r="AP151">
        <v>0</v>
      </c>
      <c r="AQ151">
        <v>0</v>
      </c>
      <c r="AR151">
        <v>0</v>
      </c>
      <c r="AS151"/>
      <c r="AT151"/>
      <c r="AU151"/>
      <c r="AV151"/>
      <c r="AW151"/>
      <c r="AX151"/>
      <c r="AY151"/>
      <c r="AZ151"/>
      <c r="BA151"/>
      <c r="BB151"/>
      <c r="BC151"/>
      <c r="BD151"/>
      <c r="BE151"/>
      <c r="BF151"/>
      <c r="BG151"/>
      <c r="BH151"/>
      <c r="BI151"/>
      <c r="BJ151"/>
      <c r="BK151"/>
      <c r="BL151"/>
      <c r="BM151"/>
      <c r="BN151"/>
      <c r="BO151"/>
      <c r="BP151"/>
      <c r="BQ151"/>
      <c r="BR151"/>
    </row>
    <row r="152">
      <c r="A152" t="s">
        <v>470</v>
      </c>
      <c r="B152">
        <v>2010</v>
      </c>
      <c r="C152" t="s">
        <v>475</v>
      </c>
      <c r="D152">
        <v>148</v>
      </c>
      <c r="E152" t="s">
        <v>108</v>
      </c>
      <c r="F152" t="s">
        <v>49</v>
      </c>
      <c r="G152" t="s">
        <v>191</v>
      </c>
      <c r="H152">
        <v>1.7701777687649041</v>
      </c>
      <c r="I152">
        <v>0.50089591025475622</v>
      </c>
      <c r="J152">
        <v>0.52295709709618232</v>
      </c>
      <c r="K152">
        <v>0.90353291227496546</v>
      </c>
      <c r="L152">
        <v>1.044113029288108</v>
      </c>
      <c r="M152">
        <v>1.6029345434022571</v>
      </c>
      <c r="N152">
        <v>0.35958075064379691</v>
      </c>
      <c r="O152">
        <v>0.61181208740666282</v>
      </c>
      <c r="P152">
        <v>1.342977163868573</v>
      </c>
      <c r="Q152">
        <v>1.1896488038818049</v>
      </c>
      <c r="R152">
        <v>1.968021164370976</v>
      </c>
      <c r="S152">
        <v>1.228492067596165</v>
      </c>
      <c r="T152">
        <v>0.48779981421289448</v>
      </c>
      <c r="U152">
        <v>0.32805038884384519</v>
      </c>
      <c r="V152">
        <v>0.1385787181910263</v>
      </c>
      <c r="W152" t="s">
        <v>150</v>
      </c>
      <c r="X152" t="s">
        <v>151</v>
      </c>
      <c r="Y152" t="s">
        <v>152</v>
      </c>
      <c r="Z152" t="s">
        <v>153</v>
      </c>
      <c r="AA152" t="s">
        <v>154</v>
      </c>
      <c r="AB152" t="s">
        <v>155</v>
      </c>
      <c r="AC152" t="s">
        <v>156</v>
      </c>
      <c r="AD152" t="s">
        <v>157</v>
      </c>
      <c r="AE152" t="s">
        <v>158</v>
      </c>
      <c r="AF152" t="s">
        <v>159</v>
      </c>
      <c r="AG152" t="s">
        <v>160</v>
      </c>
      <c r="AH152">
        <v>0.11000074887307031</v>
      </c>
      <c r="AI152">
        <v>4.261432232783271</v>
      </c>
      <c r="AJ152">
        <v>0.1298603888509498</v>
      </c>
      <c r="AK152">
        <v>0.1504433355535427</v>
      </c>
      <c r="AL152">
        <v>0.23185255543267849</v>
      </c>
      <c r="AM152">
        <v>0</v>
      </c>
      <c r="AN152">
        <v>0.62007671244097129</v>
      </c>
      <c r="AO152">
        <v>0.9237322564166518</v>
      </c>
      <c r="AP152">
        <v>0.0410516550433856</v>
      </c>
      <c r="AQ152">
        <v>0.031142537985610799</v>
      </c>
      <c r="AR152">
        <v>1.333926738149815</v>
      </c>
      <c r="AS152"/>
      <c r="AT152"/>
      <c r="AU152"/>
      <c r="AV152"/>
      <c r="AW152"/>
      <c r="AX152"/>
      <c r="AY152"/>
      <c r="AZ152"/>
      <c r="BA152"/>
      <c r="BB152"/>
      <c r="BC152"/>
      <c r="BD152"/>
      <c r="BE152"/>
      <c r="BF152"/>
      <c r="BG152"/>
      <c r="BH152"/>
      <c r="BI152"/>
      <c r="BJ152"/>
      <c r="BK152"/>
      <c r="BL152"/>
      <c r="BM152"/>
      <c r="BN152"/>
      <c r="BO152"/>
      <c r="BP152"/>
      <c r="BQ152"/>
      <c r="BR152"/>
    </row>
    <row r="153">
      <c r="A153" t="s">
        <v>470</v>
      </c>
      <c r="B153">
        <v>2010</v>
      </c>
      <c r="C153" t="s">
        <v>475</v>
      </c>
      <c r="D153">
        <v>149</v>
      </c>
      <c r="E153" t="s">
        <v>108</v>
      </c>
      <c r="F153" t="s">
        <v>48</v>
      </c>
      <c r="G153" t="s">
        <v>191</v>
      </c>
      <c r="H153">
        <v>39.055671000852577</v>
      </c>
      <c r="I153">
        <v>65.558293093519836</v>
      </c>
      <c r="J153">
        <v>92.56424515815938</v>
      </c>
      <c r="K153">
        <v>98.874543333594772</v>
      </c>
      <c r="L153">
        <v>98.815369345564463</v>
      </c>
      <c r="M153">
        <v>89.955253188159887</v>
      </c>
      <c r="N153">
        <v>98.780869096458986</v>
      </c>
      <c r="O153">
        <v>99.318225168253178</v>
      </c>
      <c r="P153">
        <v>98.590583816307756</v>
      </c>
      <c r="Q153">
        <v>98.583463946735804</v>
      </c>
      <c r="R153">
        <v>28.678994053293469</v>
      </c>
      <c r="S153">
        <v>35.44071269764531</v>
      </c>
      <c r="T153">
        <v>52.651875301136833</v>
      </c>
      <c r="U153">
        <v>62.247688786611519</v>
      </c>
      <c r="V153">
        <v>69.077376142562713</v>
      </c>
      <c r="W153" t="s">
        <v>150</v>
      </c>
      <c r="X153" t="s">
        <v>151</v>
      </c>
      <c r="Y153" t="s">
        <v>152</v>
      </c>
      <c r="Z153" t="s">
        <v>153</v>
      </c>
      <c r="AA153" t="s">
        <v>154</v>
      </c>
      <c r="AB153" t="s">
        <v>155</v>
      </c>
      <c r="AC153" t="s">
        <v>156</v>
      </c>
      <c r="AD153" t="s">
        <v>157</v>
      </c>
      <c r="AE153" t="s">
        <v>158</v>
      </c>
      <c r="AF153" t="s">
        <v>159</v>
      </c>
      <c r="AG153" t="s">
        <v>160</v>
      </c>
      <c r="AH153">
        <v>41.00232307878958</v>
      </c>
      <c r="AI153">
        <v>39.113926809798933</v>
      </c>
      <c r="AJ153">
        <v>48.625355356651191</v>
      </c>
      <c r="AK153">
        <v>99.849556664446453</v>
      </c>
      <c r="AL153">
        <v>91.55763490640048</v>
      </c>
      <c r="AM153">
        <v>84.600444057172467</v>
      </c>
      <c r="AN153">
        <v>62.679539372074508</v>
      </c>
      <c r="AO153">
        <v>77.473044655427188</v>
      </c>
      <c r="AP153">
        <v>67.501284970471204</v>
      </c>
      <c r="AQ153">
        <v>61.328521581070369</v>
      </c>
      <c r="AR153">
        <v>98.371321447631857</v>
      </c>
      <c r="AS153"/>
      <c r="AT153"/>
      <c r="AU153"/>
      <c r="AV153"/>
      <c r="AW153"/>
      <c r="AX153"/>
      <c r="AY153"/>
      <c r="AZ153"/>
      <c r="BA153"/>
      <c r="BB153"/>
      <c r="BC153"/>
      <c r="BD153"/>
      <c r="BE153"/>
      <c r="BF153"/>
      <c r="BG153"/>
      <c r="BH153"/>
      <c r="BI153"/>
      <c r="BJ153"/>
      <c r="BK153"/>
      <c r="BL153"/>
      <c r="BM153"/>
      <c r="BN153"/>
      <c r="BO153"/>
      <c r="BP153"/>
      <c r="BQ153"/>
      <c r="BR153"/>
    </row>
    <row r="154">
      <c r="A154" t="s">
        <v>470</v>
      </c>
      <c r="B154">
        <v>2010</v>
      </c>
      <c r="C154" t="s">
        <v>475</v>
      </c>
      <c r="D154">
        <v>150</v>
      </c>
      <c r="E154" t="s">
        <v>108</v>
      </c>
      <c r="F154" t="s">
        <v>110</v>
      </c>
      <c r="G154" t="s">
        <v>191</v>
      </c>
      <c r="H154">
        <v>59.174151230382691</v>
      </c>
      <c r="I154">
        <v>33.940810996225537</v>
      </c>
      <c r="J154">
        <v>6.9127977447442799</v>
      </c>
      <c r="K154">
        <v>0.2219237541302565</v>
      </c>
      <c r="L154">
        <v>0.14051762514735261</v>
      </c>
      <c r="M154">
        <v>8.4418122684378183</v>
      </c>
      <c r="N154">
        <v>0.8595501528972167</v>
      </c>
      <c r="O154">
        <v>0.069962744340125907</v>
      </c>
      <c r="P154">
        <v>0.066439019823668302</v>
      </c>
      <c r="Q154">
        <v>0.2268872493823853</v>
      </c>
      <c r="R154">
        <v>69.352984782335497</v>
      </c>
      <c r="S154">
        <v>63.330795234758448</v>
      </c>
      <c r="T154">
        <v>46.860324884650133</v>
      </c>
      <c r="U154">
        <v>37.424260824544618</v>
      </c>
      <c r="V154">
        <v>30.784045139246281</v>
      </c>
      <c r="W154" t="s">
        <v>150</v>
      </c>
      <c r="X154" t="s">
        <v>151</v>
      </c>
      <c r="Y154" t="s">
        <v>152</v>
      </c>
      <c r="Z154" t="s">
        <v>153</v>
      </c>
      <c r="AA154" t="s">
        <v>154</v>
      </c>
      <c r="AB154" t="s">
        <v>155</v>
      </c>
      <c r="AC154" t="s">
        <v>156</v>
      </c>
      <c r="AD154" t="s">
        <v>157</v>
      </c>
      <c r="AE154" t="s">
        <v>158</v>
      </c>
      <c r="AF154" t="s">
        <v>159</v>
      </c>
      <c r="AG154" t="s">
        <v>160</v>
      </c>
      <c r="AH154">
        <v>58.8876761723374</v>
      </c>
      <c r="AI154">
        <v>56.624640957417903</v>
      </c>
      <c r="AJ154">
        <v>51.244784254497773</v>
      </c>
      <c r="AK154">
        <v>0</v>
      </c>
      <c r="AL154">
        <v>8.2105125381668884</v>
      </c>
      <c r="AM154">
        <v>15.399555942827551</v>
      </c>
      <c r="AN154">
        <v>36.700383915484373</v>
      </c>
      <c r="AO154">
        <v>21.603223088156149</v>
      </c>
      <c r="AP154">
        <v>32.457663374485321</v>
      </c>
      <c r="AQ154">
        <v>38.640335880944029</v>
      </c>
      <c r="AR154">
        <v>0.29475181421817759</v>
      </c>
      <c r="AS154"/>
      <c r="AT154"/>
      <c r="AU154"/>
      <c r="AV154"/>
      <c r="AW154"/>
      <c r="AX154"/>
      <c r="AY154"/>
      <c r="AZ154"/>
      <c r="BA154"/>
      <c r="BB154"/>
      <c r="BC154"/>
      <c r="BD154"/>
      <c r="BE154"/>
      <c r="BF154"/>
      <c r="BG154"/>
      <c r="BH154"/>
      <c r="BI154"/>
      <c r="BJ154"/>
      <c r="BK154"/>
      <c r="BL154"/>
      <c r="BM154"/>
      <c r="BN154"/>
      <c r="BO154"/>
      <c r="BP154"/>
      <c r="BQ154"/>
      <c r="BR154"/>
    </row>
    <row r="155">
      <c r="A155" t="s">
        <v>470</v>
      </c>
      <c r="B155">
        <v>2010</v>
      </c>
      <c r="C155" t="s">
        <v>475</v>
      </c>
      <c r="D155">
        <v>151</v>
      </c>
      <c r="E155" t="s">
        <v>109</v>
      </c>
      <c r="F155" t="s">
        <v>49</v>
      </c>
      <c r="G155" t="s">
        <v>191</v>
      </c>
      <c r="H155">
        <v>3.3779403738603899</v>
      </c>
      <c r="I155">
        <v>0.58907906712691438</v>
      </c>
      <c r="J155">
        <v>0.54931333924320347</v>
      </c>
      <c r="K155">
        <v>0.91281114636865457</v>
      </c>
      <c r="L155">
        <v>1.044113029288108</v>
      </c>
      <c r="M155">
        <v>2.1099495203593439</v>
      </c>
      <c r="N155">
        <v>0.35958075064379691</v>
      </c>
      <c r="O155">
        <v>0.62673978672549402</v>
      </c>
      <c r="P155">
        <v>1.342977163868573</v>
      </c>
      <c r="Q155">
        <v>1.1896488038818049</v>
      </c>
      <c r="R155">
        <v>4.5527974741480701</v>
      </c>
      <c r="S155">
        <v>2.1966062902312511</v>
      </c>
      <c r="T155">
        <v>0.6311377332664988</v>
      </c>
      <c r="U155">
        <v>0.32805038884384519</v>
      </c>
      <c r="V155">
        <v>0.1385787181910263</v>
      </c>
      <c r="W155" t="s">
        <v>150</v>
      </c>
      <c r="X155" t="s">
        <v>151</v>
      </c>
      <c r="Y155" t="s">
        <v>152</v>
      </c>
      <c r="Z155" t="s">
        <v>153</v>
      </c>
      <c r="AA155" t="s">
        <v>154</v>
      </c>
      <c r="AB155" t="s">
        <v>155</v>
      </c>
      <c r="AC155" t="s">
        <v>156</v>
      </c>
      <c r="AD155" t="s">
        <v>157</v>
      </c>
      <c r="AE155" t="s">
        <v>158</v>
      </c>
      <c r="AF155" t="s">
        <v>159</v>
      </c>
      <c r="AG155" t="s">
        <v>160</v>
      </c>
      <c r="AH155">
        <v>2.632582594675227</v>
      </c>
      <c r="AI155">
        <v>5.6601119173811059</v>
      </c>
      <c r="AJ155">
        <v>0.1298603888509498</v>
      </c>
      <c r="AK155">
        <v>0.1504433355535427</v>
      </c>
      <c r="AL155">
        <v>0.23185255543267849</v>
      </c>
      <c r="AM155">
        <v>0.27184674914097229</v>
      </c>
      <c r="AN155">
        <v>1.52743178632137</v>
      </c>
      <c r="AO155">
        <v>0.9237322564166518</v>
      </c>
      <c r="AP155">
        <v>0.080547149042613703</v>
      </c>
      <c r="AQ155">
        <v>0.031142537985610799</v>
      </c>
      <c r="AR155">
        <v>1.412570704583556</v>
      </c>
      <c r="AS155"/>
      <c r="AT155"/>
      <c r="AU155"/>
      <c r="AV155"/>
      <c r="AW155"/>
      <c r="AX155"/>
      <c r="AY155"/>
      <c r="AZ155"/>
      <c r="BA155"/>
      <c r="BB155"/>
      <c r="BC155"/>
      <c r="BD155"/>
      <c r="BE155"/>
      <c r="BF155"/>
      <c r="BG155"/>
      <c r="BH155"/>
      <c r="BI155"/>
      <c r="BJ155"/>
      <c r="BK155"/>
      <c r="BL155"/>
      <c r="BM155"/>
      <c r="BN155"/>
      <c r="BO155"/>
      <c r="BP155"/>
      <c r="BQ155"/>
      <c r="BR155"/>
    </row>
    <row r="156">
      <c r="A156" t="s">
        <v>470</v>
      </c>
      <c r="B156">
        <v>2010</v>
      </c>
      <c r="C156" t="s">
        <v>475</v>
      </c>
      <c r="D156">
        <v>152</v>
      </c>
      <c r="E156" t="s">
        <v>109</v>
      </c>
      <c r="F156" t="s">
        <v>48</v>
      </c>
      <c r="G156" t="s">
        <v>191</v>
      </c>
      <c r="H156">
        <v>96.586724174322498</v>
      </c>
      <c r="I156">
        <v>99.327619181591245</v>
      </c>
      <c r="J156">
        <v>99.427557584817805</v>
      </c>
      <c r="K156">
        <v>99.046063581022977</v>
      </c>
      <c r="L156">
        <v>98.815369345564463</v>
      </c>
      <c r="M156">
        <v>97.832886002956428</v>
      </c>
      <c r="N156">
        <v>99.60295393297352</v>
      </c>
      <c r="O156">
        <v>99.373260213274477</v>
      </c>
      <c r="P156">
        <v>98.590583816307756</v>
      </c>
      <c r="Q156">
        <v>98.583463946735804</v>
      </c>
      <c r="R156">
        <v>95.447202525851864</v>
      </c>
      <c r="S156">
        <v>97.803393709768756</v>
      </c>
      <c r="T156">
        <v>99.150159486767592</v>
      </c>
      <c r="U156">
        <v>99.671949611156151</v>
      </c>
      <c r="V156">
        <v>99.861421281808987</v>
      </c>
      <c r="W156" t="s">
        <v>150</v>
      </c>
      <c r="X156" t="s">
        <v>151</v>
      </c>
      <c r="Y156" t="s">
        <v>152</v>
      </c>
      <c r="Z156" t="s">
        <v>153</v>
      </c>
      <c r="AA156" t="s">
        <v>154</v>
      </c>
      <c r="AB156" t="s">
        <v>155</v>
      </c>
      <c r="AC156" t="s">
        <v>156</v>
      </c>
      <c r="AD156" t="s">
        <v>157</v>
      </c>
      <c r="AE156" t="s">
        <v>158</v>
      </c>
      <c r="AF156" t="s">
        <v>159</v>
      </c>
      <c r="AG156" t="s">
        <v>160</v>
      </c>
      <c r="AH156">
        <v>97.367417405324773</v>
      </c>
      <c r="AI156">
        <v>94.339888082618913</v>
      </c>
      <c r="AJ156">
        <v>99.698169010669176</v>
      </c>
      <c r="AK156">
        <v>99.849556664446453</v>
      </c>
      <c r="AL156">
        <v>99.446868703483887</v>
      </c>
      <c r="AM156">
        <v>99.536234137873024</v>
      </c>
      <c r="AN156">
        <v>98.419057709376204</v>
      </c>
      <c r="AO156">
        <v>99.076267743583344</v>
      </c>
      <c r="AP156">
        <v>99.919452850957384</v>
      </c>
      <c r="AQ156">
        <v>99.968857462014384</v>
      </c>
      <c r="AR156">
        <v>98.587429295416328</v>
      </c>
      <c r="AS156"/>
      <c r="AT156"/>
      <c r="AU156"/>
      <c r="AV156"/>
      <c r="AW156"/>
      <c r="AX156"/>
      <c r="AY156"/>
      <c r="AZ156"/>
      <c r="BA156"/>
      <c r="BB156"/>
      <c r="BC156"/>
      <c r="BD156"/>
      <c r="BE156"/>
      <c r="BF156"/>
      <c r="BG156"/>
      <c r="BH156"/>
      <c r="BI156"/>
      <c r="BJ156"/>
      <c r="BK156"/>
      <c r="BL156"/>
      <c r="BM156"/>
      <c r="BN156"/>
      <c r="BO156"/>
      <c r="BP156"/>
      <c r="BQ156"/>
      <c r="BR156"/>
    </row>
    <row r="157">
      <c r="A157" t="s">
        <v>470</v>
      </c>
      <c r="B157">
        <v>2010</v>
      </c>
      <c r="C157" t="s">
        <v>475</v>
      </c>
      <c r="D157">
        <v>153</v>
      </c>
      <c r="E157" t="s">
        <v>62</v>
      </c>
      <c r="F157" t="s">
        <v>307</v>
      </c>
      <c r="G157" t="s">
        <v>191</v>
      </c>
      <c r="H157">
        <v>20.82354079468298</v>
      </c>
      <c r="I157">
        <v>39.906685379752737</v>
      </c>
      <c r="J157">
        <v>84.390776534667225</v>
      </c>
      <c r="K157">
        <v>98.966751462567032</v>
      </c>
      <c r="L157">
        <v>99.857194103489306</v>
      </c>
      <c r="M157">
        <v>84.457636905609078</v>
      </c>
      <c r="N157">
        <v>96.03565992802568</v>
      </c>
      <c r="O157">
        <v>98.932625827188943</v>
      </c>
      <c r="P157">
        <v>99.768768649684617</v>
      </c>
      <c r="Q157">
        <v>100</v>
      </c>
      <c r="R157">
        <v>9.3529413461623232</v>
      </c>
      <c r="S157">
        <v>16.222146343886251</v>
      </c>
      <c r="T157">
        <v>29.767813574365061</v>
      </c>
      <c r="U157">
        <v>32.858815473486722</v>
      </c>
      <c r="V157">
        <v>36.065002654902393</v>
      </c>
      <c r="W157" t="s">
        <v>150</v>
      </c>
      <c r="X157" t="s">
        <v>151</v>
      </c>
      <c r="Y157" t="s">
        <v>152</v>
      </c>
      <c r="Z157" t="s">
        <v>153</v>
      </c>
      <c r="AA157" t="s">
        <v>154</v>
      </c>
      <c r="AB157" t="s">
        <v>155</v>
      </c>
      <c r="AC157" t="s">
        <v>156</v>
      </c>
      <c r="AD157" t="s">
        <v>157</v>
      </c>
      <c r="AE157" t="s">
        <v>158</v>
      </c>
      <c r="AF157" t="s">
        <v>159</v>
      </c>
      <c r="AG157" t="s">
        <v>160</v>
      </c>
      <c r="AH157">
        <v>16.78402866993649</v>
      </c>
      <c r="AI157">
        <v>32.962409728357862</v>
      </c>
      <c r="AJ157">
        <v>40.408152637604438</v>
      </c>
      <c r="AK157">
        <v>39.134749726657233</v>
      </c>
      <c r="AL157">
        <v>79.688060112477046</v>
      </c>
      <c r="AM157">
        <v>72.991151060071658</v>
      </c>
      <c r="AN157">
        <v>57.816544746366247</v>
      </c>
      <c r="AO157">
        <v>76.895098643913414</v>
      </c>
      <c r="AP157">
        <v>43.953178830373432</v>
      </c>
      <c r="AQ157">
        <v>36.717068502639442</v>
      </c>
      <c r="AR157">
        <v>99.306437675710058</v>
      </c>
      <c r="AS157">
        <v>995.3201209999994</v>
      </c>
      <c r="AT157">
        <v>1908.8542449999979</v>
      </c>
      <c r="AU157">
        <v>4038.0092460000078</v>
      </c>
      <c r="AV157">
        <v>4721.5911950000027</v>
      </c>
      <c r="AW157">
        <v>4774.9032290000096</v>
      </c>
      <c r="AX157">
        <v>2493.724587000002</v>
      </c>
      <c r="AY157">
        <v>2838.109829000005</v>
      </c>
      <c r="AZ157">
        <v>2933.6685860000021</v>
      </c>
      <c r="BA157">
        <v>2946.3155139999981</v>
      </c>
      <c r="BB157">
        <v>2961.4603809999971</v>
      </c>
      <c r="BC157">
        <v>170.27987200000001</v>
      </c>
      <c r="BD157">
        <v>295.70648200000011</v>
      </c>
      <c r="BE157">
        <v>542.34279700000025</v>
      </c>
      <c r="BF157">
        <v>598.14291800000012</v>
      </c>
      <c r="BG157">
        <v>658.92706999999973</v>
      </c>
      <c r="BH157">
        <v>160.12525699999981</v>
      </c>
      <c r="BI157">
        <v>627.66067200000009</v>
      </c>
      <c r="BJ157">
        <v>851.26336299999991</v>
      </c>
      <c r="BK157">
        <v>641.35448600000029</v>
      </c>
      <c r="BL157">
        <v>1666.5842849999999</v>
      </c>
      <c r="BM157">
        <v>1515.420742999999</v>
      </c>
      <c r="BN157">
        <v>1228.079599999998</v>
      </c>
      <c r="BO157">
        <v>744.03236999999876</v>
      </c>
      <c r="BP157">
        <v>492.61443400000019</v>
      </c>
      <c r="BQ157">
        <v>201.49826300000021</v>
      </c>
      <c r="BR157">
        <v>8310.0445630000049</v>
      </c>
    </row>
    <row r="158">
      <c r="A158" t="s">
        <v>470</v>
      </c>
      <c r="B158">
        <v>2010</v>
      </c>
      <c r="C158" t="s">
        <v>475</v>
      </c>
      <c r="D158">
        <v>154</v>
      </c>
      <c r="E158" t="s">
        <v>62</v>
      </c>
      <c r="F158" t="s">
        <v>308</v>
      </c>
      <c r="G158" t="s">
        <v>191</v>
      </c>
      <c r="H158">
        <v>0.53529565058759332</v>
      </c>
      <c r="I158">
        <v>1.003649515074432</v>
      </c>
      <c r="J158">
        <v>1.1838741965072579</v>
      </c>
      <c r="K158">
        <v>0.099756768297317305</v>
      </c>
      <c r="L158">
        <v>0</v>
      </c>
      <c r="M158">
        <v>0.30907363242228392</v>
      </c>
      <c r="N158">
        <v>0.057127230822682902</v>
      </c>
      <c r="O158">
        <v>0.16049811064516581</v>
      </c>
      <c r="P158">
        <v>0</v>
      </c>
      <c r="Q158">
        <v>0</v>
      </c>
      <c r="R158">
        <v>0.52108357903424729</v>
      </c>
      <c r="S158">
        <v>0.40688201040671701</v>
      </c>
      <c r="T158">
        <v>1.4076970229929819</v>
      </c>
      <c r="U158">
        <v>0.54927658325659257</v>
      </c>
      <c r="V158">
        <v>3.660379570939774</v>
      </c>
      <c r="W158" t="s">
        <v>150</v>
      </c>
      <c r="X158" t="s">
        <v>151</v>
      </c>
      <c r="Y158" t="s">
        <v>152</v>
      </c>
      <c r="Z158" t="s">
        <v>153</v>
      </c>
      <c r="AA158" t="s">
        <v>154</v>
      </c>
      <c r="AB158" t="s">
        <v>155</v>
      </c>
      <c r="AC158" t="s">
        <v>156</v>
      </c>
      <c r="AD158" t="s">
        <v>157</v>
      </c>
      <c r="AE158" t="s">
        <v>158</v>
      </c>
      <c r="AF158" t="s">
        <v>159</v>
      </c>
      <c r="AG158" t="s">
        <v>160</v>
      </c>
      <c r="AH158">
        <v>0.77742301094551225</v>
      </c>
      <c r="AI158">
        <v>0.023570466207417599</v>
      </c>
      <c r="AJ158">
        <v>5.2720346823181421</v>
      </c>
      <c r="AK158">
        <v>0.29822941974563388</v>
      </c>
      <c r="AL158">
        <v>0</v>
      </c>
      <c r="AM158">
        <v>0</v>
      </c>
      <c r="AN158">
        <v>0.43368382862685029</v>
      </c>
      <c r="AO158">
        <v>0</v>
      </c>
      <c r="AP158">
        <v>0</v>
      </c>
      <c r="AQ158">
        <v>0.35913101178072637</v>
      </c>
      <c r="AR158">
        <v>0</v>
      </c>
      <c r="AS158">
        <v>25.585972000000009</v>
      </c>
      <c r="AT158">
        <v>48.007511000000001</v>
      </c>
      <c r="AU158">
        <v>56.647126</v>
      </c>
      <c r="AV158">
        <v>4.7592819999999998</v>
      </c>
      <c r="AW158">
        <v>0</v>
      </c>
      <c r="AX158">
        <v>9.1258119999999998</v>
      </c>
      <c r="AY158">
        <v>1.6882619999999999</v>
      </c>
      <c r="AZ158">
        <v>4.7592819999999998</v>
      </c>
      <c r="BA158">
        <v>0</v>
      </c>
      <c r="BB158">
        <v>0</v>
      </c>
      <c r="BC158">
        <v>9.4868600000000001</v>
      </c>
      <c r="BD158">
        <v>7.4168760000000002</v>
      </c>
      <c r="BE158">
        <v>25.646974</v>
      </c>
      <c r="BF158">
        <v>9.9987139999999997</v>
      </c>
      <c r="BG158">
        <v>66.877110999999999</v>
      </c>
      <c r="BH158">
        <v>7.4168760000000002</v>
      </c>
      <c r="BI158">
        <v>0.448822</v>
      </c>
      <c r="BJ158">
        <v>111.063973</v>
      </c>
      <c r="BK158">
        <v>4.8874919999999999</v>
      </c>
      <c r="BL158">
        <v>0</v>
      </c>
      <c r="BM158">
        <v>0</v>
      </c>
      <c r="BN158">
        <v>9.2118660000000006</v>
      </c>
      <c r="BO158">
        <v>0</v>
      </c>
      <c r="BP158">
        <v>0</v>
      </c>
      <c r="BQ158">
        <v>1.9708619999999999</v>
      </c>
      <c r="BR158">
        <v>0</v>
      </c>
    </row>
    <row r="159">
      <c r="A159" t="s">
        <v>470</v>
      </c>
      <c r="B159">
        <v>2010</v>
      </c>
      <c r="C159" t="s">
        <v>475</v>
      </c>
      <c r="D159">
        <v>155</v>
      </c>
      <c r="E159" t="s">
        <v>62</v>
      </c>
      <c r="F159" t="s">
        <v>309</v>
      </c>
      <c r="G159" t="s">
        <v>191</v>
      </c>
      <c r="H159">
        <v>3.191274187475567</v>
      </c>
      <c r="I159">
        <v>5.4148429013849126</v>
      </c>
      <c r="J159">
        <v>1.689623158596449</v>
      </c>
      <c r="K159">
        <v>0.24709350084977949</v>
      </c>
      <c r="L159">
        <v>0.14280589651068609</v>
      </c>
      <c r="M159">
        <v>2.0580978440702729</v>
      </c>
      <c r="N159">
        <v>0.87288390740405086</v>
      </c>
      <c r="O159">
        <v>0.30770598456785159</v>
      </c>
      <c r="P159">
        <v>0.231231350315387</v>
      </c>
      <c r="Q159">
        <v>0</v>
      </c>
      <c r="R159">
        <v>1.644885970740678</v>
      </c>
      <c r="S159">
        <v>3.7040401962962179</v>
      </c>
      <c r="T159">
        <v>5.5818070797734256</v>
      </c>
      <c r="U159">
        <v>6.1675478769377099</v>
      </c>
      <c r="V159">
        <v>5.3122855991792584</v>
      </c>
      <c r="W159" t="s">
        <v>150</v>
      </c>
      <c r="X159" t="s">
        <v>151</v>
      </c>
      <c r="Y159" t="s">
        <v>152</v>
      </c>
      <c r="Z159" t="s">
        <v>153</v>
      </c>
      <c r="AA159" t="s">
        <v>154</v>
      </c>
      <c r="AB159" t="s">
        <v>155</v>
      </c>
      <c r="AC159" t="s">
        <v>156</v>
      </c>
      <c r="AD159" t="s">
        <v>157</v>
      </c>
      <c r="AE159" t="s">
        <v>158</v>
      </c>
      <c r="AF159" t="s">
        <v>159</v>
      </c>
      <c r="AG159" t="s">
        <v>160</v>
      </c>
      <c r="AH159">
        <v>22.296324068828181</v>
      </c>
      <c r="AI159">
        <v>1.1472347351210379</v>
      </c>
      <c r="AJ159">
        <v>1.8696692823510619</v>
      </c>
      <c r="AK159">
        <v>0.13991812326852121</v>
      </c>
      <c r="AL159">
        <v>1.894924820465415</v>
      </c>
      <c r="AM159">
        <v>3.171169811287021</v>
      </c>
      <c r="AN159">
        <v>2.609213286721991</v>
      </c>
      <c r="AO159">
        <v>0.39010080190533503</v>
      </c>
      <c r="AP159">
        <v>1.1747851506253999</v>
      </c>
      <c r="AQ159">
        <v>3.9021115754484539</v>
      </c>
      <c r="AR159">
        <v>0.42447638747745881</v>
      </c>
      <c r="AS159">
        <v>152.53599</v>
      </c>
      <c r="AT159">
        <v>259.00787700000012</v>
      </c>
      <c r="AU159">
        <v>80.846677999999997</v>
      </c>
      <c r="AV159">
        <v>11.788550000000001</v>
      </c>
      <c r="AW159">
        <v>6.828595</v>
      </c>
      <c r="AX159">
        <v>60.768089000000003</v>
      </c>
      <c r="AY159">
        <v>25.796047000000002</v>
      </c>
      <c r="AZ159">
        <v>9.1244660000000017</v>
      </c>
      <c r="BA159">
        <v>6.828595</v>
      </c>
      <c r="BB159">
        <v>0</v>
      </c>
      <c r="BC159">
        <v>29.946832999999991</v>
      </c>
      <c r="BD159">
        <v>67.519344999999987</v>
      </c>
      <c r="BE159">
        <v>101.69550599999999</v>
      </c>
      <c r="BF159">
        <v>112.270483</v>
      </c>
      <c r="BG159">
        <v>97.058326000000008</v>
      </c>
      <c r="BH159">
        <v>212.71440200000001</v>
      </c>
      <c r="BI159">
        <v>21.845312</v>
      </c>
      <c r="BJ159">
        <v>39.387619999999998</v>
      </c>
      <c r="BK159">
        <v>2.2930290000000002</v>
      </c>
      <c r="BL159">
        <v>39.630177000000003</v>
      </c>
      <c r="BM159">
        <v>65.838892000000001</v>
      </c>
      <c r="BN159">
        <v>55.422225999999988</v>
      </c>
      <c r="BO159">
        <v>3.7745920000000002</v>
      </c>
      <c r="BP159">
        <v>13.166650000000001</v>
      </c>
      <c r="BQ159">
        <v>21.414256000000002</v>
      </c>
      <c r="BR159">
        <v>35.520533999999998</v>
      </c>
    </row>
    <row r="160">
      <c r="A160" t="s">
        <v>470</v>
      </c>
      <c r="B160">
        <v>2010</v>
      </c>
      <c r="C160" t="s">
        <v>475</v>
      </c>
      <c r="D160">
        <v>156</v>
      </c>
      <c r="E160" t="s">
        <v>62</v>
      </c>
      <c r="F160" t="s">
        <v>310</v>
      </c>
      <c r="G160" t="s">
        <v>191</v>
      </c>
      <c r="H160">
        <v>0.24715921853410069</v>
      </c>
      <c r="I160">
        <v>0.35380222504577818</v>
      </c>
      <c r="J160">
        <v>0.32669540502642891</v>
      </c>
      <c r="K160">
        <v>0.0136114960214223</v>
      </c>
      <c r="L160">
        <v>0</v>
      </c>
      <c r="M160">
        <v>1.1792478312715651</v>
      </c>
      <c r="N160">
        <v>0.0749953308189618</v>
      </c>
      <c r="O160">
        <v>0</v>
      </c>
      <c r="P160">
        <v>0</v>
      </c>
      <c r="Q160">
        <v>0</v>
      </c>
      <c r="R160">
        <v>0.049811041331544501</v>
      </c>
      <c r="S160">
        <v>0</v>
      </c>
      <c r="T160">
        <v>0</v>
      </c>
      <c r="U160">
        <v>0.38874303982416619</v>
      </c>
      <c r="V160">
        <v>0</v>
      </c>
      <c r="W160" t="s">
        <v>150</v>
      </c>
      <c r="X160" t="s">
        <v>151</v>
      </c>
      <c r="Y160" t="s">
        <v>152</v>
      </c>
      <c r="Z160" t="s">
        <v>153</v>
      </c>
      <c r="AA160" t="s">
        <v>154</v>
      </c>
      <c r="AB160" t="s">
        <v>155</v>
      </c>
      <c r="AC160" t="s">
        <v>156</v>
      </c>
      <c r="AD160" t="s">
        <v>157</v>
      </c>
      <c r="AE160" t="s">
        <v>158</v>
      </c>
      <c r="AF160" t="s">
        <v>159</v>
      </c>
      <c r="AG160" t="s">
        <v>160</v>
      </c>
      <c r="AH160">
        <v>0.050000340396850099</v>
      </c>
      <c r="AI160">
        <v>0.37162910881228012</v>
      </c>
      <c r="AJ160">
        <v>0</v>
      </c>
      <c r="AK160">
        <v>0</v>
      </c>
      <c r="AL160">
        <v>0</v>
      </c>
      <c r="AM160">
        <v>0</v>
      </c>
      <c r="AN160">
        <v>0.5606943542177445</v>
      </c>
      <c r="AO160">
        <v>0</v>
      </c>
      <c r="AP160">
        <v>0.27106298213093022</v>
      </c>
      <c r="AQ160">
        <v>0</v>
      </c>
      <c r="AR160">
        <v>0.26908593681240739</v>
      </c>
      <c r="AS160">
        <v>11.813675</v>
      </c>
      <c r="AT160">
        <v>16.923401999999999</v>
      </c>
      <c r="AU160">
        <v>15.632028999999999</v>
      </c>
      <c r="AV160">
        <v>0.64938899999999999</v>
      </c>
      <c r="AW160">
        <v>0</v>
      </c>
      <c r="AX160">
        <v>34.818868000000002</v>
      </c>
      <c r="AY160">
        <v>2.2163119999999998</v>
      </c>
      <c r="AZ160">
        <v>0</v>
      </c>
      <c r="BA160">
        <v>0</v>
      </c>
      <c r="BB160">
        <v>0</v>
      </c>
      <c r="BC160">
        <v>0.90686100000000003</v>
      </c>
      <c r="BD160">
        <v>0</v>
      </c>
      <c r="BE160">
        <v>0</v>
      </c>
      <c r="BF160">
        <v>7.076454</v>
      </c>
      <c r="BG160">
        <v>0</v>
      </c>
      <c r="BH160">
        <v>0.47702</v>
      </c>
      <c r="BI160">
        <v>7.076454</v>
      </c>
      <c r="BJ160">
        <v>0</v>
      </c>
      <c r="BK160">
        <v>0</v>
      </c>
      <c r="BL160">
        <v>0</v>
      </c>
      <c r="BM160">
        <v>0</v>
      </c>
      <c r="BN160">
        <v>11.909693000000001</v>
      </c>
      <c r="BO160">
        <v>0</v>
      </c>
      <c r="BP160">
        <v>3.037995</v>
      </c>
      <c r="BQ160">
        <v>0</v>
      </c>
      <c r="BR160">
        <v>22.517333000000001</v>
      </c>
    </row>
    <row r="161">
      <c r="A161" t="s">
        <v>470</v>
      </c>
      <c r="B161">
        <v>2010</v>
      </c>
      <c r="C161" t="s">
        <v>475</v>
      </c>
      <c r="D161">
        <v>157</v>
      </c>
      <c r="E161" t="s">
        <v>62</v>
      </c>
      <c r="F161" t="s">
        <v>311</v>
      </c>
      <c r="G161" t="s">
        <v>191</v>
      </c>
      <c r="H161">
        <v>0.094317874615921601</v>
      </c>
      <c r="I161">
        <v>0</v>
      </c>
      <c r="J161">
        <v>0.021599684109703501</v>
      </c>
      <c r="K161">
        <v>0</v>
      </c>
      <c r="L161">
        <v>0</v>
      </c>
      <c r="M161">
        <v>0.035003394627058197</v>
      </c>
      <c r="N161">
        <v>0.034972208018850703</v>
      </c>
      <c r="O161">
        <v>0</v>
      </c>
      <c r="P161">
        <v>0</v>
      </c>
      <c r="Q161">
        <v>0</v>
      </c>
      <c r="R161">
        <v>0.19085265697984061</v>
      </c>
      <c r="S161">
        <v>0</v>
      </c>
      <c r="T161">
        <v>0</v>
      </c>
      <c r="U161">
        <v>0</v>
      </c>
      <c r="V161">
        <v>0</v>
      </c>
      <c r="W161" t="s">
        <v>150</v>
      </c>
      <c r="X161" t="s">
        <v>151</v>
      </c>
      <c r="Y161" t="s">
        <v>152</v>
      </c>
      <c r="Z161" t="s">
        <v>153</v>
      </c>
      <c r="AA161" t="s">
        <v>154</v>
      </c>
      <c r="AB161" t="s">
        <v>155</v>
      </c>
      <c r="AC161" t="s">
        <v>156</v>
      </c>
      <c r="AD161" t="s">
        <v>157</v>
      </c>
      <c r="AE161" t="s">
        <v>158</v>
      </c>
      <c r="AF161" t="s">
        <v>159</v>
      </c>
      <c r="AG161" t="s">
        <v>160</v>
      </c>
      <c r="AH161">
        <v>0</v>
      </c>
      <c r="AI161">
        <v>0</v>
      </c>
      <c r="AJ161">
        <v>0</v>
      </c>
      <c r="AK161">
        <v>0</v>
      </c>
      <c r="AL161">
        <v>0</v>
      </c>
      <c r="AM161">
        <v>0</v>
      </c>
      <c r="AN161">
        <v>0</v>
      </c>
      <c r="AO161">
        <v>0</v>
      </c>
      <c r="AP161">
        <v>0</v>
      </c>
      <c r="AQ161">
        <v>1.009812273795625</v>
      </c>
      <c r="AR161">
        <v>0</v>
      </c>
      <c r="AS161">
        <v>4.5081899999999999</v>
      </c>
      <c r="AT161">
        <v>0</v>
      </c>
      <c r="AU161">
        <v>1.0335220000000001</v>
      </c>
      <c r="AV161">
        <v>0</v>
      </c>
      <c r="AW161">
        <v>0</v>
      </c>
      <c r="AX161">
        <v>1.0335220000000001</v>
      </c>
      <c r="AY161">
        <v>1.0335220000000001</v>
      </c>
      <c r="AZ161">
        <v>0</v>
      </c>
      <c r="BA161">
        <v>0</v>
      </c>
      <c r="BB161">
        <v>0</v>
      </c>
      <c r="BC161">
        <v>3.4746679999999999</v>
      </c>
      <c r="BD161">
        <v>0</v>
      </c>
      <c r="BE161">
        <v>0</v>
      </c>
      <c r="BF161">
        <v>0</v>
      </c>
      <c r="BG161">
        <v>0</v>
      </c>
      <c r="BH161">
        <v>0</v>
      </c>
      <c r="BI161">
        <v>0</v>
      </c>
      <c r="BJ161">
        <v>0</v>
      </c>
      <c r="BK161">
        <v>0</v>
      </c>
      <c r="BL161">
        <v>0</v>
      </c>
      <c r="BM161">
        <v>0</v>
      </c>
      <c r="BN161">
        <v>0</v>
      </c>
      <c r="BO161">
        <v>0</v>
      </c>
      <c r="BP161">
        <v>0</v>
      </c>
      <c r="BQ161">
        <v>5.5417120000000004</v>
      </c>
      <c r="BR161">
        <v>0</v>
      </c>
    </row>
    <row r="162">
      <c r="A162" t="s">
        <v>470</v>
      </c>
      <c r="B162">
        <v>2010</v>
      </c>
      <c r="C162" t="s">
        <v>475</v>
      </c>
      <c r="D162">
        <v>158</v>
      </c>
      <c r="E162" t="s">
        <v>62</v>
      </c>
      <c r="F162" t="s">
        <v>312</v>
      </c>
      <c r="G162" t="s">
        <v>191</v>
      </c>
      <c r="H162">
        <v>16.216704581680691</v>
      </c>
      <c r="I162">
        <v>19.7340112075623</v>
      </c>
      <c r="J162">
        <v>5.8663746993799242</v>
      </c>
      <c r="K162">
        <v>0.50559978676398132</v>
      </c>
      <c r="L162">
        <v>0</v>
      </c>
      <c r="M162">
        <v>4.822291114827256</v>
      </c>
      <c r="N162">
        <v>2.1772718892142131</v>
      </c>
      <c r="O162">
        <v>0.52920733325786884</v>
      </c>
      <c r="P162">
        <v>0</v>
      </c>
      <c r="Q162">
        <v>0</v>
      </c>
      <c r="R162">
        <v>18.937251664747361</v>
      </c>
      <c r="S162">
        <v>16.336136214652299</v>
      </c>
      <c r="T162">
        <v>16.382357438218289</v>
      </c>
      <c r="U162">
        <v>23.000099241774379</v>
      </c>
      <c r="V162">
        <v>24.178287035732311</v>
      </c>
      <c r="W162" t="s">
        <v>150</v>
      </c>
      <c r="X162" t="s">
        <v>151</v>
      </c>
      <c r="Y162" t="s">
        <v>152</v>
      </c>
      <c r="Z162" t="s">
        <v>153</v>
      </c>
      <c r="AA162" t="s">
        <v>154</v>
      </c>
      <c r="AB162" t="s">
        <v>155</v>
      </c>
      <c r="AC162" t="s">
        <v>156</v>
      </c>
      <c r="AD162" t="s">
        <v>157</v>
      </c>
      <c r="AE162" t="s">
        <v>158</v>
      </c>
      <c r="AF162" t="s">
        <v>159</v>
      </c>
      <c r="AG162" t="s">
        <v>160</v>
      </c>
      <c r="AH162">
        <v>1.254548077952462</v>
      </c>
      <c r="AI162">
        <v>9.2421441128958755</v>
      </c>
      <c r="AJ162">
        <v>1.3773297437083609</v>
      </c>
      <c r="AK162">
        <v>60.427102730328578</v>
      </c>
      <c r="AL162">
        <v>10.52778126997416</v>
      </c>
      <c r="AM162">
        <v>8.4381231858137333</v>
      </c>
      <c r="AN162">
        <v>2.4935104829049921</v>
      </c>
      <c r="AO162">
        <v>1.1115774660250799</v>
      </c>
      <c r="AP162">
        <v>22.41437264451579</v>
      </c>
      <c r="AQ162">
        <v>19.371540755391731</v>
      </c>
      <c r="AR162">
        <v>0</v>
      </c>
      <c r="AS162">
        <v>775.12333399999932</v>
      </c>
      <c r="AT162">
        <v>943.93585199999973</v>
      </c>
      <c r="AU162">
        <v>280.69981399999989</v>
      </c>
      <c r="AV162">
        <v>24.121590999999999</v>
      </c>
      <c r="AW162">
        <v>0</v>
      </c>
      <c r="AX162">
        <v>142.38458900000001</v>
      </c>
      <c r="AY162">
        <v>64.344189999999983</v>
      </c>
      <c r="AZ162">
        <v>15.692689</v>
      </c>
      <c r="BA162">
        <v>0</v>
      </c>
      <c r="BB162">
        <v>0</v>
      </c>
      <c r="BC162">
        <v>344.77205299999991</v>
      </c>
      <c r="BD162">
        <v>297.78435400000001</v>
      </c>
      <c r="BE162">
        <v>298.4718219999998</v>
      </c>
      <c r="BF162">
        <v>418.68053600000002</v>
      </c>
      <c r="BG162">
        <v>441.75035799999978</v>
      </c>
      <c r="BH162">
        <v>11.968809</v>
      </c>
      <c r="BI162">
        <v>175.98623499999991</v>
      </c>
      <c r="BJ162">
        <v>29.01568799999999</v>
      </c>
      <c r="BK162">
        <v>990.30129700000145</v>
      </c>
      <c r="BL162">
        <v>220.176458</v>
      </c>
      <c r="BM162">
        <v>175.18982399999999</v>
      </c>
      <c r="BN162">
        <v>52.964585999999997</v>
      </c>
      <c r="BO162">
        <v>10.755557</v>
      </c>
      <c r="BP162">
        <v>251.21376400000011</v>
      </c>
      <c r="BQ162">
        <v>106.308373</v>
      </c>
      <c r="BR162">
        <v>0</v>
      </c>
    </row>
    <row r="163">
      <c r="A163" t="s">
        <v>470</v>
      </c>
      <c r="B163">
        <v>2010</v>
      </c>
      <c r="C163" t="s">
        <v>475</v>
      </c>
      <c r="D163">
        <v>159</v>
      </c>
      <c r="E163" t="s">
        <v>62</v>
      </c>
      <c r="F163" t="s">
        <v>313</v>
      </c>
      <c r="G163" t="s">
        <v>191</v>
      </c>
      <c r="H163">
        <v>58.423359344950022</v>
      </c>
      <c r="I163">
        <v>33.587008771179747</v>
      </c>
      <c r="J163">
        <v>6.4699681058831251</v>
      </c>
      <c r="K163">
        <v>0.16718698550047259</v>
      </c>
      <c r="L163">
        <v>0</v>
      </c>
      <c r="M163">
        <v>6.5711285102054804</v>
      </c>
      <c r="N163">
        <v>0.70706499554179347</v>
      </c>
      <c r="O163">
        <v>0.069962744340125907</v>
      </c>
      <c r="P163">
        <v>0</v>
      </c>
      <c r="Q163">
        <v>0</v>
      </c>
      <c r="R163">
        <v>68.924677419897336</v>
      </c>
      <c r="S163">
        <v>63.330795234758448</v>
      </c>
      <c r="T163">
        <v>46.860324884650133</v>
      </c>
      <c r="U163">
        <v>37.035517784720462</v>
      </c>
      <c r="V163">
        <v>30.784045139246281</v>
      </c>
      <c r="W163" t="s">
        <v>150</v>
      </c>
      <c r="X163" t="s">
        <v>151</v>
      </c>
      <c r="Y163" t="s">
        <v>152</v>
      </c>
      <c r="Z163" t="s">
        <v>153</v>
      </c>
      <c r="AA163" t="s">
        <v>154</v>
      </c>
      <c r="AB163" t="s">
        <v>155</v>
      </c>
      <c r="AC163" t="s">
        <v>156</v>
      </c>
      <c r="AD163" t="s">
        <v>157</v>
      </c>
      <c r="AE163" t="s">
        <v>158</v>
      </c>
      <c r="AF163" t="s">
        <v>159</v>
      </c>
      <c r="AG163" t="s">
        <v>160</v>
      </c>
      <c r="AH163">
        <v>58.837675831940558</v>
      </c>
      <c r="AI163">
        <v>55.889428603000212</v>
      </c>
      <c r="AJ163">
        <v>51.072813654017899</v>
      </c>
      <c r="AK163">
        <v>0</v>
      </c>
      <c r="AL163">
        <v>7.8892337970834099</v>
      </c>
      <c r="AM163">
        <v>15.399555942827551</v>
      </c>
      <c r="AN163">
        <v>35.331750258248313</v>
      </c>
      <c r="AO163">
        <v>21.603223088156149</v>
      </c>
      <c r="AP163">
        <v>32.018965417616272</v>
      </c>
      <c r="AQ163">
        <v>38.640335880944029</v>
      </c>
      <c r="AR163">
        <v>0</v>
      </c>
      <c r="AS163">
        <v>2792.5099610000002</v>
      </c>
      <c r="AT163">
        <v>1606.565508000001</v>
      </c>
      <c r="AU163">
        <v>309.58111899999989</v>
      </c>
      <c r="AV163">
        <v>7.9763009999999994</v>
      </c>
      <c r="AW163">
        <v>0</v>
      </c>
      <c r="AX163">
        <v>194.02135000000001</v>
      </c>
      <c r="AY163">
        <v>20.895655999999999</v>
      </c>
      <c r="AZ163">
        <v>2.0746190000000002</v>
      </c>
      <c r="BA163">
        <v>0</v>
      </c>
      <c r="BB163">
        <v>0</v>
      </c>
      <c r="BC163">
        <v>1254.844311999999</v>
      </c>
      <c r="BD163">
        <v>1154.4296459999989</v>
      </c>
      <c r="BE163">
        <v>853.75298399999974</v>
      </c>
      <c r="BF163">
        <v>674.1731969999995</v>
      </c>
      <c r="BG163">
        <v>562.44112500000006</v>
      </c>
      <c r="BH163">
        <v>561.33114100000012</v>
      </c>
      <c r="BI163">
        <v>1064.2303340000001</v>
      </c>
      <c r="BJ163">
        <v>1075.9317679999999</v>
      </c>
      <c r="BK163">
        <v>0</v>
      </c>
      <c r="BL163">
        <v>164.99426700000001</v>
      </c>
      <c r="BM163">
        <v>319.72103700000008</v>
      </c>
      <c r="BN163">
        <v>750.48071300000106</v>
      </c>
      <c r="BO163">
        <v>209.03149300000021</v>
      </c>
      <c r="BP163">
        <v>358.8592440000001</v>
      </c>
      <c r="BQ163">
        <v>212.05289200000001</v>
      </c>
      <c r="BR163">
        <v>0</v>
      </c>
    </row>
    <row r="164">
      <c r="A164" t="s">
        <v>470</v>
      </c>
      <c r="B164">
        <v>2010</v>
      </c>
      <c r="C164" t="s">
        <v>475</v>
      </c>
      <c r="D164">
        <v>160</v>
      </c>
      <c r="E164" t="s">
        <v>62</v>
      </c>
      <c r="F164" t="s">
        <v>314</v>
      </c>
      <c r="G164" t="s">
        <v>191</v>
      </c>
      <c r="H164">
        <v>0.14470564032449329</v>
      </c>
      <c r="I164">
        <v>0</v>
      </c>
      <c r="J164">
        <v>0</v>
      </c>
      <c r="K164">
        <v>0</v>
      </c>
      <c r="L164">
        <v>0</v>
      </c>
      <c r="M164">
        <v>0.15255644860016901</v>
      </c>
      <c r="N164">
        <v>0</v>
      </c>
      <c r="O164">
        <v>0</v>
      </c>
      <c r="P164">
        <v>0</v>
      </c>
      <c r="Q164">
        <v>0</v>
      </c>
      <c r="R164">
        <v>0.13249367556025571</v>
      </c>
      <c r="S164">
        <v>0</v>
      </c>
      <c r="T164">
        <v>0</v>
      </c>
      <c r="U164">
        <v>0</v>
      </c>
      <c r="V164">
        <v>0</v>
      </c>
      <c r="W164" t="s">
        <v>150</v>
      </c>
      <c r="X164" t="s">
        <v>151</v>
      </c>
      <c r="Y164" t="s">
        <v>152</v>
      </c>
      <c r="Z164" t="s">
        <v>153</v>
      </c>
      <c r="AA164" t="s">
        <v>154</v>
      </c>
      <c r="AB164" t="s">
        <v>155</v>
      </c>
      <c r="AC164" t="s">
        <v>156</v>
      </c>
      <c r="AD164" t="s">
        <v>157</v>
      </c>
      <c r="AE164" t="s">
        <v>158</v>
      </c>
      <c r="AF164" t="s">
        <v>159</v>
      </c>
      <c r="AG164" t="s">
        <v>160</v>
      </c>
      <c r="AH164">
        <v>0</v>
      </c>
      <c r="AI164">
        <v>0</v>
      </c>
      <c r="AJ164">
        <v>0</v>
      </c>
      <c r="AK164">
        <v>0</v>
      </c>
      <c r="AL164">
        <v>0</v>
      </c>
      <c r="AM164">
        <v>0</v>
      </c>
      <c r="AN164">
        <v>0.3256261552243303</v>
      </c>
      <c r="AO164">
        <v>0</v>
      </c>
      <c r="AP164">
        <v>0</v>
      </c>
      <c r="AQ164">
        <v>0</v>
      </c>
      <c r="AR164">
        <v>0</v>
      </c>
      <c r="AS164">
        <v>6.9166160000000003</v>
      </c>
      <c r="AT164">
        <v>0</v>
      </c>
      <c r="AU164">
        <v>0</v>
      </c>
      <c r="AV164">
        <v>0</v>
      </c>
      <c r="AW164">
        <v>0</v>
      </c>
      <c r="AX164">
        <v>4.5044330000000006</v>
      </c>
      <c r="AY164">
        <v>0</v>
      </c>
      <c r="AZ164">
        <v>0</v>
      </c>
      <c r="BA164">
        <v>0</v>
      </c>
      <c r="BB164">
        <v>0</v>
      </c>
      <c r="BC164">
        <v>2.4121830000000002</v>
      </c>
      <c r="BD164">
        <v>0</v>
      </c>
      <c r="BE164">
        <v>0</v>
      </c>
      <c r="BF164">
        <v>0</v>
      </c>
      <c r="BG164">
        <v>0</v>
      </c>
      <c r="BH164">
        <v>0</v>
      </c>
      <c r="BI164">
        <v>0</v>
      </c>
      <c r="BJ164">
        <v>0</v>
      </c>
      <c r="BK164">
        <v>0</v>
      </c>
      <c r="BL164">
        <v>0</v>
      </c>
      <c r="BM164">
        <v>0</v>
      </c>
      <c r="BN164">
        <v>6.9166160000000003</v>
      </c>
      <c r="BO164">
        <v>0</v>
      </c>
      <c r="BP164">
        <v>0</v>
      </c>
      <c r="BQ164">
        <v>0</v>
      </c>
      <c r="BR164">
        <v>0</v>
      </c>
    </row>
    <row r="165">
      <c r="A165" t="s">
        <v>470</v>
      </c>
      <c r="B165">
        <v>2010</v>
      </c>
      <c r="C165" t="s">
        <v>475</v>
      </c>
      <c r="D165">
        <v>161</v>
      </c>
      <c r="E165" t="s">
        <v>62</v>
      </c>
      <c r="F165" t="s">
        <v>257</v>
      </c>
      <c r="G165" t="s">
        <v>191</v>
      </c>
      <c r="H165">
        <v>0.2299411784690672</v>
      </c>
      <c r="I165">
        <v>0</v>
      </c>
      <c r="J165">
        <v>0.024720108478740399</v>
      </c>
      <c r="K165">
        <v>0</v>
      </c>
      <c r="L165">
        <v>0</v>
      </c>
      <c r="M165">
        <v>0.37223344959629578</v>
      </c>
      <c r="N165">
        <v>0.040024510153770503</v>
      </c>
      <c r="O165">
        <v>0</v>
      </c>
      <c r="P165">
        <v>0</v>
      </c>
      <c r="Q165">
        <v>0</v>
      </c>
      <c r="R165">
        <v>0</v>
      </c>
      <c r="S165">
        <v>0</v>
      </c>
      <c r="T165">
        <v>0</v>
      </c>
      <c r="U165">
        <v>0</v>
      </c>
      <c r="V165">
        <v>0</v>
      </c>
      <c r="W165" t="s">
        <v>150</v>
      </c>
      <c r="X165" t="s">
        <v>151</v>
      </c>
      <c r="Y165" t="s">
        <v>152</v>
      </c>
      <c r="Z165" t="s">
        <v>153</v>
      </c>
      <c r="AA165" t="s">
        <v>154</v>
      </c>
      <c r="AB165" t="s">
        <v>155</v>
      </c>
      <c r="AC165" t="s">
        <v>156</v>
      </c>
      <c r="AD165" t="s">
        <v>157</v>
      </c>
      <c r="AE165" t="s">
        <v>158</v>
      </c>
      <c r="AF165" t="s">
        <v>159</v>
      </c>
      <c r="AG165" t="s">
        <v>160</v>
      </c>
      <c r="AH165">
        <v>0</v>
      </c>
      <c r="AI165">
        <v>0.062117895545641698</v>
      </c>
      <c r="AJ165">
        <v>0</v>
      </c>
      <c r="AK165">
        <v>0</v>
      </c>
      <c r="AL165">
        <v>0</v>
      </c>
      <c r="AM165">
        <v>0</v>
      </c>
      <c r="AN165">
        <v>0.42897688768935599</v>
      </c>
      <c r="AO165">
        <v>0</v>
      </c>
      <c r="AP165">
        <v>0.1676349747381152</v>
      </c>
      <c r="AQ165">
        <v>0</v>
      </c>
      <c r="AR165">
        <v>0</v>
      </c>
      <c r="AS165">
        <v>10.990690000000001</v>
      </c>
      <c r="AT165">
        <v>0</v>
      </c>
      <c r="AU165">
        <v>1.182831</v>
      </c>
      <c r="AV165">
        <v>0</v>
      </c>
      <c r="AW165">
        <v>0</v>
      </c>
      <c r="AX165">
        <v>10.990690000000001</v>
      </c>
      <c r="AY165">
        <v>1.182831</v>
      </c>
      <c r="AZ165">
        <v>0</v>
      </c>
      <c r="BA165">
        <v>0</v>
      </c>
      <c r="BB165">
        <v>0</v>
      </c>
      <c r="BC165">
        <v>0</v>
      </c>
      <c r="BD165">
        <v>0</v>
      </c>
      <c r="BE165">
        <v>0</v>
      </c>
      <c r="BF165">
        <v>0</v>
      </c>
      <c r="BG165">
        <v>0</v>
      </c>
      <c r="BH165">
        <v>0</v>
      </c>
      <c r="BI165">
        <v>1.182831</v>
      </c>
      <c r="BJ165">
        <v>0</v>
      </c>
      <c r="BK165">
        <v>0</v>
      </c>
      <c r="BL165">
        <v>0</v>
      </c>
      <c r="BM165">
        <v>0</v>
      </c>
      <c r="BN165">
        <v>9.1118860000000019</v>
      </c>
      <c r="BO165">
        <v>0</v>
      </c>
      <c r="BP165">
        <v>1.8788039999999999</v>
      </c>
      <c r="BQ165">
        <v>0</v>
      </c>
      <c r="BR165">
        <v>0</v>
      </c>
    </row>
    <row r="166">
      <c r="A166" t="s">
        <v>470</v>
      </c>
      <c r="B166">
        <v>2010</v>
      </c>
      <c r="C166" t="s">
        <v>475</v>
      </c>
      <c r="D166">
        <v>162</v>
      </c>
      <c r="E166" t="s">
        <v>62</v>
      </c>
      <c r="F166" t="s">
        <v>315</v>
      </c>
      <c r="G166" t="s">
        <v>191</v>
      </c>
      <c r="H166">
        <v>0.093701528679706603</v>
      </c>
      <c r="I166">
        <v>0</v>
      </c>
      <c r="J166">
        <v>0.026368107351014702</v>
      </c>
      <c r="K166">
        <v>0</v>
      </c>
      <c r="L166">
        <v>0</v>
      </c>
      <c r="M166">
        <v>0.042730868770509599</v>
      </c>
      <c r="N166">
        <v>0</v>
      </c>
      <c r="O166">
        <v>0</v>
      </c>
      <c r="P166">
        <v>0</v>
      </c>
      <c r="Q166">
        <v>0</v>
      </c>
      <c r="R166">
        <v>0.246002645546372</v>
      </c>
      <c r="S166">
        <v>0</v>
      </c>
      <c r="T166">
        <v>0</v>
      </c>
      <c r="U166">
        <v>0</v>
      </c>
      <c r="V166">
        <v>0</v>
      </c>
      <c r="W166" t="s">
        <v>150</v>
      </c>
      <c r="X166" t="s">
        <v>151</v>
      </c>
      <c r="Y166" t="s">
        <v>152</v>
      </c>
      <c r="Z166" t="s">
        <v>153</v>
      </c>
      <c r="AA166" t="s">
        <v>154</v>
      </c>
      <c r="AB166" t="s">
        <v>155</v>
      </c>
      <c r="AC166" t="s">
        <v>156</v>
      </c>
      <c r="AD166" t="s">
        <v>157</v>
      </c>
      <c r="AE166" t="s">
        <v>158</v>
      </c>
      <c r="AF166" t="s">
        <v>159</v>
      </c>
      <c r="AG166" t="s">
        <v>160</v>
      </c>
      <c r="AH166">
        <v>0</v>
      </c>
      <c r="AI166">
        <v>0.301465350059755</v>
      </c>
      <c r="AJ166">
        <v>0</v>
      </c>
      <c r="AK166">
        <v>0</v>
      </c>
      <c r="AL166">
        <v>0</v>
      </c>
      <c r="AM166">
        <v>0</v>
      </c>
      <c r="AN166">
        <v>0</v>
      </c>
      <c r="AO166">
        <v>0</v>
      </c>
      <c r="AP166">
        <v>0</v>
      </c>
      <c r="AQ166">
        <v>0</v>
      </c>
      <c r="AR166">
        <v>0</v>
      </c>
      <c r="AS166">
        <v>4.4787299999999997</v>
      </c>
      <c r="AT166">
        <v>0</v>
      </c>
      <c r="AU166">
        <v>1.2616860000000001</v>
      </c>
      <c r="AV166">
        <v>0</v>
      </c>
      <c r="AW166">
        <v>0</v>
      </c>
      <c r="AX166">
        <v>1.2616860000000001</v>
      </c>
      <c r="AY166">
        <v>0</v>
      </c>
      <c r="AZ166">
        <v>0</v>
      </c>
      <c r="BA166">
        <v>0</v>
      </c>
      <c r="BB166">
        <v>0</v>
      </c>
      <c r="BC166">
        <v>4.4787299999999997</v>
      </c>
      <c r="BD166">
        <v>0</v>
      </c>
      <c r="BE166">
        <v>0</v>
      </c>
      <c r="BF166">
        <v>0</v>
      </c>
      <c r="BG166">
        <v>0</v>
      </c>
      <c r="BH166">
        <v>0</v>
      </c>
      <c r="BI166">
        <v>5.7404159999999997</v>
      </c>
      <c r="BJ166">
        <v>0</v>
      </c>
      <c r="BK166">
        <v>0</v>
      </c>
      <c r="BL166">
        <v>0</v>
      </c>
      <c r="BM166">
        <v>0</v>
      </c>
      <c r="BN166">
        <v>0</v>
      </c>
      <c r="BO166">
        <v>0</v>
      </c>
      <c r="BP166">
        <v>0</v>
      </c>
      <c r="BQ166">
        <v>0</v>
      </c>
      <c r="BR166">
        <v>0</v>
      </c>
    </row>
    <row r="167">
      <c r="A167" t="s">
        <v>470</v>
      </c>
      <c r="B167">
        <v>2010</v>
      </c>
      <c r="C167" t="s">
        <v>475</v>
      </c>
      <c r="D167">
        <v>222</v>
      </c>
      <c r="E167" t="s">
        <v>36</v>
      </c>
      <c r="F167" t="s">
        <v>15</v>
      </c>
      <c r="G167" t="s">
        <v>499</v>
      </c>
      <c r="H167">
        <v>64.474429722167841</v>
      </c>
      <c r="I167">
        <v>84.310077717887339</v>
      </c>
      <c r="J167">
        <v>92.468377695917681</v>
      </c>
      <c r="K167">
        <v>96.192417943769897</v>
      </c>
      <c r="L167">
        <v>94.952573168417075</v>
      </c>
      <c r="M167">
        <v>86.616761905305736</v>
      </c>
      <c r="N167">
        <v>93.854071230536192</v>
      </c>
      <c r="O167">
        <v>96.277744809178614</v>
      </c>
      <c r="P167">
        <v>94.359147590922959</v>
      </c>
      <c r="Q167">
        <v>95.88962585012554</v>
      </c>
      <c r="R167">
        <v>53.492542236245747</v>
      </c>
      <c r="S167">
        <v>70.655121798848924</v>
      </c>
      <c r="T167">
        <v>78.154899293412456</v>
      </c>
      <c r="U167">
        <v>85.059579653389534</v>
      </c>
      <c r="V167">
        <v>88.696680034665007</v>
      </c>
      <c r="W167" t="s">
        <v>150</v>
      </c>
      <c r="X167" t="s">
        <v>151</v>
      </c>
      <c r="Y167" t="s">
        <v>152</v>
      </c>
      <c r="Z167" t="s">
        <v>153</v>
      </c>
      <c r="AA167" t="s">
        <v>154</v>
      </c>
      <c r="AB167" t="s">
        <v>155</v>
      </c>
      <c r="AC167" t="s">
        <v>156</v>
      </c>
      <c r="AD167" t="s">
        <v>157</v>
      </c>
      <c r="AE167" t="s">
        <v>158</v>
      </c>
      <c r="AF167" t="s">
        <v>159</v>
      </c>
      <c r="AG167" t="s">
        <v>160</v>
      </c>
      <c r="AH167">
        <v>61.572202784258259</v>
      </c>
      <c r="AI167">
        <v>83.459456878401667</v>
      </c>
      <c r="AJ167">
        <v>74.919189482527685</v>
      </c>
      <c r="AK167">
        <v>98.388951682038623</v>
      </c>
      <c r="AL167">
        <v>90.60192869116257</v>
      </c>
      <c r="AM167">
        <v>86.082679887962271</v>
      </c>
      <c r="AN167">
        <v>77.936101159257859</v>
      </c>
      <c r="AO167">
        <v>96.059041237638382</v>
      </c>
      <c r="AP167">
        <v>79.821845090234405</v>
      </c>
      <c r="AQ167">
        <v>66.51697143681551</v>
      </c>
      <c r="AR167">
        <v>92.935409477609696</v>
      </c>
      <c r="AS167">
        <v>3033.8149070000031</v>
      </c>
      <c r="AT167">
        <v>4005.8039250000111</v>
      </c>
      <c r="AU167">
        <v>4391.7256320000051</v>
      </c>
      <c r="AV167">
        <v>4537.893724999999</v>
      </c>
      <c r="AW167">
        <v>4499.1909080000041</v>
      </c>
      <c r="AX167">
        <v>2513.8014110000031</v>
      </c>
      <c r="AY167">
        <v>2758.0749350000092</v>
      </c>
      <c r="AZ167">
        <v>2815.649086000004</v>
      </c>
      <c r="BA167">
        <v>2754.8409729999989</v>
      </c>
      <c r="BB167">
        <v>2824.643632999997</v>
      </c>
      <c r="BC167">
        <v>951.96182599999986</v>
      </c>
      <c r="BD167">
        <v>1277.4124710000001</v>
      </c>
      <c r="BE167">
        <v>1411.800658000001</v>
      </c>
      <c r="BF167">
        <v>1543.7378459999991</v>
      </c>
      <c r="BG167">
        <v>1616.506257999999</v>
      </c>
      <c r="BH167">
        <v>563.17647499999975</v>
      </c>
      <c r="BI167">
        <v>1565.2415800000001</v>
      </c>
      <c r="BJ167">
        <v>1569.82927</v>
      </c>
      <c r="BK167">
        <v>1608.5754480000021</v>
      </c>
      <c r="BL167">
        <v>1882.9831519999991</v>
      </c>
      <c r="BM167">
        <v>1787.2232019999981</v>
      </c>
      <c r="BN167">
        <v>1646.4738169999989</v>
      </c>
      <c r="BO167">
        <v>929.46153099999879</v>
      </c>
      <c r="BP167">
        <v>892.66662100000008</v>
      </c>
      <c r="BQ167">
        <v>365.03606500000018</v>
      </c>
      <c r="BR167">
        <v>7657.7619359999971</v>
      </c>
    </row>
    <row r="168">
      <c r="A168" t="s">
        <v>470</v>
      </c>
      <c r="B168">
        <v>2010</v>
      </c>
      <c r="C168" t="s">
        <v>475</v>
      </c>
      <c r="D168">
        <v>223</v>
      </c>
      <c r="E168" t="s">
        <v>36</v>
      </c>
      <c r="F168" t="s">
        <v>16</v>
      </c>
      <c r="G168" t="s">
        <v>500</v>
      </c>
      <c r="H168">
        <v>7.1982067263996097</v>
      </c>
      <c r="I168">
        <v>3.603673056933252</v>
      </c>
      <c r="J168">
        <v>3.388099257105984</v>
      </c>
      <c r="K168">
        <v>1.8500919854013591</v>
      </c>
      <c r="L168">
        <v>2.909337293819239</v>
      </c>
      <c r="M168">
        <v>5.2801908490153506</v>
      </c>
      <c r="N168">
        <v>3.1297984397633019</v>
      </c>
      <c r="O168">
        <v>2.2549296013099061</v>
      </c>
      <c r="P168">
        <v>3.1612954735030638</v>
      </c>
      <c r="Q168">
        <v>2.024398310319993</v>
      </c>
      <c r="R168">
        <v>9.0371478139121049</v>
      </c>
      <c r="S168">
        <v>4.1540451932296492</v>
      </c>
      <c r="T168">
        <v>4.7836363942867459</v>
      </c>
      <c r="U168">
        <v>4.1373500881084793</v>
      </c>
      <c r="V168">
        <v>1.9454647350457299</v>
      </c>
      <c r="W168" t="s">
        <v>150</v>
      </c>
      <c r="X168" t="s">
        <v>151</v>
      </c>
      <c r="Y168" t="s">
        <v>152</v>
      </c>
      <c r="Z168" t="s">
        <v>153</v>
      </c>
      <c r="AA168" t="s">
        <v>154</v>
      </c>
      <c r="AB168" t="s">
        <v>155</v>
      </c>
      <c r="AC168" t="s">
        <v>156</v>
      </c>
      <c r="AD168" t="s">
        <v>157</v>
      </c>
      <c r="AE168" t="s">
        <v>158</v>
      </c>
      <c r="AF168" t="s">
        <v>159</v>
      </c>
      <c r="AG168" t="s">
        <v>160</v>
      </c>
      <c r="AH168">
        <v>1.461323123745877</v>
      </c>
      <c r="AI168">
        <v>5.2481664023981178</v>
      </c>
      <c r="AJ168">
        <v>3.57419692860607</v>
      </c>
      <c r="AK168">
        <v>0.095974914566705496</v>
      </c>
      <c r="AL168">
        <v>5.1288196604664806</v>
      </c>
      <c r="AM168">
        <v>0.30077322705581888</v>
      </c>
      <c r="AN168">
        <v>3.192462574097374</v>
      </c>
      <c r="AO168">
        <v>3.9409587623615878</v>
      </c>
      <c r="AP168">
        <v>3.399749874927088</v>
      </c>
      <c r="AQ168">
        <v>16.869887643963619</v>
      </c>
      <c r="AR168">
        <v>4.3533412938291196</v>
      </c>
      <c r="AS168">
        <v>338.7083369999998</v>
      </c>
      <c r="AT168">
        <v>171.22042899999991</v>
      </c>
      <c r="AU168">
        <v>160.91557700000001</v>
      </c>
      <c r="AV168">
        <v>87.278404999999992</v>
      </c>
      <c r="AW168">
        <v>137.85475700000001</v>
      </c>
      <c r="AX168">
        <v>153.2422929999999</v>
      </c>
      <c r="AY168">
        <v>91.974897999999982</v>
      </c>
      <c r="AZ168">
        <v>65.945567000000011</v>
      </c>
      <c r="BA168">
        <v>92.294881000000018</v>
      </c>
      <c r="BB168">
        <v>59.633184999999997</v>
      </c>
      <c r="BC168">
        <v>160.826526</v>
      </c>
      <c r="BD168">
        <v>75.103248000000008</v>
      </c>
      <c r="BE168">
        <v>86.412254000000004</v>
      </c>
      <c r="BF168">
        <v>75.088354999999993</v>
      </c>
      <c r="BG168">
        <v>35.456297999999997</v>
      </c>
      <c r="BH168">
        <v>13.366142</v>
      </c>
      <c r="BI168">
        <v>98.426811999999998</v>
      </c>
      <c r="BJ168">
        <v>74.892414000000002</v>
      </c>
      <c r="BK168">
        <v>1.5691079999999999</v>
      </c>
      <c r="BL168">
        <v>106.592444</v>
      </c>
      <c r="BM168">
        <v>6.2445649999999997</v>
      </c>
      <c r="BN168">
        <v>67.443790000000021</v>
      </c>
      <c r="BO168">
        <v>38.132480999999999</v>
      </c>
      <c r="BP168">
        <v>38.020209000000001</v>
      </c>
      <c r="BQ168">
        <v>92.579641999999993</v>
      </c>
      <c r="BR168">
        <v>358.70989800000012</v>
      </c>
    </row>
    <row r="169">
      <c r="A169" t="s">
        <v>470</v>
      </c>
      <c r="B169">
        <v>2010</v>
      </c>
      <c r="C169" t="s">
        <v>475</v>
      </c>
      <c r="D169">
        <v>224</v>
      </c>
      <c r="E169" t="s">
        <v>36</v>
      </c>
      <c r="F169" t="s">
        <v>20</v>
      </c>
      <c r="G169" t="s">
        <v>501</v>
      </c>
      <c r="H169">
        <v>28.327363551432711</v>
      </c>
      <c r="I169">
        <v>12.086249225179611</v>
      </c>
      <c r="J169">
        <v>4.1435230469761146</v>
      </c>
      <c r="K169">
        <v>1.9574900708286951</v>
      </c>
      <c r="L169">
        <v>2.1380895377636771</v>
      </c>
      <c r="M169">
        <v>8.1030472456789049</v>
      </c>
      <c r="N169">
        <v>3.016130329700621</v>
      </c>
      <c r="O169">
        <v>1.467325589511524</v>
      </c>
      <c r="P169">
        <v>2.4795569355739859</v>
      </c>
      <c r="Q169">
        <v>2.085975839554473</v>
      </c>
      <c r="R169">
        <v>37.470309949842203</v>
      </c>
      <c r="S169">
        <v>25.19083300792138</v>
      </c>
      <c r="T169">
        <v>17.061464312300728</v>
      </c>
      <c r="U169">
        <v>10.80307025850197</v>
      </c>
      <c r="V169">
        <v>9.3578552302892302</v>
      </c>
      <c r="W169" t="s">
        <v>150</v>
      </c>
      <c r="X169" t="s">
        <v>151</v>
      </c>
      <c r="Y169" t="s">
        <v>152</v>
      </c>
      <c r="Z169" t="s">
        <v>153</v>
      </c>
      <c r="AA169" t="s">
        <v>154</v>
      </c>
      <c r="AB169" t="s">
        <v>155</v>
      </c>
      <c r="AC169" t="s">
        <v>156</v>
      </c>
      <c r="AD169" t="s">
        <v>157</v>
      </c>
      <c r="AE169" t="s">
        <v>158</v>
      </c>
      <c r="AF169" t="s">
        <v>159</v>
      </c>
      <c r="AG169" t="s">
        <v>160</v>
      </c>
      <c r="AH169">
        <v>36.966474091995877</v>
      </c>
      <c r="AI169">
        <v>11.29237671920029</v>
      </c>
      <c r="AJ169">
        <v>21.506613588866191</v>
      </c>
      <c r="AK169">
        <v>1.515073403394666</v>
      </c>
      <c r="AL169">
        <v>4.2692516483709326</v>
      </c>
      <c r="AM169">
        <v>13.61654688498184</v>
      </c>
      <c r="AN169">
        <v>18.871436266644618</v>
      </c>
      <c r="AO169">
        <v>0</v>
      </c>
      <c r="AP169">
        <v>16.778405034838411</v>
      </c>
      <c r="AQ169">
        <v>16.613140919220871</v>
      </c>
      <c r="AR169">
        <v>2.71124922856115</v>
      </c>
      <c r="AS169">
        <v>1332.931182</v>
      </c>
      <c r="AT169">
        <v>574.25097800000015</v>
      </c>
      <c r="AU169">
        <v>196.79393999999999</v>
      </c>
      <c r="AV169">
        <v>92.344927999999996</v>
      </c>
      <c r="AW169">
        <v>101.310293</v>
      </c>
      <c r="AX169">
        <v>235.16754900000001</v>
      </c>
      <c r="AY169">
        <v>88.634551000000016</v>
      </c>
      <c r="AZ169">
        <v>42.912035000000003</v>
      </c>
      <c r="BA169">
        <v>72.391338999999988</v>
      </c>
      <c r="BB169">
        <v>61.447089000000013</v>
      </c>
      <c r="BC169">
        <v>666.82762099999945</v>
      </c>
      <c r="BD169">
        <v>455.438805</v>
      </c>
      <c r="BE169">
        <v>308.20059600000002</v>
      </c>
      <c r="BF169">
        <v>196.06384700000001</v>
      </c>
      <c r="BG169">
        <v>170.547889</v>
      </c>
      <c r="BH169">
        <v>338.11765100000002</v>
      </c>
      <c r="BI169">
        <v>211.783041</v>
      </c>
      <c r="BJ169">
        <v>450.64170799999982</v>
      </c>
      <c r="BK169">
        <v>24.770157999999999</v>
      </c>
      <c r="BL169">
        <v>88.728011000000024</v>
      </c>
      <c r="BM169">
        <v>282.70272899999998</v>
      </c>
      <c r="BN169">
        <v>398.67693200000019</v>
      </c>
      <c r="BO169">
        <v>0</v>
      </c>
      <c r="BP169">
        <v>187.63688200000001</v>
      </c>
      <c r="BQ169">
        <v>91.170650999999978</v>
      </c>
      <c r="BR169">
        <v>223.403558</v>
      </c>
    </row>
    <row r="170">
      <c r="A170" t="s">
        <v>470</v>
      </c>
      <c r="B170">
        <v>2010</v>
      </c>
      <c r="C170" t="s">
        <v>475</v>
      </c>
      <c r="D170">
        <v>225</v>
      </c>
      <c r="E170" t="s">
        <v>316</v>
      </c>
      <c r="F170" t="s">
        <v>317</v>
      </c>
      <c r="G170" t="s">
        <v>191</v>
      </c>
      <c r="H170">
        <v>70.558078622878256</v>
      </c>
      <c r="I170">
        <v>87.325261818847494</v>
      </c>
      <c r="J170">
        <v>95.103309470748826</v>
      </c>
      <c r="K170">
        <v>96.945762933908824</v>
      </c>
      <c r="L170">
        <v>96.974189178200859</v>
      </c>
      <c r="M170">
        <v>90.26177036866298</v>
      </c>
      <c r="N170">
        <v>96.439684519310546</v>
      </c>
      <c r="O170">
        <v>97.176527352594917</v>
      </c>
      <c r="P170">
        <v>96.410325704156179</v>
      </c>
      <c r="Q170">
        <v>97.393733054975456</v>
      </c>
      <c r="R170">
        <v>61.121987377043787</v>
      </c>
      <c r="S170">
        <v>74.197588695483958</v>
      </c>
      <c r="T170">
        <v>82.233087460222364</v>
      </c>
      <c r="U170">
        <v>88.929768825423878</v>
      </c>
      <c r="V170">
        <v>90.416734537768036</v>
      </c>
      <c r="W170" t="s">
        <v>150</v>
      </c>
      <c r="X170" t="s">
        <v>151</v>
      </c>
      <c r="Y170" t="s">
        <v>152</v>
      </c>
      <c r="Z170" t="s">
        <v>153</v>
      </c>
      <c r="AA170" t="s">
        <v>154</v>
      </c>
      <c r="AB170" t="s">
        <v>155</v>
      </c>
      <c r="AC170" t="s">
        <v>156</v>
      </c>
      <c r="AD170" t="s">
        <v>157</v>
      </c>
      <c r="AE170" t="s">
        <v>158</v>
      </c>
      <c r="AF170" t="s">
        <v>159</v>
      </c>
      <c r="AG170" t="s">
        <v>160</v>
      </c>
      <c r="AH170">
        <v>60.43211417401951</v>
      </c>
      <c r="AI170">
        <v>87.369691356450431</v>
      </c>
      <c r="AJ170">
        <v>78.07238951202207</v>
      </c>
      <c r="AK170">
        <v>98.249260897505692</v>
      </c>
      <c r="AL170">
        <v>95.131954092778031</v>
      </c>
      <c r="AM170">
        <v>86.383453115018099</v>
      </c>
      <c r="AN170">
        <v>80.689227324271613</v>
      </c>
      <c r="AO170">
        <v>100</v>
      </c>
      <c r="AP170">
        <v>83.039882412506302</v>
      </c>
      <c r="AQ170">
        <v>83.386859080779104</v>
      </c>
      <c r="AR170">
        <v>95.773540136978752</v>
      </c>
      <c r="AS170"/>
      <c r="AT170"/>
      <c r="AU170"/>
      <c r="AV170"/>
      <c r="AW170"/>
      <c r="AX170"/>
      <c r="AY170"/>
      <c r="AZ170"/>
      <c r="BA170"/>
      <c r="BB170"/>
      <c r="BC170"/>
      <c r="BD170"/>
      <c r="BE170"/>
      <c r="BF170"/>
      <c r="BG170"/>
      <c r="BH170"/>
      <c r="BI170"/>
      <c r="BJ170"/>
      <c r="BK170"/>
      <c r="BL170"/>
      <c r="BM170"/>
      <c r="BN170"/>
      <c r="BO170"/>
      <c r="BP170"/>
      <c r="BQ170"/>
      <c r="BR170"/>
    </row>
    <row r="171">
      <c r="A171" t="s">
        <v>470</v>
      </c>
      <c r="B171">
        <v>2010</v>
      </c>
      <c r="C171" t="s">
        <v>475</v>
      </c>
      <c r="D171">
        <v>226</v>
      </c>
      <c r="E171" t="s">
        <v>316</v>
      </c>
      <c r="F171" t="s">
        <v>318</v>
      </c>
      <c r="G171" t="s">
        <v>191</v>
      </c>
      <c r="H171">
        <v>19.98652345174667</v>
      </c>
      <c r="I171">
        <v>9.3173665092800455</v>
      </c>
      <c r="J171">
        <v>1.509900545303515</v>
      </c>
      <c r="K171">
        <v>0.66395204066975611</v>
      </c>
      <c r="L171">
        <v>0</v>
      </c>
      <c r="M171">
        <v>4.319393920101362</v>
      </c>
      <c r="N171">
        <v>0.31546243054428302</v>
      </c>
      <c r="O171">
        <v>0.078539323957305701</v>
      </c>
      <c r="P171">
        <v>0.93529519659482419</v>
      </c>
      <c r="Q171">
        <v>0</v>
      </c>
      <c r="R171">
        <v>26.049960293032079</v>
      </c>
      <c r="S171">
        <v>18.772846567523079</v>
      </c>
      <c r="T171">
        <v>12.48586854656536</v>
      </c>
      <c r="U171">
        <v>8.7526481599063608</v>
      </c>
      <c r="V171">
        <v>7.376172994209111</v>
      </c>
      <c r="W171" t="s">
        <v>150</v>
      </c>
      <c r="X171" t="s">
        <v>151</v>
      </c>
      <c r="Y171" t="s">
        <v>152</v>
      </c>
      <c r="Z171" t="s">
        <v>153</v>
      </c>
      <c r="AA171" t="s">
        <v>154</v>
      </c>
      <c r="AB171" t="s">
        <v>155</v>
      </c>
      <c r="AC171" t="s">
        <v>156</v>
      </c>
      <c r="AD171" t="s">
        <v>157</v>
      </c>
      <c r="AE171" t="s">
        <v>158</v>
      </c>
      <c r="AF171" t="s">
        <v>159</v>
      </c>
      <c r="AG171" t="s">
        <v>160</v>
      </c>
      <c r="AH171">
        <v>27.995737319519009</v>
      </c>
      <c r="AI171">
        <v>10.178251021811031</v>
      </c>
      <c r="AJ171">
        <v>18.164362112328782</v>
      </c>
      <c r="AK171">
        <v>1.51144796704479</v>
      </c>
      <c r="AL171">
        <v>3.3404771361230861</v>
      </c>
      <c r="AM171">
        <v>3.908051489813678</v>
      </c>
      <c r="AN171">
        <v>14.156633038352879</v>
      </c>
      <c r="AO171">
        <v>0</v>
      </c>
      <c r="AP171">
        <v>11.335096853438881</v>
      </c>
      <c r="AQ171">
        <v>1.8446433393302391</v>
      </c>
      <c r="AR171">
        <v>0.57046594657393623</v>
      </c>
      <c r="AS171"/>
      <c r="AT171"/>
      <c r="AU171"/>
      <c r="AV171"/>
      <c r="AW171"/>
      <c r="AX171"/>
      <c r="AY171"/>
      <c r="AZ171"/>
      <c r="BA171"/>
      <c r="BB171"/>
      <c r="BC171"/>
      <c r="BD171"/>
      <c r="BE171"/>
      <c r="BF171"/>
      <c r="BG171"/>
      <c r="BH171"/>
      <c r="BI171"/>
      <c r="BJ171"/>
      <c r="BK171"/>
      <c r="BL171"/>
      <c r="BM171"/>
      <c r="BN171"/>
      <c r="BO171"/>
      <c r="BP171"/>
      <c r="BQ171"/>
      <c r="BR171"/>
    </row>
    <row r="172">
      <c r="A172" t="s">
        <v>470</v>
      </c>
      <c r="B172">
        <v>2010</v>
      </c>
      <c r="C172" t="s">
        <v>475</v>
      </c>
      <c r="D172">
        <v>227</v>
      </c>
      <c r="E172" t="s">
        <v>316</v>
      </c>
      <c r="F172" t="s">
        <v>319</v>
      </c>
      <c r="G172" t="s">
        <v>191</v>
      </c>
      <c r="H172">
        <v>1.555067430077097</v>
      </c>
      <c r="I172">
        <v>0.66939352579823752</v>
      </c>
      <c r="J172">
        <v>0.70895911203058659</v>
      </c>
      <c r="K172">
        <v>1.118644347288436</v>
      </c>
      <c r="L172">
        <v>0.90711624148999781</v>
      </c>
      <c r="M172">
        <v>1.779365187472111</v>
      </c>
      <c r="N172">
        <v>0.43676214477524727</v>
      </c>
      <c r="O172">
        <v>1.3763424833510729</v>
      </c>
      <c r="P172">
        <v>1.1383432287489501</v>
      </c>
      <c r="Q172">
        <v>0.53137546937859959</v>
      </c>
      <c r="R172">
        <v>2.2512548390769651</v>
      </c>
      <c r="S172">
        <v>0.81751785400763866</v>
      </c>
      <c r="T172">
        <v>0.85056749751793226</v>
      </c>
      <c r="U172">
        <v>0.2995180628395902</v>
      </c>
      <c r="V172">
        <v>0.24868148532381359</v>
      </c>
      <c r="W172" t="s">
        <v>150</v>
      </c>
      <c r="X172" t="s">
        <v>151</v>
      </c>
      <c r="Y172" t="s">
        <v>152</v>
      </c>
      <c r="Z172" t="s">
        <v>153</v>
      </c>
      <c r="AA172" t="s">
        <v>154</v>
      </c>
      <c r="AB172" t="s">
        <v>155</v>
      </c>
      <c r="AC172" t="s">
        <v>156</v>
      </c>
      <c r="AD172" t="s">
        <v>157</v>
      </c>
      <c r="AE172" t="s">
        <v>158</v>
      </c>
      <c r="AF172" t="s">
        <v>159</v>
      </c>
      <c r="AG172" t="s">
        <v>160</v>
      </c>
      <c r="AH172">
        <v>4.025494052224091</v>
      </c>
      <c r="AI172">
        <v>1.508249093896016</v>
      </c>
      <c r="AJ172">
        <v>0.40789240606624511</v>
      </c>
      <c r="AK172">
        <v>0.2392911354494863</v>
      </c>
      <c r="AL172">
        <v>0.62549835780203433</v>
      </c>
      <c r="AM172">
        <v>0</v>
      </c>
      <c r="AN172">
        <v>0.54153110675981964</v>
      </c>
      <c r="AO172">
        <v>0</v>
      </c>
      <c r="AP172">
        <v>0.21834783715845071</v>
      </c>
      <c r="AQ172">
        <v>0</v>
      </c>
      <c r="AR172">
        <v>1.5574366228832139</v>
      </c>
      <c r="AS172"/>
      <c r="AT172"/>
      <c r="AU172"/>
      <c r="AV172"/>
      <c r="AW172"/>
      <c r="AX172"/>
      <c r="AY172"/>
      <c r="AZ172"/>
      <c r="BA172"/>
      <c r="BB172"/>
      <c r="BC172"/>
      <c r="BD172"/>
      <c r="BE172"/>
      <c r="BF172"/>
      <c r="BG172"/>
      <c r="BH172"/>
      <c r="BI172"/>
      <c r="BJ172"/>
      <c r="BK172"/>
      <c r="BL172"/>
      <c r="BM172"/>
      <c r="BN172"/>
      <c r="BO172"/>
      <c r="BP172"/>
      <c r="BQ172"/>
      <c r="BR172"/>
    </row>
    <row r="173">
      <c r="A173" t="s">
        <v>470</v>
      </c>
      <c r="B173">
        <v>2010</v>
      </c>
      <c r="C173" t="s">
        <v>475</v>
      </c>
      <c r="D173">
        <v>228</v>
      </c>
      <c r="E173" t="s">
        <v>316</v>
      </c>
      <c r="F173" t="s">
        <v>320</v>
      </c>
      <c r="G173" t="s">
        <v>191</v>
      </c>
      <c r="H173">
        <v>7.9003304952981894</v>
      </c>
      <c r="I173">
        <v>2.687978146074363</v>
      </c>
      <c r="J173">
        <v>2.601065840711982</v>
      </c>
      <c r="K173">
        <v>1.2716406781328811</v>
      </c>
      <c r="L173">
        <v>2.1186945803090231</v>
      </c>
      <c r="M173">
        <v>3.6394705237635132</v>
      </c>
      <c r="N173">
        <v>2.6837441226103</v>
      </c>
      <c r="O173">
        <v>1.36859084009669</v>
      </c>
      <c r="P173">
        <v>1.516035870500082</v>
      </c>
      <c r="Q173">
        <v>2.074891475645916</v>
      </c>
      <c r="R173">
        <v>10.57679749084717</v>
      </c>
      <c r="S173">
        <v>6.2120468829852928</v>
      </c>
      <c r="T173">
        <v>4.4304764956943226</v>
      </c>
      <c r="U173">
        <v>2.018064951830143</v>
      </c>
      <c r="V173">
        <v>1.9584109826989851</v>
      </c>
      <c r="W173" t="s">
        <v>150</v>
      </c>
      <c r="X173" t="s">
        <v>151</v>
      </c>
      <c r="Y173" t="s">
        <v>152</v>
      </c>
      <c r="Z173" t="s">
        <v>153</v>
      </c>
      <c r="AA173" t="s">
        <v>154</v>
      </c>
      <c r="AB173" t="s">
        <v>155</v>
      </c>
      <c r="AC173" t="s">
        <v>156</v>
      </c>
      <c r="AD173" t="s">
        <v>157</v>
      </c>
      <c r="AE173" t="s">
        <v>158</v>
      </c>
      <c r="AF173" t="s">
        <v>159</v>
      </c>
      <c r="AG173" t="s">
        <v>160</v>
      </c>
      <c r="AH173">
        <v>7.4451197602331627</v>
      </c>
      <c r="AI173">
        <v>0.94380852784259028</v>
      </c>
      <c r="AJ173">
        <v>3.2269014063559398</v>
      </c>
      <c r="AK173">
        <v>0</v>
      </c>
      <c r="AL173">
        <v>0.90207041329685034</v>
      </c>
      <c r="AM173">
        <v>9.7084953951681658</v>
      </c>
      <c r="AN173">
        <v>4.6126085306155034</v>
      </c>
      <c r="AO173">
        <v>0</v>
      </c>
      <c r="AP173">
        <v>5.4066728968962794</v>
      </c>
      <c r="AQ173">
        <v>14.76849757989064</v>
      </c>
      <c r="AR173">
        <v>2.0985572935639611</v>
      </c>
      <c r="AS173"/>
      <c r="AT173"/>
      <c r="AU173"/>
      <c r="AV173"/>
      <c r="AW173"/>
      <c r="AX173"/>
      <c r="AY173"/>
      <c r="AZ173"/>
      <c r="BA173"/>
      <c r="BB173"/>
      <c r="BC173"/>
      <c r="BD173"/>
      <c r="BE173"/>
      <c r="BF173"/>
      <c r="BG173"/>
      <c r="BH173"/>
      <c r="BI173"/>
      <c r="BJ173"/>
      <c r="BK173"/>
      <c r="BL173"/>
      <c r="BM173"/>
      <c r="BN173"/>
      <c r="BO173"/>
      <c r="BP173"/>
      <c r="BQ173"/>
      <c r="BR173"/>
    </row>
    <row r="174">
      <c r="A174" t="s">
        <v>470</v>
      </c>
      <c r="B174">
        <v>2010</v>
      </c>
      <c r="C174" t="s">
        <v>475</v>
      </c>
      <c r="D174">
        <v>229</v>
      </c>
      <c r="E174" t="s">
        <v>316</v>
      </c>
      <c r="F174" t="s">
        <v>177</v>
      </c>
      <c r="G174" t="s">
        <v>191</v>
      </c>
      <c r="H174">
        <v>0</v>
      </c>
      <c r="I174">
        <v>0</v>
      </c>
      <c r="J174">
        <v>0.076765031204902204</v>
      </c>
      <c r="K174">
        <v>0</v>
      </c>
      <c r="L174">
        <v>0</v>
      </c>
      <c r="M174">
        <v>0</v>
      </c>
      <c r="N174">
        <v>0.12434678275963559</v>
      </c>
      <c r="O174">
        <v>0</v>
      </c>
      <c r="P174">
        <v>0</v>
      </c>
      <c r="Q174">
        <v>0</v>
      </c>
      <c r="R174">
        <v>0</v>
      </c>
      <c r="S174">
        <v>0</v>
      </c>
      <c r="T174">
        <v>0</v>
      </c>
      <c r="U174">
        <v>0</v>
      </c>
      <c r="V174">
        <v>0</v>
      </c>
      <c r="W174" t="s">
        <v>150</v>
      </c>
      <c r="X174" t="s">
        <v>151</v>
      </c>
      <c r="Y174" t="s">
        <v>152</v>
      </c>
      <c r="Z174" t="s">
        <v>153</v>
      </c>
      <c r="AA174" t="s">
        <v>154</v>
      </c>
      <c r="AB174" t="s">
        <v>155</v>
      </c>
      <c r="AC174" t="s">
        <v>156</v>
      </c>
      <c r="AD174" t="s">
        <v>157</v>
      </c>
      <c r="AE174" t="s">
        <v>158</v>
      </c>
      <c r="AF174" t="s">
        <v>159</v>
      </c>
      <c r="AG174" t="s">
        <v>160</v>
      </c>
      <c r="AH174">
        <v>0.1015346940042741</v>
      </c>
      <c r="AI174">
        <v>0</v>
      </c>
      <c r="AJ174">
        <v>0.12845456322690579</v>
      </c>
      <c r="AK174">
        <v>0</v>
      </c>
      <c r="AL174">
        <v>0</v>
      </c>
      <c r="AM174">
        <v>0</v>
      </c>
      <c r="AN174">
        <v>0</v>
      </c>
      <c r="AO174">
        <v>0</v>
      </c>
      <c r="AP174">
        <v>0</v>
      </c>
      <c r="AQ174">
        <v>0</v>
      </c>
      <c r="AR174">
        <v>0</v>
      </c>
      <c r="AS174"/>
      <c r="AT174"/>
      <c r="AU174"/>
      <c r="AV174"/>
      <c r="AW174"/>
      <c r="AX174"/>
      <c r="AY174"/>
      <c r="AZ174"/>
      <c r="BA174"/>
      <c r="BB174"/>
      <c r="BC174"/>
      <c r="BD174"/>
      <c r="BE174"/>
      <c r="BF174"/>
      <c r="BG174"/>
      <c r="BH174"/>
      <c r="BI174"/>
      <c r="BJ174"/>
      <c r="BK174"/>
      <c r="BL174"/>
      <c r="BM174"/>
      <c r="BN174"/>
      <c r="BO174"/>
      <c r="BP174"/>
      <c r="BQ174"/>
      <c r="BR174"/>
    </row>
    <row r="175">
      <c r="A175" t="s">
        <v>470</v>
      </c>
      <c r="B175">
        <v>2016</v>
      </c>
      <c r="C175" t="s">
        <v>476</v>
      </c>
      <c r="D175">
        <v>16</v>
      </c>
      <c r="E175" t="s">
        <v>13</v>
      </c>
      <c r="F175" t="s">
        <v>14</v>
      </c>
      <c r="G175" t="s">
        <v>481</v>
      </c>
      <c r="H175">
        <v>99.717453182798522</v>
      </c>
      <c r="I175">
        <v>99.754709895585364</v>
      </c>
      <c r="J175">
        <v>99.948875715956632</v>
      </c>
      <c r="K175">
        <v>100</v>
      </c>
      <c r="L175">
        <v>99.98590526116871</v>
      </c>
      <c r="M175">
        <v>99.976082235544865</v>
      </c>
      <c r="N175">
        <v>100</v>
      </c>
      <c r="O175">
        <v>100</v>
      </c>
      <c r="P175">
        <v>99.975984695401351</v>
      </c>
      <c r="Q175">
        <v>100</v>
      </c>
      <c r="R175">
        <v>99.410130379358947</v>
      </c>
      <c r="S175">
        <v>99.780500799221599</v>
      </c>
      <c r="T175">
        <v>99.557507800624663</v>
      </c>
      <c r="U175">
        <v>99.875305727343715</v>
      </c>
      <c r="V175">
        <v>100</v>
      </c>
      <c r="W175" t="s">
        <v>150</v>
      </c>
      <c r="X175" t="s">
        <v>151</v>
      </c>
      <c r="Y175" t="s">
        <v>152</v>
      </c>
      <c r="Z175" t="s">
        <v>153</v>
      </c>
      <c r="AA175" t="s">
        <v>154</v>
      </c>
      <c r="AB175" t="s">
        <v>155</v>
      </c>
      <c r="AC175" t="s">
        <v>156</v>
      </c>
      <c r="AD175" t="s">
        <v>157</v>
      </c>
      <c r="AE175" t="s">
        <v>158</v>
      </c>
      <c r="AF175" t="s">
        <v>159</v>
      </c>
      <c r="AG175" t="s">
        <v>160</v>
      </c>
      <c r="AH175">
        <v>100</v>
      </c>
      <c r="AI175">
        <v>100</v>
      </c>
      <c r="AJ175">
        <v>99.405002465729751</v>
      </c>
      <c r="AK175">
        <v>100</v>
      </c>
      <c r="AL175">
        <v>99.924244837750237</v>
      </c>
      <c r="AM175">
        <v>99.658005776560955</v>
      </c>
      <c r="AN175">
        <v>100</v>
      </c>
      <c r="AO175">
        <v>100</v>
      </c>
      <c r="AP175">
        <v>99.331498615824387</v>
      </c>
      <c r="AQ175">
        <v>100</v>
      </c>
      <c r="AR175">
        <v>100</v>
      </c>
      <c r="AS175"/>
      <c r="AT175"/>
      <c r="AU175"/>
      <c r="AV175"/>
      <c r="AW175"/>
      <c r="AX175"/>
      <c r="AY175"/>
      <c r="AZ175"/>
      <c r="BA175"/>
      <c r="BB175"/>
      <c r="BC175"/>
      <c r="BD175"/>
      <c r="BE175"/>
      <c r="BF175"/>
      <c r="BG175"/>
      <c r="BH175"/>
      <c r="BI175"/>
      <c r="BJ175"/>
      <c r="BK175"/>
      <c r="BL175"/>
      <c r="BM175"/>
      <c r="BN175"/>
      <c r="BO175"/>
      <c r="BP175"/>
      <c r="BQ175"/>
      <c r="BR175"/>
    </row>
    <row r="176">
      <c r="A176" t="s">
        <v>470</v>
      </c>
      <c r="B176">
        <v>2016</v>
      </c>
      <c r="C176" t="s">
        <v>476</v>
      </c>
      <c r="D176">
        <v>17</v>
      </c>
      <c r="E176" t="s">
        <v>13</v>
      </c>
      <c r="F176" t="s">
        <v>51</v>
      </c>
      <c r="G176" t="s">
        <v>191</v>
      </c>
      <c r="H176">
        <v>0.28254681720148073</v>
      </c>
      <c r="I176">
        <v>0.2452901044146375</v>
      </c>
      <c r="J176">
        <v>0.051124284043365602</v>
      </c>
      <c r="K176">
        <v>0</v>
      </c>
      <c r="L176">
        <v>0.0140947388312974</v>
      </c>
      <c r="M176">
        <v>0.023917764455141301</v>
      </c>
      <c r="N176">
        <v>0</v>
      </c>
      <c r="O176">
        <v>0</v>
      </c>
      <c r="P176">
        <v>0.024015304598648899</v>
      </c>
      <c r="Q176">
        <v>0</v>
      </c>
      <c r="R176">
        <v>0.58986962064106097</v>
      </c>
      <c r="S176">
        <v>0.21949920077835641</v>
      </c>
      <c r="T176">
        <v>0.44249219937533618</v>
      </c>
      <c r="U176">
        <v>0.1246942726562958</v>
      </c>
      <c r="V176">
        <v>0</v>
      </c>
      <c r="W176" t="s">
        <v>150</v>
      </c>
      <c r="X176" t="s">
        <v>151</v>
      </c>
      <c r="Y176" t="s">
        <v>152</v>
      </c>
      <c r="Z176" t="s">
        <v>153</v>
      </c>
      <c r="AA176" t="s">
        <v>154</v>
      </c>
      <c r="AB176" t="s">
        <v>155</v>
      </c>
      <c r="AC176" t="s">
        <v>156</v>
      </c>
      <c r="AD176" t="s">
        <v>157</v>
      </c>
      <c r="AE176" t="s">
        <v>158</v>
      </c>
      <c r="AF176" t="s">
        <v>159</v>
      </c>
      <c r="AG176" t="s">
        <v>160</v>
      </c>
      <c r="AH176">
        <v>0</v>
      </c>
      <c r="AI176">
        <v>0</v>
      </c>
      <c r="AJ176">
        <v>0.59499753427026059</v>
      </c>
      <c r="AK176">
        <v>0</v>
      </c>
      <c r="AL176">
        <v>0.075755162249760602</v>
      </c>
      <c r="AM176">
        <v>0.34199422343905223</v>
      </c>
      <c r="AN176">
        <v>0</v>
      </c>
      <c r="AO176">
        <v>0</v>
      </c>
      <c r="AP176">
        <v>0.66850138417559513</v>
      </c>
      <c r="AQ176">
        <v>0</v>
      </c>
      <c r="AR176">
        <v>0</v>
      </c>
      <c r="AS176"/>
      <c r="AT176"/>
      <c r="AU176"/>
      <c r="AV176"/>
      <c r="AW176"/>
      <c r="AX176"/>
      <c r="AY176"/>
      <c r="AZ176"/>
      <c r="BA176"/>
      <c r="BB176"/>
      <c r="BC176"/>
      <c r="BD176"/>
      <c r="BE176"/>
      <c r="BF176"/>
      <c r="BG176"/>
      <c r="BH176"/>
      <c r="BI176"/>
      <c r="BJ176"/>
      <c r="BK176"/>
      <c r="BL176"/>
      <c r="BM176"/>
      <c r="BN176"/>
      <c r="BO176"/>
      <c r="BP176"/>
      <c r="BQ176"/>
      <c r="BR176"/>
    </row>
    <row r="177">
      <c r="A177" t="s">
        <v>470</v>
      </c>
      <c r="B177">
        <v>2016</v>
      </c>
      <c r="C177" t="s">
        <v>476</v>
      </c>
      <c r="D177">
        <v>18</v>
      </c>
      <c r="E177" t="s">
        <v>60</v>
      </c>
      <c r="F177" t="s">
        <v>15</v>
      </c>
      <c r="G177" t="s">
        <v>482</v>
      </c>
      <c r="H177">
        <v>99.498987171119083</v>
      </c>
      <c r="I177">
        <v>99.657220875522412</v>
      </c>
      <c r="J177">
        <v>99.948875715956632</v>
      </c>
      <c r="K177">
        <v>99.89052319779222</v>
      </c>
      <c r="L177">
        <v>99.712224371949233</v>
      </c>
      <c r="M177">
        <v>99.976082235544879</v>
      </c>
      <c r="N177">
        <v>99.976003649166984</v>
      </c>
      <c r="O177">
        <v>100</v>
      </c>
      <c r="P177">
        <v>99.975984695401351</v>
      </c>
      <c r="Q177">
        <v>100</v>
      </c>
      <c r="R177">
        <v>98.874341643499193</v>
      </c>
      <c r="S177">
        <v>99.576331153285224</v>
      </c>
      <c r="T177">
        <v>99.557507800624663</v>
      </c>
      <c r="U177">
        <v>99.875305727343715</v>
      </c>
      <c r="V177">
        <v>99.065383189312726</v>
      </c>
      <c r="W177" t="s">
        <v>150</v>
      </c>
      <c r="X177" t="s">
        <v>151</v>
      </c>
      <c r="Y177" t="s">
        <v>152</v>
      </c>
      <c r="Z177" t="s">
        <v>153</v>
      </c>
      <c r="AA177" t="s">
        <v>154</v>
      </c>
      <c r="AB177" t="s">
        <v>155</v>
      </c>
      <c r="AC177" t="s">
        <v>156</v>
      </c>
      <c r="AD177" t="s">
        <v>157</v>
      </c>
      <c r="AE177" t="s">
        <v>158</v>
      </c>
      <c r="AF177" t="s">
        <v>159</v>
      </c>
      <c r="AG177" t="s">
        <v>160</v>
      </c>
      <c r="AH177">
        <v>100</v>
      </c>
      <c r="AI177">
        <v>100</v>
      </c>
      <c r="AJ177">
        <v>99.405002465729751</v>
      </c>
      <c r="AK177">
        <v>100</v>
      </c>
      <c r="AL177">
        <v>99.657714582977803</v>
      </c>
      <c r="AM177">
        <v>99.435204460889011</v>
      </c>
      <c r="AN177">
        <v>99.096601241379545</v>
      </c>
      <c r="AO177">
        <v>100</v>
      </c>
      <c r="AP177">
        <v>98.958249628784557</v>
      </c>
      <c r="AQ177">
        <v>100</v>
      </c>
      <c r="AR177">
        <v>100</v>
      </c>
      <c r="AS177"/>
      <c r="AT177"/>
      <c r="AU177"/>
      <c r="AV177"/>
      <c r="AW177"/>
      <c r="AX177"/>
      <c r="AY177"/>
      <c r="AZ177"/>
      <c r="BA177"/>
      <c r="BB177"/>
      <c r="BC177"/>
      <c r="BD177"/>
      <c r="BE177"/>
      <c r="BF177"/>
      <c r="BG177"/>
      <c r="BH177"/>
      <c r="BI177"/>
      <c r="BJ177"/>
      <c r="BK177"/>
      <c r="BL177"/>
      <c r="BM177"/>
      <c r="BN177"/>
      <c r="BO177"/>
      <c r="BP177"/>
      <c r="BQ177"/>
      <c r="BR177"/>
    </row>
    <row r="178">
      <c r="A178" t="s">
        <v>470</v>
      </c>
      <c r="B178">
        <v>2016</v>
      </c>
      <c r="C178" t="s">
        <v>476</v>
      </c>
      <c r="D178">
        <v>19</v>
      </c>
      <c r="E178" t="s">
        <v>60</v>
      </c>
      <c r="F178" t="s">
        <v>16</v>
      </c>
      <c r="G178" t="s">
        <v>483</v>
      </c>
      <c r="H178">
        <v>0.21846601167943419</v>
      </c>
      <c r="I178">
        <v>0.097489020062913198</v>
      </c>
      <c r="J178">
        <v>0</v>
      </c>
      <c r="K178">
        <v>0.1094768022077625</v>
      </c>
      <c r="L178">
        <v>0.27368088921949479</v>
      </c>
      <c r="M178">
        <v>0</v>
      </c>
      <c r="N178">
        <v>0.0239963508330144</v>
      </c>
      <c r="O178">
        <v>0</v>
      </c>
      <c r="P178">
        <v>0</v>
      </c>
      <c r="Q178">
        <v>0</v>
      </c>
      <c r="R178">
        <v>0.53578873585971754</v>
      </c>
      <c r="S178">
        <v>0.20416964593636919</v>
      </c>
      <c r="T178">
        <v>0</v>
      </c>
      <c r="U178">
        <v>0</v>
      </c>
      <c r="V178">
        <v>0.93461681068727642</v>
      </c>
      <c r="W178" t="s">
        <v>150</v>
      </c>
      <c r="X178" t="s">
        <v>151</v>
      </c>
      <c r="Y178" t="s">
        <v>152</v>
      </c>
      <c r="Z178" t="s">
        <v>153</v>
      </c>
      <c r="AA178" t="s">
        <v>154</v>
      </c>
      <c r="AB178" t="s">
        <v>155</v>
      </c>
      <c r="AC178" t="s">
        <v>156</v>
      </c>
      <c r="AD178" t="s">
        <v>157</v>
      </c>
      <c r="AE178" t="s">
        <v>158</v>
      </c>
      <c r="AF178" t="s">
        <v>159</v>
      </c>
      <c r="AG178" t="s">
        <v>160</v>
      </c>
      <c r="AH178">
        <v>0</v>
      </c>
      <c r="AI178">
        <v>0</v>
      </c>
      <c r="AJ178">
        <v>0</v>
      </c>
      <c r="AK178">
        <v>0</v>
      </c>
      <c r="AL178">
        <v>0.26653025477242631</v>
      </c>
      <c r="AM178">
        <v>0.22280131567195011</v>
      </c>
      <c r="AN178">
        <v>0.90339875862043817</v>
      </c>
      <c r="AO178">
        <v>0</v>
      </c>
      <c r="AP178">
        <v>0.37324898703982928</v>
      </c>
      <c r="AQ178">
        <v>0</v>
      </c>
      <c r="AR178">
        <v>0</v>
      </c>
      <c r="AS178"/>
      <c r="AT178"/>
      <c r="AU178"/>
      <c r="AV178"/>
      <c r="AW178"/>
      <c r="AX178"/>
      <c r="AY178"/>
      <c r="AZ178"/>
      <c r="BA178"/>
      <c r="BB178"/>
      <c r="BC178"/>
      <c r="BD178"/>
      <c r="BE178"/>
      <c r="BF178"/>
      <c r="BG178"/>
      <c r="BH178"/>
      <c r="BI178"/>
      <c r="BJ178"/>
      <c r="BK178"/>
      <c r="BL178"/>
      <c r="BM178"/>
      <c r="BN178"/>
      <c r="BO178"/>
      <c r="BP178"/>
      <c r="BQ178"/>
      <c r="BR178"/>
    </row>
    <row r="179">
      <c r="A179" t="s">
        <v>470</v>
      </c>
      <c r="B179">
        <v>2016</v>
      </c>
      <c r="C179" t="s">
        <v>476</v>
      </c>
      <c r="D179">
        <v>20</v>
      </c>
      <c r="E179" t="s">
        <v>60</v>
      </c>
      <c r="F179" t="s">
        <v>22</v>
      </c>
      <c r="G179" t="s">
        <v>484</v>
      </c>
      <c r="H179">
        <v>0.28254681720148278</v>
      </c>
      <c r="I179">
        <v>0.24529010441467439</v>
      </c>
      <c r="J179">
        <v>0.0511242840433681</v>
      </c>
      <c r="K179">
        <v>1.7638668303699998e-14</v>
      </c>
      <c r="L179">
        <v>0.014094738831272</v>
      </c>
      <c r="M179">
        <v>0.023917764455120501</v>
      </c>
      <c r="N179">
        <v>1.90819582357e-15</v>
      </c>
      <c r="O179">
        <v>0</v>
      </c>
      <c r="P179">
        <v>0.024015304598648899</v>
      </c>
      <c r="Q179">
        <v>0</v>
      </c>
      <c r="R179">
        <v>0.58986962064108961</v>
      </c>
      <c r="S179">
        <v>0.21949920077840659</v>
      </c>
      <c r="T179">
        <v>0.44249219937533718</v>
      </c>
      <c r="U179">
        <v>0.12469427265628499</v>
      </c>
      <c r="V179">
        <v>-2.5535129566399998e-15</v>
      </c>
      <c r="W179" t="s">
        <v>150</v>
      </c>
      <c r="X179" t="s">
        <v>151</v>
      </c>
      <c r="Y179" t="s">
        <v>152</v>
      </c>
      <c r="Z179" t="s">
        <v>153</v>
      </c>
      <c r="AA179" t="s">
        <v>154</v>
      </c>
      <c r="AB179" t="s">
        <v>155</v>
      </c>
      <c r="AC179" t="s">
        <v>156</v>
      </c>
      <c r="AD179" t="s">
        <v>157</v>
      </c>
      <c r="AE179" t="s">
        <v>158</v>
      </c>
      <c r="AF179" t="s">
        <v>159</v>
      </c>
      <c r="AG179" t="s">
        <v>160</v>
      </c>
      <c r="AH179">
        <v>0</v>
      </c>
      <c r="AI179">
        <v>0</v>
      </c>
      <c r="AJ179">
        <v>0.59499753427024871</v>
      </c>
      <c r="AK179">
        <v>0</v>
      </c>
      <c r="AL179">
        <v>0.075755162249770497</v>
      </c>
      <c r="AM179">
        <v>0.34199422343903879</v>
      </c>
      <c r="AN179">
        <v>1.6431300764499999e-14</v>
      </c>
      <c r="AO179">
        <v>0</v>
      </c>
      <c r="AP179">
        <v>0.66850138417561344</v>
      </c>
      <c r="AQ179">
        <v>0</v>
      </c>
      <c r="AR179">
        <v>0</v>
      </c>
      <c r="AS179"/>
      <c r="AT179"/>
      <c r="AU179"/>
      <c r="AV179"/>
      <c r="AW179"/>
      <c r="AX179"/>
      <c r="AY179"/>
      <c r="AZ179"/>
      <c r="BA179"/>
      <c r="BB179"/>
      <c r="BC179"/>
      <c r="BD179"/>
      <c r="BE179"/>
      <c r="BF179"/>
      <c r="BG179"/>
      <c r="BH179"/>
      <c r="BI179"/>
      <c r="BJ179"/>
      <c r="BK179"/>
      <c r="BL179"/>
      <c r="BM179"/>
      <c r="BN179"/>
      <c r="BO179"/>
      <c r="BP179"/>
      <c r="BQ179"/>
      <c r="BR179"/>
    </row>
    <row r="180">
      <c r="A180" t="s">
        <v>470</v>
      </c>
      <c r="B180">
        <v>2016</v>
      </c>
      <c r="C180" t="s">
        <v>476</v>
      </c>
      <c r="D180">
        <v>21</v>
      </c>
      <c r="E180" t="s">
        <v>60</v>
      </c>
      <c r="F180" t="s">
        <v>17</v>
      </c>
      <c r="G180" t="s">
        <v>485</v>
      </c>
      <c r="H180">
        <v>0</v>
      </c>
      <c r="I180">
        <v>0</v>
      </c>
      <c r="J180">
        <v>0</v>
      </c>
      <c r="K180">
        <v>0</v>
      </c>
      <c r="L180">
        <v>0</v>
      </c>
      <c r="M180">
        <v>0</v>
      </c>
      <c r="N180">
        <v>0</v>
      </c>
      <c r="O180">
        <v>0</v>
      </c>
      <c r="P180">
        <v>0</v>
      </c>
      <c r="Q180">
        <v>0</v>
      </c>
      <c r="R180">
        <v>0</v>
      </c>
      <c r="S180">
        <v>0</v>
      </c>
      <c r="T180">
        <v>0</v>
      </c>
      <c r="U180">
        <v>0</v>
      </c>
      <c r="V180">
        <v>0</v>
      </c>
      <c r="W180" t="s">
        <v>150</v>
      </c>
      <c r="X180" t="s">
        <v>151</v>
      </c>
      <c r="Y180" t="s">
        <v>152</v>
      </c>
      <c r="Z180" t="s">
        <v>153</v>
      </c>
      <c r="AA180" t="s">
        <v>154</v>
      </c>
      <c r="AB180" t="s">
        <v>155</v>
      </c>
      <c r="AC180" t="s">
        <v>156</v>
      </c>
      <c r="AD180" t="s">
        <v>157</v>
      </c>
      <c r="AE180" t="s">
        <v>158</v>
      </c>
      <c r="AF180" t="s">
        <v>159</v>
      </c>
      <c r="AG180" t="s">
        <v>160</v>
      </c>
      <c r="AH180">
        <v>0</v>
      </c>
      <c r="AI180">
        <v>0</v>
      </c>
      <c r="AJ180">
        <v>0</v>
      </c>
      <c r="AK180">
        <v>0</v>
      </c>
      <c r="AL180">
        <v>0</v>
      </c>
      <c r="AM180">
        <v>0</v>
      </c>
      <c r="AN180">
        <v>0</v>
      </c>
      <c r="AO180">
        <v>0</v>
      </c>
      <c r="AP180">
        <v>0</v>
      </c>
      <c r="AQ180">
        <v>0</v>
      </c>
      <c r="AR180">
        <v>0</v>
      </c>
      <c r="AS180"/>
      <c r="AT180"/>
      <c r="AU180"/>
      <c r="AV180"/>
      <c r="AW180"/>
      <c r="AX180"/>
      <c r="AY180"/>
      <c r="AZ180"/>
      <c r="BA180"/>
      <c r="BB180"/>
      <c r="BC180"/>
      <c r="BD180"/>
      <c r="BE180"/>
      <c r="BF180"/>
      <c r="BG180"/>
      <c r="BH180"/>
      <c r="BI180"/>
      <c r="BJ180"/>
      <c r="BK180"/>
      <c r="BL180"/>
      <c r="BM180"/>
      <c r="BN180"/>
      <c r="BO180"/>
      <c r="BP180"/>
      <c r="BQ180"/>
      <c r="BR180"/>
    </row>
    <row r="181">
      <c r="A181" t="s">
        <v>470</v>
      </c>
      <c r="B181">
        <v>2016</v>
      </c>
      <c r="C181" t="s">
        <v>476</v>
      </c>
      <c r="D181">
        <v>22</v>
      </c>
      <c r="E181" t="s">
        <v>54</v>
      </c>
      <c r="F181" t="s">
        <v>49</v>
      </c>
      <c r="G181" t="s">
        <v>191</v>
      </c>
      <c r="H181">
        <v>0.21908502945713029</v>
      </c>
      <c r="I181">
        <v>0.097728738988822006</v>
      </c>
      <c r="J181">
        <v>0</v>
      </c>
      <c r="K181">
        <v>0.1094768022077625</v>
      </c>
      <c r="L181">
        <v>0.27371946926381802</v>
      </c>
      <c r="M181">
        <v>0</v>
      </c>
      <c r="N181">
        <v>0.0239963508330144</v>
      </c>
      <c r="O181">
        <v>0</v>
      </c>
      <c r="P181">
        <v>0</v>
      </c>
      <c r="Q181">
        <v>0</v>
      </c>
      <c r="R181">
        <v>0.5389679440265237</v>
      </c>
      <c r="S181">
        <v>0.20461878252866211</v>
      </c>
      <c r="T181">
        <v>0</v>
      </c>
      <c r="U181">
        <v>0</v>
      </c>
      <c r="V181">
        <v>0.93461681068727642</v>
      </c>
      <c r="W181" t="s">
        <v>150</v>
      </c>
      <c r="X181" t="s">
        <v>151</v>
      </c>
      <c r="Y181" t="s">
        <v>152</v>
      </c>
      <c r="Z181" t="s">
        <v>153</v>
      </c>
      <c r="AA181" t="s">
        <v>154</v>
      </c>
      <c r="AB181" t="s">
        <v>155</v>
      </c>
      <c r="AC181" t="s">
        <v>156</v>
      </c>
      <c r="AD181" t="s">
        <v>157</v>
      </c>
      <c r="AE181" t="s">
        <v>158</v>
      </c>
      <c r="AF181" t="s">
        <v>159</v>
      </c>
      <c r="AG181" t="s">
        <v>160</v>
      </c>
      <c r="AH181">
        <v>0</v>
      </c>
      <c r="AI181">
        <v>0</v>
      </c>
      <c r="AJ181">
        <v>0</v>
      </c>
      <c r="AK181">
        <v>0</v>
      </c>
      <c r="AL181">
        <v>0.26673231827290639</v>
      </c>
      <c r="AM181">
        <v>0.2235658981291313</v>
      </c>
      <c r="AN181">
        <v>0.90339875862043817</v>
      </c>
      <c r="AO181">
        <v>0</v>
      </c>
      <c r="AP181">
        <v>0.3757609542199814</v>
      </c>
      <c r="AQ181">
        <v>0</v>
      </c>
      <c r="AR181">
        <v>0</v>
      </c>
      <c r="AS181"/>
      <c r="AT181"/>
      <c r="AU181"/>
      <c r="AV181"/>
      <c r="AW181"/>
      <c r="AX181"/>
      <c r="AY181"/>
      <c r="AZ181"/>
      <c r="BA181"/>
      <c r="BB181"/>
      <c r="BC181"/>
      <c r="BD181"/>
      <c r="BE181"/>
      <c r="BF181"/>
      <c r="BG181"/>
      <c r="BH181"/>
      <c r="BI181"/>
      <c r="BJ181"/>
      <c r="BK181"/>
      <c r="BL181"/>
      <c r="BM181"/>
      <c r="BN181"/>
      <c r="BO181"/>
      <c r="BP181"/>
      <c r="BQ181"/>
      <c r="BR181"/>
    </row>
    <row r="182">
      <c r="A182" t="s">
        <v>470</v>
      </c>
      <c r="B182">
        <v>2016</v>
      </c>
      <c r="C182" t="s">
        <v>476</v>
      </c>
      <c r="D182">
        <v>23</v>
      </c>
      <c r="E182" t="s">
        <v>54</v>
      </c>
      <c r="F182" t="s">
        <v>48</v>
      </c>
      <c r="G182" t="s">
        <v>191</v>
      </c>
      <c r="H182">
        <v>99.780914970542867</v>
      </c>
      <c r="I182">
        <v>99.902271261011151</v>
      </c>
      <c r="J182">
        <v>100</v>
      </c>
      <c r="K182">
        <v>99.890523197792234</v>
      </c>
      <c r="L182">
        <v>99.72628053073619</v>
      </c>
      <c r="M182">
        <v>100</v>
      </c>
      <c r="N182">
        <v>99.976003649166984</v>
      </c>
      <c r="O182">
        <v>100</v>
      </c>
      <c r="P182">
        <v>100</v>
      </c>
      <c r="Q182">
        <v>100</v>
      </c>
      <c r="R182">
        <v>99.461032055973448</v>
      </c>
      <c r="S182">
        <v>99.795381217471331</v>
      </c>
      <c r="T182">
        <v>100</v>
      </c>
      <c r="U182">
        <v>100</v>
      </c>
      <c r="V182">
        <v>99.065383189312726</v>
      </c>
      <c r="W182" t="s">
        <v>150</v>
      </c>
      <c r="X182" t="s">
        <v>151</v>
      </c>
      <c r="Y182" t="s">
        <v>152</v>
      </c>
      <c r="Z182" t="s">
        <v>153</v>
      </c>
      <c r="AA182" t="s">
        <v>154</v>
      </c>
      <c r="AB182" t="s">
        <v>155</v>
      </c>
      <c r="AC182" t="s">
        <v>156</v>
      </c>
      <c r="AD182" t="s">
        <v>157</v>
      </c>
      <c r="AE182" t="s">
        <v>158</v>
      </c>
      <c r="AF182" t="s">
        <v>159</v>
      </c>
      <c r="AG182" t="s">
        <v>160</v>
      </c>
      <c r="AH182">
        <v>100</v>
      </c>
      <c r="AI182">
        <v>100</v>
      </c>
      <c r="AJ182">
        <v>100</v>
      </c>
      <c r="AK182">
        <v>100</v>
      </c>
      <c r="AL182">
        <v>99.733267681727085</v>
      </c>
      <c r="AM182">
        <v>99.776434101870876</v>
      </c>
      <c r="AN182">
        <v>99.096601241379531</v>
      </c>
      <c r="AO182">
        <v>100</v>
      </c>
      <c r="AP182">
        <v>99.624239045780016</v>
      </c>
      <c r="AQ182">
        <v>100</v>
      </c>
      <c r="AR182">
        <v>100</v>
      </c>
      <c r="AS182"/>
      <c r="AT182"/>
      <c r="AU182"/>
      <c r="AV182"/>
      <c r="AW182"/>
      <c r="AX182"/>
      <c r="AY182"/>
      <c r="AZ182"/>
      <c r="BA182"/>
      <c r="BB182"/>
      <c r="BC182"/>
      <c r="BD182"/>
      <c r="BE182"/>
      <c r="BF182"/>
      <c r="BG182"/>
      <c r="BH182"/>
      <c r="BI182"/>
      <c r="BJ182"/>
      <c r="BK182"/>
      <c r="BL182"/>
      <c r="BM182"/>
      <c r="BN182"/>
      <c r="BO182"/>
      <c r="BP182"/>
      <c r="BQ182"/>
      <c r="BR182"/>
    </row>
    <row r="183">
      <c r="A183" t="s">
        <v>470</v>
      </c>
      <c r="B183">
        <v>2016</v>
      </c>
      <c r="C183" t="s">
        <v>476</v>
      </c>
      <c r="D183">
        <v>29</v>
      </c>
      <c r="E183" t="s">
        <v>57</v>
      </c>
      <c r="F183" t="s">
        <v>49</v>
      </c>
      <c r="G183" t="s">
        <v>486</v>
      </c>
      <c r="H183">
        <v>94.027050887882211</v>
      </c>
      <c r="I183">
        <v>95.894837213011513</v>
      </c>
      <c r="J183">
        <v>96.17485436376586</v>
      </c>
      <c r="K183">
        <v>98.336416782573252</v>
      </c>
      <c r="L183">
        <v>98.256291738846144</v>
      </c>
      <c r="M183">
        <v>98.693081523538979</v>
      </c>
      <c r="N183">
        <v>98.666235315357</v>
      </c>
      <c r="O183">
        <v>98.746868750140933</v>
      </c>
      <c r="P183">
        <v>99.137503197546778</v>
      </c>
      <c r="Q183">
        <v>98.677501875784486</v>
      </c>
      <c r="R183">
        <v>92.040603902634956</v>
      </c>
      <c r="S183">
        <v>91.626471862045349</v>
      </c>
      <c r="T183">
        <v>93.514610071079886</v>
      </c>
      <c r="U183">
        <v>92.919647208299978</v>
      </c>
      <c r="V183">
        <v>96.444541338132396</v>
      </c>
      <c r="W183" t="s">
        <v>150</v>
      </c>
      <c r="X183" t="s">
        <v>151</v>
      </c>
      <c r="Y183" t="s">
        <v>152</v>
      </c>
      <c r="Z183" t="s">
        <v>153</v>
      </c>
      <c r="AA183" t="s">
        <v>154</v>
      </c>
      <c r="AB183" t="s">
        <v>155</v>
      </c>
      <c r="AC183" t="s">
        <v>156</v>
      </c>
      <c r="AD183" t="s">
        <v>157</v>
      </c>
      <c r="AE183" t="s">
        <v>158</v>
      </c>
      <c r="AF183" t="s">
        <v>159</v>
      </c>
      <c r="AG183" t="s">
        <v>160</v>
      </c>
      <c r="AH183">
        <v>86.291244258254366</v>
      </c>
      <c r="AI183">
        <v>99.645590924785054</v>
      </c>
      <c r="AJ183">
        <v>82.447127780176046</v>
      </c>
      <c r="AK183">
        <v>98.401317054519851</v>
      </c>
      <c r="AL183">
        <v>96.665991864613645</v>
      </c>
      <c r="AM183">
        <v>95.57592981904034</v>
      </c>
      <c r="AN183">
        <v>98.752449333333615</v>
      </c>
      <c r="AO183">
        <v>99.061337139350499</v>
      </c>
      <c r="AP183">
        <v>96.327204456267978</v>
      </c>
      <c r="AQ183">
        <v>100</v>
      </c>
      <c r="AR183">
        <v>100</v>
      </c>
      <c r="AS183"/>
      <c r="AT183"/>
      <c r="AU183"/>
      <c r="AV183"/>
      <c r="AW183"/>
      <c r="AX183"/>
      <c r="AY183"/>
      <c r="AZ183"/>
      <c r="BA183"/>
      <c r="BB183"/>
      <c r="BC183"/>
      <c r="BD183"/>
      <c r="BE183"/>
      <c r="BF183"/>
      <c r="BG183"/>
      <c r="BH183"/>
      <c r="BI183"/>
      <c r="BJ183"/>
      <c r="BK183"/>
      <c r="BL183"/>
      <c r="BM183"/>
      <c r="BN183"/>
      <c r="BO183"/>
      <c r="BP183"/>
      <c r="BQ183"/>
      <c r="BR183"/>
    </row>
    <row r="184">
      <c r="A184" t="s">
        <v>470</v>
      </c>
      <c r="B184">
        <v>2016</v>
      </c>
      <c r="C184" t="s">
        <v>476</v>
      </c>
      <c r="D184">
        <v>30</v>
      </c>
      <c r="E184" t="s">
        <v>57</v>
      </c>
      <c r="F184" t="s">
        <v>48</v>
      </c>
      <c r="G184" t="s">
        <v>191</v>
      </c>
      <c r="H184">
        <v>5.9729491121177567</v>
      </c>
      <c r="I184">
        <v>4.1051627869885037</v>
      </c>
      <c r="J184">
        <v>3.8251456362341592</v>
      </c>
      <c r="K184">
        <v>1.6635832174267331</v>
      </c>
      <c r="L184">
        <v>1.7437082611538539</v>
      </c>
      <c r="M184">
        <v>1.306918476460974</v>
      </c>
      <c r="N184">
        <v>1.333764684642992</v>
      </c>
      <c r="O184">
        <v>1.253131249859079</v>
      </c>
      <c r="P184">
        <v>0.86249680245324789</v>
      </c>
      <c r="Q184">
        <v>1.32249812421553</v>
      </c>
      <c r="R184">
        <v>7.9593960973649924</v>
      </c>
      <c r="S184">
        <v>8.3735281379547981</v>
      </c>
      <c r="T184">
        <v>6.4853899289200863</v>
      </c>
      <c r="U184">
        <v>7.080352791700081</v>
      </c>
      <c r="V184">
        <v>3.5554586618675712</v>
      </c>
      <c r="W184" t="s">
        <v>150</v>
      </c>
      <c r="X184" t="s">
        <v>151</v>
      </c>
      <c r="Y184" t="s">
        <v>152</v>
      </c>
      <c r="Z184" t="s">
        <v>153</v>
      </c>
      <c r="AA184" t="s">
        <v>154</v>
      </c>
      <c r="AB184" t="s">
        <v>155</v>
      </c>
      <c r="AC184" t="s">
        <v>156</v>
      </c>
      <c r="AD184" t="s">
        <v>157</v>
      </c>
      <c r="AE184" t="s">
        <v>158</v>
      </c>
      <c r="AF184" t="s">
        <v>159</v>
      </c>
      <c r="AG184" t="s">
        <v>160</v>
      </c>
      <c r="AH184">
        <v>13.7087557417457</v>
      </c>
      <c r="AI184">
        <v>0.35440907521497189</v>
      </c>
      <c r="AJ184">
        <v>17.552872219823868</v>
      </c>
      <c r="AK184">
        <v>1.5986829454801359</v>
      </c>
      <c r="AL184">
        <v>3.3340081353862909</v>
      </c>
      <c r="AM184">
        <v>4.4240701809596263</v>
      </c>
      <c r="AN184">
        <v>1.247550666666319</v>
      </c>
      <c r="AO184">
        <v>0.93866286064951265</v>
      </c>
      <c r="AP184">
        <v>3.672795543731997</v>
      </c>
      <c r="AQ184">
        <v>0</v>
      </c>
      <c r="AR184">
        <v>0</v>
      </c>
      <c r="AS184"/>
      <c r="AT184"/>
      <c r="AU184"/>
      <c r="AV184"/>
      <c r="AW184"/>
      <c r="AX184"/>
      <c r="AY184"/>
      <c r="AZ184"/>
      <c r="BA184"/>
      <c r="BB184"/>
      <c r="BC184"/>
      <c r="BD184"/>
      <c r="BE184"/>
      <c r="BF184"/>
      <c r="BG184"/>
      <c r="BH184"/>
      <c r="BI184"/>
      <c r="BJ184"/>
      <c r="BK184"/>
      <c r="BL184"/>
      <c r="BM184"/>
      <c r="BN184"/>
      <c r="BO184"/>
      <c r="BP184"/>
      <c r="BQ184"/>
      <c r="BR184"/>
    </row>
    <row r="185">
      <c r="A185" t="s">
        <v>470</v>
      </c>
      <c r="B185">
        <v>2016</v>
      </c>
      <c r="C185" t="s">
        <v>476</v>
      </c>
      <c r="D185">
        <v>31</v>
      </c>
      <c r="E185" t="s">
        <v>103</v>
      </c>
      <c r="F185" t="s">
        <v>49</v>
      </c>
      <c r="G185" t="s">
        <v>487</v>
      </c>
      <c r="H185">
        <v>92.997343066286163</v>
      </c>
      <c r="I185">
        <v>95.646148250420453</v>
      </c>
      <c r="J185">
        <v>95.813469978242665</v>
      </c>
      <c r="K185">
        <v>97.713239251327124</v>
      </c>
      <c r="L185">
        <v>97.869002383457143</v>
      </c>
      <c r="M185">
        <v>98.093943341704943</v>
      </c>
      <c r="N185">
        <v>98.666235315357</v>
      </c>
      <c r="O185">
        <v>98.746868750140933</v>
      </c>
      <c r="P185">
        <v>99.137503197546778</v>
      </c>
      <c r="Q185">
        <v>98.677501875784486</v>
      </c>
      <c r="R185">
        <v>91.121750806807768</v>
      </c>
      <c r="S185">
        <v>90.668737277332127</v>
      </c>
      <c r="T185">
        <v>93.135012908026425</v>
      </c>
      <c r="U185">
        <v>91.459427757386479</v>
      </c>
      <c r="V185">
        <v>94.559825606372812</v>
      </c>
      <c r="W185" t="s">
        <v>150</v>
      </c>
      <c r="X185" t="s">
        <v>151</v>
      </c>
      <c r="Y185" t="s">
        <v>152</v>
      </c>
      <c r="Z185" t="s">
        <v>153</v>
      </c>
      <c r="AA185" t="s">
        <v>154</v>
      </c>
      <c r="AB185" t="s">
        <v>155</v>
      </c>
      <c r="AC185" t="s">
        <v>156</v>
      </c>
      <c r="AD185" t="s">
        <v>157</v>
      </c>
      <c r="AE185" t="s">
        <v>158</v>
      </c>
      <c r="AF185" t="s">
        <v>159</v>
      </c>
      <c r="AG185" t="s">
        <v>160</v>
      </c>
      <c r="AH185">
        <v>85.860043095404208</v>
      </c>
      <c r="AI185">
        <v>99.580347918636932</v>
      </c>
      <c r="AJ185">
        <v>79.536100701065834</v>
      </c>
      <c r="AK185">
        <v>98.401317054519851</v>
      </c>
      <c r="AL185">
        <v>96.665991864613645</v>
      </c>
      <c r="AM185">
        <v>94.531378533601725</v>
      </c>
      <c r="AN185">
        <v>97.327278740951911</v>
      </c>
      <c r="AO185">
        <v>98.818773907083497</v>
      </c>
      <c r="AP185">
        <v>95.941893882602443</v>
      </c>
      <c r="AQ185">
        <v>99.342777957215034</v>
      </c>
      <c r="AR185">
        <v>100</v>
      </c>
      <c r="AS185"/>
      <c r="AT185"/>
      <c r="AU185"/>
      <c r="AV185"/>
      <c r="AW185"/>
      <c r="AX185"/>
      <c r="AY185"/>
      <c r="AZ185"/>
      <c r="BA185"/>
      <c r="BB185"/>
      <c r="BC185"/>
      <c r="BD185"/>
      <c r="BE185"/>
      <c r="BF185"/>
      <c r="BG185"/>
      <c r="BH185"/>
      <c r="BI185"/>
      <c r="BJ185"/>
      <c r="BK185"/>
      <c r="BL185"/>
      <c r="BM185"/>
      <c r="BN185"/>
      <c r="BO185"/>
      <c r="BP185"/>
      <c r="BQ185"/>
      <c r="BR185"/>
    </row>
    <row r="186">
      <c r="A186" t="s">
        <v>470</v>
      </c>
      <c r="B186">
        <v>2016</v>
      </c>
      <c r="C186" t="s">
        <v>476</v>
      </c>
      <c r="D186">
        <v>32</v>
      </c>
      <c r="E186" t="s">
        <v>103</v>
      </c>
      <c r="F186" t="s">
        <v>48</v>
      </c>
      <c r="G186" t="s">
        <v>191</v>
      </c>
      <c r="H186">
        <v>7.0026569337137801</v>
      </c>
      <c r="I186">
        <v>4.3538517495795643</v>
      </c>
      <c r="J186">
        <v>4.1865300217573527</v>
      </c>
      <c r="K186">
        <v>2.2867607486728589</v>
      </c>
      <c r="L186">
        <v>2.1309976165428748</v>
      </c>
      <c r="M186">
        <v>1.9060566582949861</v>
      </c>
      <c r="N186">
        <v>1.333764684642992</v>
      </c>
      <c r="O186">
        <v>1.253131249859079</v>
      </c>
      <c r="P186">
        <v>0.86249680245324789</v>
      </c>
      <c r="Q186">
        <v>1.32249812421553</v>
      </c>
      <c r="R186">
        <v>8.878249193192163</v>
      </c>
      <c r="S186">
        <v>9.3312627226680327</v>
      </c>
      <c r="T186">
        <v>6.8649870919735534</v>
      </c>
      <c r="U186">
        <v>8.5405722426136137</v>
      </c>
      <c r="V186">
        <v>5.4401743936271636</v>
      </c>
      <c r="W186" t="s">
        <v>150</v>
      </c>
      <c r="X186" t="s">
        <v>151</v>
      </c>
      <c r="Y186" t="s">
        <v>152</v>
      </c>
      <c r="Z186" t="s">
        <v>153</v>
      </c>
      <c r="AA186" t="s">
        <v>154</v>
      </c>
      <c r="AB186" t="s">
        <v>155</v>
      </c>
      <c r="AC186" t="s">
        <v>156</v>
      </c>
      <c r="AD186" t="s">
        <v>157</v>
      </c>
      <c r="AE186" t="s">
        <v>158</v>
      </c>
      <c r="AF186" t="s">
        <v>159</v>
      </c>
      <c r="AG186" t="s">
        <v>160</v>
      </c>
      <c r="AH186">
        <v>14.139956904595859</v>
      </c>
      <c r="AI186">
        <v>0.41965208136308568</v>
      </c>
      <c r="AJ186">
        <v>20.463899298934081</v>
      </c>
      <c r="AK186">
        <v>1.5986829454801359</v>
      </c>
      <c r="AL186">
        <v>3.3340081353862909</v>
      </c>
      <c r="AM186">
        <v>5.4686214663982424</v>
      </c>
      <c r="AN186">
        <v>2.672721259048064</v>
      </c>
      <c r="AO186">
        <v>1.181226092916527</v>
      </c>
      <c r="AP186">
        <v>4.0581061173975268</v>
      </c>
      <c r="AQ186">
        <v>0.65722204278498075</v>
      </c>
      <c r="AR186">
        <v>0</v>
      </c>
      <c r="AS186"/>
      <c r="AT186"/>
      <c r="AU186"/>
      <c r="AV186"/>
      <c r="AW186"/>
      <c r="AX186"/>
      <c r="AY186"/>
      <c r="AZ186"/>
      <c r="BA186"/>
      <c r="BB186"/>
      <c r="BC186"/>
      <c r="BD186"/>
      <c r="BE186"/>
      <c r="BF186"/>
      <c r="BG186"/>
      <c r="BH186"/>
      <c r="BI186"/>
      <c r="BJ186"/>
      <c r="BK186"/>
      <c r="BL186"/>
      <c r="BM186"/>
      <c r="BN186"/>
      <c r="BO186"/>
      <c r="BP186"/>
      <c r="BQ186"/>
      <c r="BR186"/>
    </row>
    <row r="187">
      <c r="A187" t="s">
        <v>470</v>
      </c>
      <c r="B187">
        <v>2016</v>
      </c>
      <c r="C187" t="s">
        <v>476</v>
      </c>
      <c r="D187">
        <v>35</v>
      </c>
      <c r="E187" t="s">
        <v>55</v>
      </c>
      <c r="F187" t="s">
        <v>49</v>
      </c>
      <c r="G187" t="s">
        <v>191</v>
      </c>
      <c r="H187">
        <v>95.564047979124496</v>
      </c>
      <c r="I187">
        <v>96.859136259318234</v>
      </c>
      <c r="J187">
        <v>97.660551316899671</v>
      </c>
      <c r="K187">
        <v>98.560413540527207</v>
      </c>
      <c r="L187">
        <v>98.38729874140121</v>
      </c>
      <c r="M187">
        <v>98.260038908035156</v>
      </c>
      <c r="N187">
        <v>98.666235315357</v>
      </c>
      <c r="O187">
        <v>98.746868750140933</v>
      </c>
      <c r="P187">
        <v>99.217998390721135</v>
      </c>
      <c r="Q187">
        <v>98.677501875784486</v>
      </c>
      <c r="R187">
        <v>94.530745430481147</v>
      </c>
      <c r="S187">
        <v>94.002794659247385</v>
      </c>
      <c r="T187">
        <v>95.828879368961466</v>
      </c>
      <c r="U187">
        <v>95.70715402875112</v>
      </c>
      <c r="V187">
        <v>97.567264154067118</v>
      </c>
      <c r="W187" t="s">
        <v>150</v>
      </c>
      <c r="X187" t="s">
        <v>151</v>
      </c>
      <c r="Y187" t="s">
        <v>152</v>
      </c>
      <c r="Z187" t="s">
        <v>153</v>
      </c>
      <c r="AA187" t="s">
        <v>154</v>
      </c>
      <c r="AB187" t="s">
        <v>155</v>
      </c>
      <c r="AC187" t="s">
        <v>156</v>
      </c>
      <c r="AD187" t="s">
        <v>157</v>
      </c>
      <c r="AE187" t="s">
        <v>158</v>
      </c>
      <c r="AF187" t="s">
        <v>159</v>
      </c>
      <c r="AG187" t="s">
        <v>160</v>
      </c>
      <c r="AH187">
        <v>90.85450492659281</v>
      </c>
      <c r="AI187">
        <v>99.908885606203285</v>
      </c>
      <c r="AJ187">
        <v>82.964458704735094</v>
      </c>
      <c r="AK187">
        <v>100</v>
      </c>
      <c r="AL187">
        <v>98.711381245357217</v>
      </c>
      <c r="AM187">
        <v>98.827200880771755</v>
      </c>
      <c r="AN187">
        <v>98.574829407618211</v>
      </c>
      <c r="AO187">
        <v>99.466360889012577</v>
      </c>
      <c r="AP187">
        <v>96.261614643253466</v>
      </c>
      <c r="AQ187">
        <v>99.342777957215034</v>
      </c>
      <c r="AR187">
        <v>100</v>
      </c>
      <c r="AS187"/>
      <c r="AT187"/>
      <c r="AU187"/>
      <c r="AV187"/>
      <c r="AW187"/>
      <c r="AX187"/>
      <c r="AY187"/>
      <c r="AZ187"/>
      <c r="BA187"/>
      <c r="BB187"/>
      <c r="BC187"/>
      <c r="BD187"/>
      <c r="BE187"/>
      <c r="BF187"/>
      <c r="BG187"/>
      <c r="BH187"/>
      <c r="BI187"/>
      <c r="BJ187"/>
      <c r="BK187"/>
      <c r="BL187"/>
      <c r="BM187"/>
      <c r="BN187"/>
      <c r="BO187"/>
      <c r="BP187"/>
      <c r="BQ187"/>
      <c r="BR187"/>
    </row>
    <row r="188">
      <c r="A188" t="s">
        <v>470</v>
      </c>
      <c r="B188">
        <v>2016</v>
      </c>
      <c r="C188" t="s">
        <v>476</v>
      </c>
      <c r="D188">
        <v>36</v>
      </c>
      <c r="E188" t="s">
        <v>55</v>
      </c>
      <c r="F188" t="s">
        <v>48</v>
      </c>
      <c r="G188" t="s">
        <v>191</v>
      </c>
      <c r="H188">
        <v>4.4359520208755212</v>
      </c>
      <c r="I188">
        <v>3.1408637406817501</v>
      </c>
      <c r="J188">
        <v>2.3394486831003332</v>
      </c>
      <c r="K188">
        <v>1.4395864594728001</v>
      </c>
      <c r="L188">
        <v>1.612701258598815</v>
      </c>
      <c r="M188">
        <v>1.739961091964757</v>
      </c>
      <c r="N188">
        <v>1.333764684642992</v>
      </c>
      <c r="O188">
        <v>1.253131249859079</v>
      </c>
      <c r="P188">
        <v>0.78200160927886786</v>
      </c>
      <c r="Q188">
        <v>1.32249812421553</v>
      </c>
      <c r="R188">
        <v>5.4692545695187729</v>
      </c>
      <c r="S188">
        <v>5.9972053407527701</v>
      </c>
      <c r="T188">
        <v>4.1711206310385096</v>
      </c>
      <c r="U188">
        <v>4.292845971249001</v>
      </c>
      <c r="V188">
        <v>2.4327358459328341</v>
      </c>
      <c r="W188" t="s">
        <v>150</v>
      </c>
      <c r="X188" t="s">
        <v>151</v>
      </c>
      <c r="Y188" t="s">
        <v>152</v>
      </c>
      <c r="Z188" t="s">
        <v>153</v>
      </c>
      <c r="AA188" t="s">
        <v>154</v>
      </c>
      <c r="AB188" t="s">
        <v>155</v>
      </c>
      <c r="AC188" t="s">
        <v>156</v>
      </c>
      <c r="AD188" t="s">
        <v>157</v>
      </c>
      <c r="AE188" t="s">
        <v>158</v>
      </c>
      <c r="AF188" t="s">
        <v>159</v>
      </c>
      <c r="AG188" t="s">
        <v>160</v>
      </c>
      <c r="AH188">
        <v>9.1454950734072291</v>
      </c>
      <c r="AI188">
        <v>0.091114393796715501</v>
      </c>
      <c r="AJ188">
        <v>17.035541295264839</v>
      </c>
      <c r="AK188">
        <v>0</v>
      </c>
      <c r="AL188">
        <v>1.2886187546427541</v>
      </c>
      <c r="AM188">
        <v>1.1727991192282601</v>
      </c>
      <c r="AN188">
        <v>1.4251705923817439</v>
      </c>
      <c r="AO188">
        <v>0.533639110987431</v>
      </c>
      <c r="AP188">
        <v>3.7383853567465182</v>
      </c>
      <c r="AQ188">
        <v>0.65722204278498075</v>
      </c>
      <c r="AR188">
        <v>0</v>
      </c>
      <c r="AS188"/>
      <c r="AT188"/>
      <c r="AU188"/>
      <c r="AV188"/>
      <c r="AW188"/>
      <c r="AX188"/>
      <c r="AY188"/>
      <c r="AZ188"/>
      <c r="BA188"/>
      <c r="BB188"/>
      <c r="BC188"/>
      <c r="BD188"/>
      <c r="BE188"/>
      <c r="BF188"/>
      <c r="BG188"/>
      <c r="BH188"/>
      <c r="BI188"/>
      <c r="BJ188"/>
      <c r="BK188"/>
      <c r="BL188"/>
      <c r="BM188"/>
      <c r="BN188"/>
      <c r="BO188"/>
      <c r="BP188"/>
      <c r="BQ188"/>
      <c r="BR188"/>
    </row>
    <row r="189">
      <c r="A189" t="s">
        <v>470</v>
      </c>
      <c r="B189">
        <v>2016</v>
      </c>
      <c r="C189" t="s">
        <v>476</v>
      </c>
      <c r="D189">
        <v>37</v>
      </c>
      <c r="E189" t="s">
        <v>162</v>
      </c>
      <c r="F189" t="s">
        <v>49</v>
      </c>
      <c r="G189" t="s">
        <v>497</v>
      </c>
      <c r="H189">
        <v>95.760407378132356</v>
      </c>
      <c r="I189">
        <v>96.99853213770345</v>
      </c>
      <c r="J189">
        <v>97.710505113073893</v>
      </c>
      <c r="K189">
        <v>98.560413540527207</v>
      </c>
      <c r="L189">
        <v>98.401168129055932</v>
      </c>
      <c r="M189">
        <v>98.283546135097907</v>
      </c>
      <c r="N189">
        <v>98.666235315357</v>
      </c>
      <c r="O189">
        <v>98.746868750140933</v>
      </c>
      <c r="P189">
        <v>99.24183161887369</v>
      </c>
      <c r="Q189">
        <v>98.677501875784486</v>
      </c>
      <c r="R189">
        <v>94.909509736055412</v>
      </c>
      <c r="S189">
        <v>94.209583943059059</v>
      </c>
      <c r="T189">
        <v>96.014066891034105</v>
      </c>
      <c r="U189">
        <v>95.826644365954166</v>
      </c>
      <c r="V189">
        <v>97.567264154067118</v>
      </c>
      <c r="W189" t="s">
        <v>150</v>
      </c>
      <c r="X189" t="s">
        <v>151</v>
      </c>
      <c r="Y189" t="s">
        <v>152</v>
      </c>
      <c r="Z189" t="s">
        <v>153</v>
      </c>
      <c r="AA189" t="s">
        <v>154</v>
      </c>
      <c r="AB189" t="s">
        <v>155</v>
      </c>
      <c r="AC189" t="s">
        <v>156</v>
      </c>
      <c r="AD189" t="s">
        <v>157</v>
      </c>
      <c r="AE189" t="s">
        <v>158</v>
      </c>
      <c r="AF189" t="s">
        <v>159</v>
      </c>
      <c r="AG189" t="s">
        <v>160</v>
      </c>
      <c r="AH189">
        <v>90.85450492659281</v>
      </c>
      <c r="AI189">
        <v>99.908885606203285</v>
      </c>
      <c r="AJ189">
        <v>83.243392095411025</v>
      </c>
      <c r="AK189">
        <v>100</v>
      </c>
      <c r="AL189">
        <v>98.78621690425345</v>
      </c>
      <c r="AM189">
        <v>98.951864150502317</v>
      </c>
      <c r="AN189">
        <v>98.574829407618211</v>
      </c>
      <c r="AO189">
        <v>99.466360889012577</v>
      </c>
      <c r="AP189">
        <v>96.909455695978124</v>
      </c>
      <c r="AQ189">
        <v>99.342777957215034</v>
      </c>
      <c r="AR189">
        <v>100</v>
      </c>
      <c r="AS189"/>
      <c r="AT189"/>
      <c r="AU189"/>
      <c r="AV189"/>
      <c r="AW189"/>
      <c r="AX189"/>
      <c r="AY189"/>
      <c r="AZ189"/>
      <c r="BA189"/>
      <c r="BB189"/>
      <c r="BC189"/>
      <c r="BD189"/>
      <c r="BE189"/>
      <c r="BF189"/>
      <c r="BG189"/>
      <c r="BH189"/>
      <c r="BI189"/>
      <c r="BJ189"/>
      <c r="BK189"/>
      <c r="BL189"/>
      <c r="BM189"/>
      <c r="BN189"/>
      <c r="BO189"/>
      <c r="BP189"/>
      <c r="BQ189"/>
      <c r="BR189"/>
    </row>
    <row r="190">
      <c r="A190" t="s">
        <v>470</v>
      </c>
      <c r="B190">
        <v>2016</v>
      </c>
      <c r="C190" t="s">
        <v>476</v>
      </c>
      <c r="D190">
        <v>38</v>
      </c>
      <c r="E190" t="s">
        <v>162</v>
      </c>
      <c r="F190" t="s">
        <v>48</v>
      </c>
      <c r="G190" t="s">
        <v>191</v>
      </c>
      <c r="H190">
        <v>4.2395926218676312</v>
      </c>
      <c r="I190">
        <v>3.0014678622965421</v>
      </c>
      <c r="J190">
        <v>2.2894948869261178</v>
      </c>
      <c r="K190">
        <v>1.4395864594728001</v>
      </c>
      <c r="L190">
        <v>1.5988318709440781</v>
      </c>
      <c r="M190">
        <v>1.716453864902004</v>
      </c>
      <c r="N190">
        <v>1.333764684642992</v>
      </c>
      <c r="O190">
        <v>1.253131249859079</v>
      </c>
      <c r="P190">
        <v>0.75816838112631713</v>
      </c>
      <c r="Q190">
        <v>1.32249812421553</v>
      </c>
      <c r="R190">
        <v>5.0904902639444938</v>
      </c>
      <c r="S190">
        <v>5.7904160569411447</v>
      </c>
      <c r="T190">
        <v>3.9859331089658951</v>
      </c>
      <c r="U190">
        <v>4.1733556340459383</v>
      </c>
      <c r="V190">
        <v>2.4327358459328341</v>
      </c>
      <c r="W190" t="s">
        <v>150</v>
      </c>
      <c r="X190" t="s">
        <v>151</v>
      </c>
      <c r="Y190" t="s">
        <v>152</v>
      </c>
      <c r="Z190" t="s">
        <v>153</v>
      </c>
      <c r="AA190" t="s">
        <v>154</v>
      </c>
      <c r="AB190" t="s">
        <v>155</v>
      </c>
      <c r="AC190" t="s">
        <v>156</v>
      </c>
      <c r="AD190" t="s">
        <v>157</v>
      </c>
      <c r="AE190" t="s">
        <v>158</v>
      </c>
      <c r="AF190" t="s">
        <v>159</v>
      </c>
      <c r="AG190" t="s">
        <v>160</v>
      </c>
      <c r="AH190">
        <v>9.1454950734072291</v>
      </c>
      <c r="AI190">
        <v>0.091114393796715501</v>
      </c>
      <c r="AJ190">
        <v>16.756607904588851</v>
      </c>
      <c r="AK190">
        <v>0</v>
      </c>
      <c r="AL190">
        <v>1.2137830957465361</v>
      </c>
      <c r="AM190">
        <v>1.0481358494976909</v>
      </c>
      <c r="AN190">
        <v>1.4251705923817439</v>
      </c>
      <c r="AO190">
        <v>0.533639110987431</v>
      </c>
      <c r="AP190">
        <v>3.0905443040218699</v>
      </c>
      <c r="AQ190">
        <v>0.65722204278498075</v>
      </c>
      <c r="AR190">
        <v>0</v>
      </c>
      <c r="AS190"/>
      <c r="AT190"/>
      <c r="AU190"/>
      <c r="AV190"/>
      <c r="AW190"/>
      <c r="AX190"/>
      <c r="AY190"/>
      <c r="AZ190"/>
      <c r="BA190"/>
      <c r="BB190"/>
      <c r="BC190"/>
      <c r="BD190"/>
      <c r="BE190"/>
      <c r="BF190"/>
      <c r="BG190"/>
      <c r="BH190"/>
      <c r="BI190"/>
      <c r="BJ190"/>
      <c r="BK190"/>
      <c r="BL190"/>
      <c r="BM190"/>
      <c r="BN190"/>
      <c r="BO190"/>
      <c r="BP190"/>
      <c r="BQ190"/>
      <c r="BR190"/>
    </row>
    <row r="191">
      <c r="A191" t="s">
        <v>470</v>
      </c>
      <c r="B191">
        <v>2016</v>
      </c>
      <c r="C191" t="s">
        <v>476</v>
      </c>
      <c r="D191">
        <v>41</v>
      </c>
      <c r="E191" t="s">
        <v>56</v>
      </c>
      <c r="F191" t="s">
        <v>49</v>
      </c>
      <c r="G191" t="s">
        <v>191</v>
      </c>
      <c r="H191">
        <v>0.21845678810019101</v>
      </c>
      <c r="I191">
        <v>0.1819392027351952</v>
      </c>
      <c r="J191">
        <v>0</v>
      </c>
      <c r="K191">
        <v>0.1094768022077625</v>
      </c>
      <c r="L191">
        <v>0.273680840340775</v>
      </c>
      <c r="M191">
        <v>0</v>
      </c>
      <c r="N191">
        <v>0.0239963508330144</v>
      </c>
      <c r="O191">
        <v>0</v>
      </c>
      <c r="P191">
        <v>0</v>
      </c>
      <c r="Q191">
        <v>0</v>
      </c>
      <c r="R191">
        <v>0.53572524049466197</v>
      </c>
      <c r="S191">
        <v>0.20416043917144661</v>
      </c>
      <c r="T191">
        <v>0.20594647445979139</v>
      </c>
      <c r="U191">
        <v>0</v>
      </c>
      <c r="V191">
        <v>0.93461681068727642</v>
      </c>
      <c r="W191" t="s">
        <v>150</v>
      </c>
      <c r="X191" t="s">
        <v>151</v>
      </c>
      <c r="Y191" t="s">
        <v>152</v>
      </c>
      <c r="Z191" t="s">
        <v>153</v>
      </c>
      <c r="AA191" t="s">
        <v>154</v>
      </c>
      <c r="AB191" t="s">
        <v>155</v>
      </c>
      <c r="AC191" t="s">
        <v>156</v>
      </c>
      <c r="AD191" t="s">
        <v>157</v>
      </c>
      <c r="AE191" t="s">
        <v>158</v>
      </c>
      <c r="AF191" t="s">
        <v>159</v>
      </c>
      <c r="AG191" t="s">
        <v>160</v>
      </c>
      <c r="AH191">
        <v>0</v>
      </c>
      <c r="AI191">
        <v>0</v>
      </c>
      <c r="AJ191">
        <v>0</v>
      </c>
      <c r="AK191">
        <v>0</v>
      </c>
      <c r="AL191">
        <v>0.26652979450580122</v>
      </c>
      <c r="AM191">
        <v>0.22280131567195011</v>
      </c>
      <c r="AN191">
        <v>0.90339875862043817</v>
      </c>
      <c r="AO191">
        <v>0</v>
      </c>
      <c r="AP191">
        <v>0.7156765566465918</v>
      </c>
      <c r="AQ191">
        <v>0</v>
      </c>
      <c r="AR191">
        <v>0</v>
      </c>
      <c r="AS191"/>
      <c r="AT191"/>
      <c r="AU191"/>
      <c r="AV191"/>
      <c r="AW191"/>
      <c r="AX191"/>
      <c r="AY191"/>
      <c r="AZ191"/>
      <c r="BA191"/>
      <c r="BB191"/>
      <c r="BC191"/>
      <c r="BD191"/>
      <c r="BE191"/>
      <c r="BF191"/>
      <c r="BG191"/>
      <c r="BH191"/>
      <c r="BI191"/>
      <c r="BJ191"/>
      <c r="BK191"/>
      <c r="BL191"/>
      <c r="BM191"/>
      <c r="BN191"/>
      <c r="BO191"/>
      <c r="BP191"/>
      <c r="BQ191"/>
      <c r="BR191"/>
    </row>
    <row r="192">
      <c r="A192" t="s">
        <v>470</v>
      </c>
      <c r="B192">
        <v>2016</v>
      </c>
      <c r="C192" t="s">
        <v>476</v>
      </c>
      <c r="D192">
        <v>42</v>
      </c>
      <c r="E192" t="s">
        <v>56</v>
      </c>
      <c r="F192" t="s">
        <v>48</v>
      </c>
      <c r="G192" t="s">
        <v>488</v>
      </c>
      <c r="H192">
        <v>99.781543211899816</v>
      </c>
      <c r="I192">
        <v>99.818060797264792</v>
      </c>
      <c r="J192">
        <v>100</v>
      </c>
      <c r="K192">
        <v>99.890523197792234</v>
      </c>
      <c r="L192">
        <v>99.726319159659226</v>
      </c>
      <c r="M192">
        <v>100</v>
      </c>
      <c r="N192">
        <v>99.976003649166984</v>
      </c>
      <c r="O192">
        <v>100</v>
      </c>
      <c r="P192">
        <v>100</v>
      </c>
      <c r="Q192">
        <v>100</v>
      </c>
      <c r="R192">
        <v>99.464274759505344</v>
      </c>
      <c r="S192">
        <v>99.795839560828568</v>
      </c>
      <c r="T192">
        <v>99.794053525540207</v>
      </c>
      <c r="U192">
        <v>100</v>
      </c>
      <c r="V192">
        <v>99.065383189312726</v>
      </c>
      <c r="W192" t="s">
        <v>150</v>
      </c>
      <c r="X192" t="s">
        <v>151</v>
      </c>
      <c r="Y192" t="s">
        <v>152</v>
      </c>
      <c r="Z192" t="s">
        <v>153</v>
      </c>
      <c r="AA192" t="s">
        <v>154</v>
      </c>
      <c r="AB192" t="s">
        <v>155</v>
      </c>
      <c r="AC192" t="s">
        <v>156</v>
      </c>
      <c r="AD192" t="s">
        <v>157</v>
      </c>
      <c r="AE192" t="s">
        <v>158</v>
      </c>
      <c r="AF192" t="s">
        <v>159</v>
      </c>
      <c r="AG192" t="s">
        <v>160</v>
      </c>
      <c r="AH192">
        <v>100</v>
      </c>
      <c r="AI192">
        <v>100</v>
      </c>
      <c r="AJ192">
        <v>100</v>
      </c>
      <c r="AK192">
        <v>100</v>
      </c>
      <c r="AL192">
        <v>99.733470205494214</v>
      </c>
      <c r="AM192">
        <v>99.777198684328056</v>
      </c>
      <c r="AN192">
        <v>99.096601241379531</v>
      </c>
      <c r="AO192">
        <v>100</v>
      </c>
      <c r="AP192">
        <v>99.284323443353401</v>
      </c>
      <c r="AQ192">
        <v>100</v>
      </c>
      <c r="AR192">
        <v>100</v>
      </c>
      <c r="AS192"/>
      <c r="AT192"/>
      <c r="AU192"/>
      <c r="AV192"/>
      <c r="AW192"/>
      <c r="AX192"/>
      <c r="AY192"/>
      <c r="AZ192"/>
      <c r="BA192"/>
      <c r="BB192"/>
      <c r="BC192"/>
      <c r="BD192"/>
      <c r="BE192"/>
      <c r="BF192"/>
      <c r="BG192"/>
      <c r="BH192"/>
      <c r="BI192"/>
      <c r="BJ192"/>
      <c r="BK192"/>
      <c r="BL192"/>
      <c r="BM192"/>
      <c r="BN192"/>
      <c r="BO192"/>
      <c r="BP192"/>
      <c r="BQ192"/>
      <c r="BR192"/>
    </row>
    <row r="193">
      <c r="A193" t="s">
        <v>470</v>
      </c>
      <c r="B193">
        <v>2016</v>
      </c>
      <c r="C193" t="s">
        <v>476</v>
      </c>
      <c r="D193">
        <v>43</v>
      </c>
      <c r="E193" t="s">
        <v>53</v>
      </c>
      <c r="F193" t="s">
        <v>49</v>
      </c>
      <c r="G193" t="s">
        <v>502</v>
      </c>
      <c r="H193">
        <v>89.561182962561304</v>
      </c>
      <c r="I193">
        <v>90.303014334688854</v>
      </c>
      <c r="J193">
        <v>90.396928633006567</v>
      </c>
      <c r="K193">
        <v>91.444116668251624</v>
      </c>
      <c r="L193">
        <v>92.610555335826419</v>
      </c>
      <c r="M193">
        <v>89.51051831702226</v>
      </c>
      <c r="N193">
        <v>89.47715756516358</v>
      </c>
      <c r="O193">
        <v>89.478003017798159</v>
      </c>
      <c r="P193">
        <v>92.565891306591283</v>
      </c>
      <c r="Q193">
        <v>92.85474264545114</v>
      </c>
      <c r="R193">
        <v>88.938244807506209</v>
      </c>
      <c r="S193">
        <v>91.406955465471114</v>
      </c>
      <c r="T193">
        <v>91.449243612056591</v>
      </c>
      <c r="U193">
        <v>91.422158650050207</v>
      </c>
      <c r="V193">
        <v>91.891157978165822</v>
      </c>
      <c r="W193" t="s">
        <v>150</v>
      </c>
      <c r="X193" t="s">
        <v>151</v>
      </c>
      <c r="Y193" t="s">
        <v>152</v>
      </c>
      <c r="Z193" t="s">
        <v>153</v>
      </c>
      <c r="AA193" t="s">
        <v>154</v>
      </c>
      <c r="AB193" t="s">
        <v>155</v>
      </c>
      <c r="AC193" t="s">
        <v>156</v>
      </c>
      <c r="AD193" t="s">
        <v>157</v>
      </c>
      <c r="AE193" t="s">
        <v>158</v>
      </c>
      <c r="AF193" t="s">
        <v>159</v>
      </c>
      <c r="AG193" t="s">
        <v>160</v>
      </c>
      <c r="AH193">
        <v>79.633290105214556</v>
      </c>
      <c r="AI193">
        <v>98.33895076992529</v>
      </c>
      <c r="AJ193">
        <v>97.464803572802055</v>
      </c>
      <c r="AK193">
        <v>88.201230424986804</v>
      </c>
      <c r="AL193">
        <v>93.15879326688102</v>
      </c>
      <c r="AM193">
        <v>89.828471927894299</v>
      </c>
      <c r="AN193">
        <v>92.103985756635637</v>
      </c>
      <c r="AO193">
        <v>93.837276562782478</v>
      </c>
      <c r="AP193">
        <v>78.932238100539209</v>
      </c>
      <c r="AQ193">
        <v>90.305516745950015</v>
      </c>
      <c r="AR193">
        <v>89.851149813341252</v>
      </c>
      <c r="AS193"/>
      <c r="AT193"/>
      <c r="AU193"/>
      <c r="AV193"/>
      <c r="AW193"/>
      <c r="AX193"/>
      <c r="AY193"/>
      <c r="AZ193"/>
      <c r="BA193"/>
      <c r="BB193"/>
      <c r="BC193"/>
      <c r="BD193"/>
      <c r="BE193"/>
      <c r="BF193"/>
      <c r="BG193"/>
      <c r="BH193"/>
      <c r="BI193"/>
      <c r="BJ193"/>
      <c r="BK193"/>
      <c r="BL193"/>
      <c r="BM193"/>
      <c r="BN193"/>
      <c r="BO193"/>
      <c r="BP193"/>
      <c r="BQ193"/>
      <c r="BR193"/>
    </row>
    <row r="194">
      <c r="A194" t="s">
        <v>470</v>
      </c>
      <c r="B194">
        <v>2016</v>
      </c>
      <c r="C194" t="s">
        <v>476</v>
      </c>
      <c r="D194">
        <v>44</v>
      </c>
      <c r="E194" t="s">
        <v>53</v>
      </c>
      <c r="F194" t="s">
        <v>48</v>
      </c>
      <c r="G194" t="s">
        <v>191</v>
      </c>
      <c r="H194">
        <v>10.43881703743838</v>
      </c>
      <c r="I194">
        <v>9.6969856653110824</v>
      </c>
      <c r="J194">
        <v>9.6030713669935075</v>
      </c>
      <c r="K194">
        <v>8.5558833317483174</v>
      </c>
      <c r="L194">
        <v>7.3894446641735572</v>
      </c>
      <c r="M194">
        <v>10.489481682977781</v>
      </c>
      <c r="N194">
        <v>10.5228424348364</v>
      </c>
      <c r="O194">
        <v>10.521996982201649</v>
      </c>
      <c r="P194">
        <v>7.4341086934086862</v>
      </c>
      <c r="Q194">
        <v>7.1452573545487468</v>
      </c>
      <c r="R194">
        <v>11.061755192493679</v>
      </c>
      <c r="S194">
        <v>8.5930445345288788</v>
      </c>
      <c r="T194">
        <v>8.5507563879434443</v>
      </c>
      <c r="U194">
        <v>8.5778413499498321</v>
      </c>
      <c r="V194">
        <v>8.1088420218342865</v>
      </c>
      <c r="W194" t="s">
        <v>150</v>
      </c>
      <c r="X194" t="s">
        <v>151</v>
      </c>
      <c r="Y194" t="s">
        <v>152</v>
      </c>
      <c r="Z194" t="s">
        <v>153</v>
      </c>
      <c r="AA194" t="s">
        <v>154</v>
      </c>
      <c r="AB194" t="s">
        <v>155</v>
      </c>
      <c r="AC194" t="s">
        <v>156</v>
      </c>
      <c r="AD194" t="s">
        <v>157</v>
      </c>
      <c r="AE194" t="s">
        <v>158</v>
      </c>
      <c r="AF194" t="s">
        <v>159</v>
      </c>
      <c r="AG194" t="s">
        <v>160</v>
      </c>
      <c r="AH194">
        <v>20.36670989478543</v>
      </c>
      <c r="AI194">
        <v>1.6610492300747191</v>
      </c>
      <c r="AJ194">
        <v>2.5351964271979668</v>
      </c>
      <c r="AK194">
        <v>11.798769575013271</v>
      </c>
      <c r="AL194">
        <v>6.8412067331189457</v>
      </c>
      <c r="AM194">
        <v>10.17152807210573</v>
      </c>
      <c r="AN194">
        <v>7.8960142433643359</v>
      </c>
      <c r="AO194">
        <v>6.1627234372175641</v>
      </c>
      <c r="AP194">
        <v>21.067761899460631</v>
      </c>
      <c r="AQ194">
        <v>9.6944832540498904</v>
      </c>
      <c r="AR194">
        <v>10.14885018665894</v>
      </c>
      <c r="AS194"/>
      <c r="AT194"/>
      <c r="AU194"/>
      <c r="AV194"/>
      <c r="AW194"/>
      <c r="AX194"/>
      <c r="AY194"/>
      <c r="AZ194"/>
      <c r="BA194"/>
      <c r="BB194"/>
      <c r="BC194"/>
      <c r="BD194"/>
      <c r="BE194"/>
      <c r="BF194"/>
      <c r="BG194"/>
      <c r="BH194"/>
      <c r="BI194"/>
      <c r="BJ194"/>
      <c r="BK194"/>
      <c r="BL194"/>
      <c r="BM194"/>
      <c r="BN194"/>
      <c r="BO194"/>
      <c r="BP194"/>
      <c r="BQ194"/>
      <c r="BR194"/>
    </row>
    <row r="195">
      <c r="A195" t="s">
        <v>470</v>
      </c>
      <c r="B195">
        <v>2016</v>
      </c>
      <c r="C195" t="s">
        <v>476</v>
      </c>
      <c r="D195">
        <v>45</v>
      </c>
      <c r="E195" t="s">
        <v>52</v>
      </c>
      <c r="F195" t="s">
        <v>49</v>
      </c>
      <c r="G195" t="s">
        <v>191</v>
      </c>
      <c r="H195">
        <v>89.561182962561304</v>
      </c>
      <c r="I195">
        <v>90.303014334688854</v>
      </c>
      <c r="J195">
        <v>90.396928633006567</v>
      </c>
      <c r="K195">
        <v>91.444116668251624</v>
      </c>
      <c r="L195">
        <v>92.610555335826419</v>
      </c>
      <c r="M195">
        <v>89.51051831702226</v>
      </c>
      <c r="N195">
        <v>89.47715756516358</v>
      </c>
      <c r="O195">
        <v>89.478003017798159</v>
      </c>
      <c r="P195">
        <v>92.565891306591283</v>
      </c>
      <c r="Q195">
        <v>92.85474264545114</v>
      </c>
      <c r="R195">
        <v>88.938244807506209</v>
      </c>
      <c r="S195">
        <v>91.406955465471114</v>
      </c>
      <c r="T195">
        <v>91.449243612056591</v>
      </c>
      <c r="U195">
        <v>91.422158650050207</v>
      </c>
      <c r="V195">
        <v>91.891157978165822</v>
      </c>
      <c r="W195" t="s">
        <v>150</v>
      </c>
      <c r="X195" t="s">
        <v>151</v>
      </c>
      <c r="Y195" t="s">
        <v>152</v>
      </c>
      <c r="Z195" t="s">
        <v>153</v>
      </c>
      <c r="AA195" t="s">
        <v>154</v>
      </c>
      <c r="AB195" t="s">
        <v>155</v>
      </c>
      <c r="AC195" t="s">
        <v>156</v>
      </c>
      <c r="AD195" t="s">
        <v>157</v>
      </c>
      <c r="AE195" t="s">
        <v>158</v>
      </c>
      <c r="AF195" t="s">
        <v>159</v>
      </c>
      <c r="AG195" t="s">
        <v>160</v>
      </c>
      <c r="AH195">
        <v>79.633290105214556</v>
      </c>
      <c r="AI195">
        <v>98.33895076992529</v>
      </c>
      <c r="AJ195">
        <v>97.464803572802055</v>
      </c>
      <c r="AK195">
        <v>88.201230424986804</v>
      </c>
      <c r="AL195">
        <v>93.15879326688102</v>
      </c>
      <c r="AM195">
        <v>89.828471927894299</v>
      </c>
      <c r="AN195">
        <v>92.103985756635637</v>
      </c>
      <c r="AO195">
        <v>93.837276562782478</v>
      </c>
      <c r="AP195">
        <v>78.932238100539209</v>
      </c>
      <c r="AQ195">
        <v>90.305516745950015</v>
      </c>
      <c r="AR195">
        <v>89.851149813341252</v>
      </c>
      <c r="AS195"/>
      <c r="AT195"/>
      <c r="AU195"/>
      <c r="AV195"/>
      <c r="AW195"/>
      <c r="AX195"/>
      <c r="AY195"/>
      <c r="AZ195"/>
      <c r="BA195"/>
      <c r="BB195"/>
      <c r="BC195"/>
      <c r="BD195"/>
      <c r="BE195"/>
      <c r="BF195"/>
      <c r="BG195"/>
      <c r="BH195"/>
      <c r="BI195"/>
      <c r="BJ195"/>
      <c r="BK195"/>
      <c r="BL195"/>
      <c r="BM195"/>
      <c r="BN195"/>
      <c r="BO195"/>
      <c r="BP195"/>
      <c r="BQ195"/>
      <c r="BR195"/>
    </row>
    <row r="196">
      <c r="A196" t="s">
        <v>470</v>
      </c>
      <c r="B196">
        <v>2016</v>
      </c>
      <c r="C196" t="s">
        <v>476</v>
      </c>
      <c r="D196">
        <v>46</v>
      </c>
      <c r="E196" t="s">
        <v>52</v>
      </c>
      <c r="F196" t="s">
        <v>48</v>
      </c>
      <c r="G196" t="s">
        <v>191</v>
      </c>
      <c r="H196">
        <v>10.43881703743838</v>
      </c>
      <c r="I196">
        <v>9.6969856653110824</v>
      </c>
      <c r="J196">
        <v>9.6030713669935075</v>
      </c>
      <c r="K196">
        <v>8.5558833317483174</v>
      </c>
      <c r="L196">
        <v>7.3894446641735572</v>
      </c>
      <c r="M196">
        <v>10.489481682977781</v>
      </c>
      <c r="N196">
        <v>10.5228424348364</v>
      </c>
      <c r="O196">
        <v>10.521996982201649</v>
      </c>
      <c r="P196">
        <v>7.4341086934086862</v>
      </c>
      <c r="Q196">
        <v>7.1452573545487468</v>
      </c>
      <c r="R196">
        <v>11.061755192493679</v>
      </c>
      <c r="S196">
        <v>8.5930445345288788</v>
      </c>
      <c r="T196">
        <v>8.5507563879434443</v>
      </c>
      <c r="U196">
        <v>8.5778413499498321</v>
      </c>
      <c r="V196">
        <v>8.1088420218342865</v>
      </c>
      <c r="W196" t="s">
        <v>150</v>
      </c>
      <c r="X196" t="s">
        <v>151</v>
      </c>
      <c r="Y196" t="s">
        <v>152</v>
      </c>
      <c r="Z196" t="s">
        <v>153</v>
      </c>
      <c r="AA196" t="s">
        <v>154</v>
      </c>
      <c r="AB196" t="s">
        <v>155</v>
      </c>
      <c r="AC196" t="s">
        <v>156</v>
      </c>
      <c r="AD196" t="s">
        <v>157</v>
      </c>
      <c r="AE196" t="s">
        <v>158</v>
      </c>
      <c r="AF196" t="s">
        <v>159</v>
      </c>
      <c r="AG196" t="s">
        <v>160</v>
      </c>
      <c r="AH196">
        <v>20.36670989478543</v>
      </c>
      <c r="AI196">
        <v>1.6610492300747191</v>
      </c>
      <c r="AJ196">
        <v>2.5351964271979668</v>
      </c>
      <c r="AK196">
        <v>11.798769575013271</v>
      </c>
      <c r="AL196">
        <v>6.8412067331189457</v>
      </c>
      <c r="AM196">
        <v>10.17152807210573</v>
      </c>
      <c r="AN196">
        <v>7.8960142433643359</v>
      </c>
      <c r="AO196">
        <v>6.1627234372175641</v>
      </c>
      <c r="AP196">
        <v>21.067761899460631</v>
      </c>
      <c r="AQ196">
        <v>9.6944832540498904</v>
      </c>
      <c r="AR196">
        <v>10.14885018665894</v>
      </c>
      <c r="AS196"/>
      <c r="AT196"/>
      <c r="AU196"/>
      <c r="AV196"/>
      <c r="AW196"/>
      <c r="AX196"/>
      <c r="AY196"/>
      <c r="AZ196"/>
      <c r="BA196"/>
      <c r="BB196"/>
      <c r="BC196"/>
      <c r="BD196"/>
      <c r="BE196"/>
      <c r="BF196"/>
      <c r="BG196"/>
      <c r="BH196"/>
      <c r="BI196"/>
      <c r="BJ196"/>
      <c r="BK196"/>
      <c r="BL196"/>
      <c r="BM196"/>
      <c r="BN196"/>
      <c r="BO196"/>
      <c r="BP196"/>
      <c r="BQ196"/>
      <c r="BR196"/>
    </row>
    <row r="197">
      <c r="A197" t="s">
        <v>470</v>
      </c>
      <c r="B197">
        <v>2016</v>
      </c>
      <c r="C197" t="s">
        <v>476</v>
      </c>
      <c r="D197">
        <v>58</v>
      </c>
      <c r="E197" t="s">
        <v>163</v>
      </c>
      <c r="F197" t="s">
        <v>296</v>
      </c>
      <c r="G197" t="s">
        <v>191</v>
      </c>
      <c r="H197">
        <v>71.61770516631077</v>
      </c>
      <c r="I197">
        <v>84.871181672265607</v>
      </c>
      <c r="J197">
        <v>90.063438305729832</v>
      </c>
      <c r="K197">
        <v>95.588384563422991</v>
      </c>
      <c r="L197">
        <v>97.026431960253376</v>
      </c>
      <c r="M197">
        <v>92.815813569710457</v>
      </c>
      <c r="N197">
        <v>97.404431005846504</v>
      </c>
      <c r="O197">
        <v>98.08064228679828</v>
      </c>
      <c r="P197">
        <v>98.911024457774815</v>
      </c>
      <c r="Q197">
        <v>98.083189560893047</v>
      </c>
      <c r="R197">
        <v>58.971379138788627</v>
      </c>
      <c r="S197">
        <v>66.311839502893605</v>
      </c>
      <c r="T197">
        <v>76.265890980108551</v>
      </c>
      <c r="U197">
        <v>80.305725683714428</v>
      </c>
      <c r="V197">
        <v>90.992175076268609</v>
      </c>
      <c r="W197" t="s">
        <v>150</v>
      </c>
      <c r="X197" t="s">
        <v>151</v>
      </c>
      <c r="Y197" t="s">
        <v>152</v>
      </c>
      <c r="Z197" t="s">
        <v>153</v>
      </c>
      <c r="AA197" t="s">
        <v>154</v>
      </c>
      <c r="AB197" t="s">
        <v>155</v>
      </c>
      <c r="AC197" t="s">
        <v>156</v>
      </c>
      <c r="AD197" t="s">
        <v>157</v>
      </c>
      <c r="AE197" t="s">
        <v>158</v>
      </c>
      <c r="AF197" t="s">
        <v>159</v>
      </c>
      <c r="AG197" t="s">
        <v>160</v>
      </c>
      <c r="AH197">
        <v>68.57811932155046</v>
      </c>
      <c r="AI197">
        <v>80.750426945034164</v>
      </c>
      <c r="AJ197">
        <v>60.669319325738734</v>
      </c>
      <c r="AK197">
        <v>83.910630135451896</v>
      </c>
      <c r="AL197">
        <v>92.770143586228841</v>
      </c>
      <c r="AM197">
        <v>83.400117922123769</v>
      </c>
      <c r="AN197">
        <v>94.00249537046551</v>
      </c>
      <c r="AO197">
        <v>97.345321303304047</v>
      </c>
      <c r="AP197">
        <v>86.506001101235995</v>
      </c>
      <c r="AQ197">
        <v>87.009780261868102</v>
      </c>
      <c r="AR197">
        <v>98.723996112833262</v>
      </c>
      <c r="AS197"/>
      <c r="AT197"/>
      <c r="AU197"/>
      <c r="AV197"/>
      <c r="AW197"/>
      <c r="AX197"/>
      <c r="AY197"/>
      <c r="AZ197"/>
      <c r="BA197"/>
      <c r="BB197"/>
      <c r="BC197"/>
      <c r="BD197"/>
      <c r="BE197"/>
      <c r="BF197"/>
      <c r="BG197"/>
      <c r="BH197"/>
      <c r="BI197"/>
      <c r="BJ197"/>
      <c r="BK197"/>
      <c r="BL197"/>
      <c r="BM197"/>
      <c r="BN197"/>
      <c r="BO197"/>
      <c r="BP197"/>
      <c r="BQ197"/>
      <c r="BR197"/>
    </row>
    <row r="198">
      <c r="A198" t="s">
        <v>470</v>
      </c>
      <c r="B198">
        <v>2016</v>
      </c>
      <c r="C198" t="s">
        <v>476</v>
      </c>
      <c r="D198">
        <v>59</v>
      </c>
      <c r="E198" t="s">
        <v>163</v>
      </c>
      <c r="F198" t="s">
        <v>297</v>
      </c>
      <c r="G198" t="s">
        <v>191</v>
      </c>
      <c r="H198">
        <v>21.379637899974849</v>
      </c>
      <c r="I198">
        <v>10.77496657815472</v>
      </c>
      <c r="J198">
        <v>5.6300244903038656</v>
      </c>
      <c r="K198">
        <v>2.1248546879041941</v>
      </c>
      <c r="L198">
        <v>0.8306668708347098</v>
      </c>
      <c r="M198">
        <v>5.2781297719944957</v>
      </c>
      <c r="N198">
        <v>1.2013064020921991</v>
      </c>
      <c r="O198">
        <v>0.52389191904815591</v>
      </c>
      <c r="P198">
        <v>0.22647873977195959</v>
      </c>
      <c r="Q198">
        <v>0.57413390594202762</v>
      </c>
      <c r="R198">
        <v>32.150371668019012</v>
      </c>
      <c r="S198">
        <v>24.356897774438458</v>
      </c>
      <c r="T198">
        <v>16.869121927917941</v>
      </c>
      <c r="U198">
        <v>11.153702073672131</v>
      </c>
      <c r="V198">
        <v>3.5676505301042472</v>
      </c>
      <c r="W198" t="s">
        <v>150</v>
      </c>
      <c r="X198" t="s">
        <v>151</v>
      </c>
      <c r="Y198" t="s">
        <v>152</v>
      </c>
      <c r="Z198" t="s">
        <v>153</v>
      </c>
      <c r="AA198" t="s">
        <v>154</v>
      </c>
      <c r="AB198" t="s">
        <v>155</v>
      </c>
      <c r="AC198" t="s">
        <v>156</v>
      </c>
      <c r="AD198" t="s">
        <v>157</v>
      </c>
      <c r="AE198" t="s">
        <v>158</v>
      </c>
      <c r="AF198" t="s">
        <v>159</v>
      </c>
      <c r="AG198" t="s">
        <v>160</v>
      </c>
      <c r="AH198">
        <v>17.28192377385372</v>
      </c>
      <c r="AI198">
        <v>18.829920973602899</v>
      </c>
      <c r="AJ198">
        <v>18.762136956299798</v>
      </c>
      <c r="AK198">
        <v>14.490686919068009</v>
      </c>
      <c r="AL198">
        <v>3.8958482783847961</v>
      </c>
      <c r="AM198">
        <v>11.13126061147794</v>
      </c>
      <c r="AN198">
        <v>3.32478337048641</v>
      </c>
      <c r="AO198">
        <v>1.4734526037794631</v>
      </c>
      <c r="AP198">
        <v>9.4358927813663804</v>
      </c>
      <c r="AQ198">
        <v>12.332997695346741</v>
      </c>
      <c r="AR198">
        <v>1.221003048505283</v>
      </c>
      <c r="AS198"/>
      <c r="AT198"/>
      <c r="AU198"/>
      <c r="AV198"/>
      <c r="AW198"/>
      <c r="AX198"/>
      <c r="AY198"/>
      <c r="AZ198"/>
      <c r="BA198"/>
      <c r="BB198"/>
      <c r="BC198"/>
      <c r="BD198"/>
      <c r="BE198"/>
      <c r="BF198"/>
      <c r="BG198"/>
      <c r="BH198"/>
      <c r="BI198"/>
      <c r="BJ198"/>
      <c r="BK198"/>
      <c r="BL198"/>
      <c r="BM198"/>
      <c r="BN198"/>
      <c r="BO198"/>
      <c r="BP198"/>
      <c r="BQ198"/>
      <c r="BR198"/>
    </row>
    <row r="199">
      <c r="A199" t="s">
        <v>470</v>
      </c>
      <c r="B199">
        <v>2016</v>
      </c>
      <c r="C199" t="s">
        <v>476</v>
      </c>
      <c r="D199">
        <v>60</v>
      </c>
      <c r="E199" t="s">
        <v>163</v>
      </c>
      <c r="F199" t="s">
        <v>298</v>
      </c>
      <c r="G199" t="s">
        <v>191</v>
      </c>
      <c r="H199">
        <v>1.0297078215960249</v>
      </c>
      <c r="I199">
        <v>0.2486889625910601</v>
      </c>
      <c r="J199">
        <v>0.36138438552319341</v>
      </c>
      <c r="K199">
        <v>0.62317753124612563</v>
      </c>
      <c r="L199">
        <v>0.38728935538902109</v>
      </c>
      <c r="M199">
        <v>0.59913818183401135</v>
      </c>
      <c r="N199">
        <v>0</v>
      </c>
      <c r="O199">
        <v>0</v>
      </c>
      <c r="P199">
        <v>0</v>
      </c>
      <c r="Q199">
        <v>0</v>
      </c>
      <c r="R199">
        <v>0.91885309582717312</v>
      </c>
      <c r="S199">
        <v>0.95773458471323147</v>
      </c>
      <c r="T199">
        <v>0.37959716305346508</v>
      </c>
      <c r="U199">
        <v>1.460219450913534</v>
      </c>
      <c r="V199">
        <v>1.8847157317595939</v>
      </c>
      <c r="W199" t="s">
        <v>150</v>
      </c>
      <c r="X199" t="s">
        <v>151</v>
      </c>
      <c r="Y199" t="s">
        <v>152</v>
      </c>
      <c r="Z199" t="s">
        <v>153</v>
      </c>
      <c r="AA199" t="s">
        <v>154</v>
      </c>
      <c r="AB199" t="s">
        <v>155</v>
      </c>
      <c r="AC199" t="s">
        <v>156</v>
      </c>
      <c r="AD199" t="s">
        <v>157</v>
      </c>
      <c r="AE199" t="s">
        <v>158</v>
      </c>
      <c r="AF199" t="s">
        <v>159</v>
      </c>
      <c r="AG199" t="s">
        <v>160</v>
      </c>
      <c r="AH199">
        <v>0.43120116285016341</v>
      </c>
      <c r="AI199">
        <v>0.065243006148113902</v>
      </c>
      <c r="AJ199">
        <v>2.9110270791102191</v>
      </c>
      <c r="AK199">
        <v>0</v>
      </c>
      <c r="AL199">
        <v>0</v>
      </c>
      <c r="AM199">
        <v>1.044551285438615</v>
      </c>
      <c r="AN199">
        <v>1.4251705923817439</v>
      </c>
      <c r="AO199">
        <v>0.2425632322670141</v>
      </c>
      <c r="AP199">
        <v>0.38531057366553051</v>
      </c>
      <c r="AQ199">
        <v>0.65722204278498075</v>
      </c>
      <c r="AR199">
        <v>0</v>
      </c>
      <c r="AS199"/>
      <c r="AT199"/>
      <c r="AU199"/>
      <c r="AV199"/>
      <c r="AW199"/>
      <c r="AX199"/>
      <c r="AY199"/>
      <c r="AZ199"/>
      <c r="BA199"/>
      <c r="BB199"/>
      <c r="BC199"/>
      <c r="BD199"/>
      <c r="BE199"/>
      <c r="BF199"/>
      <c r="BG199"/>
      <c r="BH199"/>
      <c r="BI199"/>
      <c r="BJ199"/>
      <c r="BK199"/>
      <c r="BL199"/>
      <c r="BM199"/>
      <c r="BN199"/>
      <c r="BO199"/>
      <c r="BP199"/>
      <c r="BQ199"/>
      <c r="BR199"/>
    </row>
    <row r="200">
      <c r="A200" t="s">
        <v>470</v>
      </c>
      <c r="B200">
        <v>2016</v>
      </c>
      <c r="C200" t="s">
        <v>476</v>
      </c>
      <c r="D200">
        <v>61</v>
      </c>
      <c r="E200" t="s">
        <v>163</v>
      </c>
      <c r="F200" t="s">
        <v>300</v>
      </c>
      <c r="G200" t="s">
        <v>191</v>
      </c>
      <c r="H200">
        <v>0.12544816833660741</v>
      </c>
      <c r="I200">
        <v>0.17999662741176001</v>
      </c>
      <c r="J200">
        <v>0.82416725961908577</v>
      </c>
      <c r="K200">
        <v>0.18075888112248609</v>
      </c>
      <c r="L200">
        <v>0.357320135823117</v>
      </c>
      <c r="M200">
        <v>0</v>
      </c>
      <c r="N200">
        <v>0</v>
      </c>
      <c r="O200">
        <v>0</v>
      </c>
      <c r="P200">
        <v>0</v>
      </c>
      <c r="Q200">
        <v>0</v>
      </c>
      <c r="R200">
        <v>0.087221378447787795</v>
      </c>
      <c r="S200">
        <v>0.21875002620308059</v>
      </c>
      <c r="T200">
        <v>0.73600037286252251</v>
      </c>
      <c r="U200">
        <v>1.711561526273041</v>
      </c>
      <c r="V200">
        <v>1.311490695321929</v>
      </c>
      <c r="W200" t="s">
        <v>150</v>
      </c>
      <c r="X200" t="s">
        <v>151</v>
      </c>
      <c r="Y200" t="s">
        <v>152</v>
      </c>
      <c r="Z200" t="s">
        <v>153</v>
      </c>
      <c r="AA200" t="s">
        <v>154</v>
      </c>
      <c r="AB200" t="s">
        <v>155</v>
      </c>
      <c r="AC200" t="s">
        <v>156</v>
      </c>
      <c r="AD200" t="s">
        <v>157</v>
      </c>
      <c r="AE200" t="s">
        <v>158</v>
      </c>
      <c r="AF200" t="s">
        <v>159</v>
      </c>
      <c r="AG200" t="s">
        <v>160</v>
      </c>
      <c r="AH200">
        <v>0</v>
      </c>
      <c r="AI200">
        <v>0</v>
      </c>
      <c r="AJ200">
        <v>0.35595160787044311</v>
      </c>
      <c r="AK200">
        <v>0.76424490051549143</v>
      </c>
      <c r="AL200">
        <v>1.24996017712105</v>
      </c>
      <c r="AM200">
        <v>0</v>
      </c>
      <c r="AN200">
        <v>1.247550666666319</v>
      </c>
      <c r="AO200">
        <v>0</v>
      </c>
      <c r="AP200">
        <v>0</v>
      </c>
      <c r="AQ200">
        <v>0</v>
      </c>
      <c r="AR200">
        <v>0</v>
      </c>
      <c r="AS200"/>
      <c r="AT200"/>
      <c r="AU200"/>
      <c r="AV200"/>
      <c r="AW200"/>
      <c r="AX200"/>
      <c r="AY200"/>
      <c r="AZ200"/>
      <c r="BA200"/>
      <c r="BB200"/>
      <c r="BC200"/>
      <c r="BD200"/>
      <c r="BE200"/>
      <c r="BF200"/>
      <c r="BG200"/>
      <c r="BH200"/>
      <c r="BI200"/>
      <c r="BJ200"/>
      <c r="BK200"/>
      <c r="BL200"/>
      <c r="BM200"/>
      <c r="BN200"/>
      <c r="BO200"/>
      <c r="BP200"/>
      <c r="BQ200"/>
      <c r="BR200"/>
    </row>
    <row r="201">
      <c r="A201" t="s">
        <v>470</v>
      </c>
      <c r="B201">
        <v>2016</v>
      </c>
      <c r="C201" t="s">
        <v>476</v>
      </c>
      <c r="D201">
        <v>62</v>
      </c>
      <c r="E201" t="s">
        <v>163</v>
      </c>
      <c r="F201" t="s">
        <v>301</v>
      </c>
      <c r="G201" t="s">
        <v>191</v>
      </c>
      <c r="H201">
        <v>0.42459067178836762</v>
      </c>
      <c r="I201">
        <v>0.090086367765959505</v>
      </c>
      <c r="J201">
        <v>0.42851228541887021</v>
      </c>
      <c r="K201">
        <v>0.1073946250517533</v>
      </c>
      <c r="L201">
        <v>0.081654741039523304</v>
      </c>
      <c r="M201">
        <v>0.038551547187083902</v>
      </c>
      <c r="N201">
        <v>0</v>
      </c>
      <c r="O201">
        <v>0</v>
      </c>
      <c r="P201">
        <v>0</v>
      </c>
      <c r="Q201">
        <v>0</v>
      </c>
      <c r="R201">
        <v>0.6976556941461175</v>
      </c>
      <c r="S201">
        <v>0.50220546628859797</v>
      </c>
      <c r="T201">
        <v>0</v>
      </c>
      <c r="U201">
        <v>1.0451594336121981</v>
      </c>
      <c r="V201">
        <v>0.46083772976157622</v>
      </c>
      <c r="W201" t="s">
        <v>150</v>
      </c>
      <c r="X201" t="s">
        <v>151</v>
      </c>
      <c r="Y201" t="s">
        <v>152</v>
      </c>
      <c r="Z201" t="s">
        <v>153</v>
      </c>
      <c r="AA201" t="s">
        <v>154</v>
      </c>
      <c r="AB201" t="s">
        <v>155</v>
      </c>
      <c r="AC201" t="s">
        <v>156</v>
      </c>
      <c r="AD201" t="s">
        <v>157</v>
      </c>
      <c r="AE201" t="s">
        <v>158</v>
      </c>
      <c r="AF201" t="s">
        <v>159</v>
      </c>
      <c r="AG201" t="s">
        <v>160</v>
      </c>
      <c r="AH201">
        <v>0</v>
      </c>
      <c r="AI201">
        <v>0.32853768756637031</v>
      </c>
      <c r="AJ201">
        <v>0.25551418292196948</v>
      </c>
      <c r="AK201">
        <v>0.83443804496464502</v>
      </c>
      <c r="AL201">
        <v>0.98481710924688792</v>
      </c>
      <c r="AM201">
        <v>0</v>
      </c>
      <c r="AN201">
        <v>0</v>
      </c>
      <c r="AO201">
        <v>0</v>
      </c>
      <c r="AP201">
        <v>0</v>
      </c>
      <c r="AQ201">
        <v>0</v>
      </c>
      <c r="AR201">
        <v>0</v>
      </c>
      <c r="AS201"/>
      <c r="AT201"/>
      <c r="AU201"/>
      <c r="AV201"/>
      <c r="AW201"/>
      <c r="AX201"/>
      <c r="AY201"/>
      <c r="AZ201"/>
      <c r="BA201"/>
      <c r="BB201"/>
      <c r="BC201"/>
      <c r="BD201"/>
      <c r="BE201"/>
      <c r="BF201"/>
      <c r="BG201"/>
      <c r="BH201"/>
      <c r="BI201"/>
      <c r="BJ201"/>
      <c r="BK201"/>
      <c r="BL201"/>
      <c r="BM201"/>
      <c r="BN201"/>
      <c r="BO201"/>
      <c r="BP201"/>
      <c r="BQ201"/>
      <c r="BR201"/>
    </row>
    <row r="202">
      <c r="A202" t="s">
        <v>470</v>
      </c>
      <c r="B202">
        <v>2016</v>
      </c>
      <c r="C202" t="s">
        <v>476</v>
      </c>
      <c r="D202">
        <v>63</v>
      </c>
      <c r="E202" t="s">
        <v>163</v>
      </c>
      <c r="F202" t="s">
        <v>380</v>
      </c>
      <c r="G202" t="s">
        <v>191</v>
      </c>
      <c r="H202">
        <v>0.074208584178195106</v>
      </c>
      <c r="I202">
        <v>0</v>
      </c>
      <c r="J202">
        <v>0</v>
      </c>
      <c r="K202">
        <v>0</v>
      </c>
      <c r="L202">
        <v>0</v>
      </c>
      <c r="M202">
        <v>0</v>
      </c>
      <c r="N202">
        <v>0</v>
      </c>
      <c r="O202">
        <v>0</v>
      </c>
      <c r="P202">
        <v>0</v>
      </c>
      <c r="Q202">
        <v>0</v>
      </c>
      <c r="R202">
        <v>0.181078059458082</v>
      </c>
      <c r="S202">
        <v>0</v>
      </c>
      <c r="T202">
        <v>0</v>
      </c>
      <c r="U202">
        <v>0</v>
      </c>
      <c r="V202">
        <v>0</v>
      </c>
      <c r="W202" t="s">
        <v>150</v>
      </c>
      <c r="X202" t="s">
        <v>151</v>
      </c>
      <c r="Y202" t="s">
        <v>152</v>
      </c>
      <c r="Z202" t="s">
        <v>153</v>
      </c>
      <c r="AA202" t="s">
        <v>154</v>
      </c>
      <c r="AB202" t="s">
        <v>155</v>
      </c>
      <c r="AC202" t="s">
        <v>156</v>
      </c>
      <c r="AD202" t="s">
        <v>157</v>
      </c>
      <c r="AE202" t="s">
        <v>158</v>
      </c>
      <c r="AF202" t="s">
        <v>159</v>
      </c>
      <c r="AG202" t="s">
        <v>160</v>
      </c>
      <c r="AH202">
        <v>0</v>
      </c>
      <c r="AI202">
        <v>0</v>
      </c>
      <c r="AJ202">
        <v>0</v>
      </c>
      <c r="AK202">
        <v>0</v>
      </c>
      <c r="AL202">
        <v>0</v>
      </c>
      <c r="AM202">
        <v>0.21374638964940759</v>
      </c>
      <c r="AN202">
        <v>0</v>
      </c>
      <c r="AO202">
        <v>0</v>
      </c>
      <c r="AP202">
        <v>0</v>
      </c>
      <c r="AQ202">
        <v>0</v>
      </c>
      <c r="AR202">
        <v>0</v>
      </c>
      <c r="AS202"/>
      <c r="AT202"/>
      <c r="AU202"/>
      <c r="AV202"/>
      <c r="AW202"/>
      <c r="AX202"/>
      <c r="AY202"/>
      <c r="AZ202"/>
      <c r="BA202"/>
      <c r="BB202"/>
      <c r="BC202"/>
      <c r="BD202"/>
      <c r="BE202"/>
      <c r="BF202"/>
      <c r="BG202"/>
      <c r="BH202"/>
      <c r="BI202"/>
      <c r="BJ202"/>
      <c r="BK202"/>
      <c r="BL202"/>
      <c r="BM202"/>
      <c r="BN202"/>
      <c r="BO202"/>
      <c r="BP202"/>
      <c r="BQ202"/>
      <c r="BR202"/>
    </row>
    <row r="203">
      <c r="A203" t="s">
        <v>470</v>
      </c>
      <c r="B203">
        <v>2016</v>
      </c>
      <c r="C203" t="s">
        <v>476</v>
      </c>
      <c r="D203">
        <v>64</v>
      </c>
      <c r="E203" t="s">
        <v>163</v>
      </c>
      <c r="F203" t="s">
        <v>302</v>
      </c>
      <c r="G203" t="s">
        <v>191</v>
      </c>
      <c r="H203">
        <v>2.4987264387103698</v>
      </c>
      <c r="I203">
        <v>0.85483618282179241</v>
      </c>
      <c r="J203">
        <v>0.85976835021275322</v>
      </c>
      <c r="K203">
        <v>0.69729419280687632</v>
      </c>
      <c r="L203">
        <v>0.19153412609559761</v>
      </c>
      <c r="M203">
        <v>0.19937688897626979</v>
      </c>
      <c r="N203">
        <v>0.037315283270205703</v>
      </c>
      <c r="O203">
        <v>0.15166454589903669</v>
      </c>
      <c r="P203">
        <v>0.080495193174379906</v>
      </c>
      <c r="Q203">
        <v>0.1210093606557629</v>
      </c>
      <c r="R203">
        <v>4.1724845386095106</v>
      </c>
      <c r="S203">
        <v>2.459687932295163</v>
      </c>
      <c r="T203">
        <v>1.749733545790489</v>
      </c>
      <c r="U203">
        <v>1.8277782476833671</v>
      </c>
      <c r="V203">
        <v>1.3817455156535301</v>
      </c>
      <c r="W203" t="s">
        <v>150</v>
      </c>
      <c r="X203" t="s">
        <v>151</v>
      </c>
      <c r="Y203" t="s">
        <v>152</v>
      </c>
      <c r="Z203" t="s">
        <v>153</v>
      </c>
      <c r="AA203" t="s">
        <v>154</v>
      </c>
      <c r="AB203" t="s">
        <v>155</v>
      </c>
      <c r="AC203" t="s">
        <v>156</v>
      </c>
      <c r="AD203" t="s">
        <v>157</v>
      </c>
      <c r="AE203" t="s">
        <v>158</v>
      </c>
      <c r="AF203" t="s">
        <v>159</v>
      </c>
      <c r="AG203" t="s">
        <v>160</v>
      </c>
      <c r="AH203">
        <v>0</v>
      </c>
      <c r="AI203">
        <v>0.025871387648601599</v>
      </c>
      <c r="AJ203">
        <v>5.3160124731332106</v>
      </c>
      <c r="AK203">
        <v>0</v>
      </c>
      <c r="AL203">
        <v>0.64391887912296519</v>
      </c>
      <c r="AM203">
        <v>4.0820759575205754</v>
      </c>
      <c r="AN203">
        <v>0</v>
      </c>
      <c r="AO203">
        <v>0.93866286064951265</v>
      </c>
      <c r="AP203">
        <v>2.8391610565568892</v>
      </c>
      <c r="AQ203">
        <v>0</v>
      </c>
      <c r="AR203">
        <v>0</v>
      </c>
      <c r="AS203"/>
      <c r="AT203"/>
      <c r="AU203"/>
      <c r="AV203"/>
      <c r="AW203"/>
      <c r="AX203"/>
      <c r="AY203"/>
      <c r="AZ203"/>
      <c r="BA203"/>
      <c r="BB203"/>
      <c r="BC203"/>
      <c r="BD203"/>
      <c r="BE203"/>
      <c r="BF203"/>
      <c r="BG203"/>
      <c r="BH203"/>
      <c r="BI203"/>
      <c r="BJ203"/>
      <c r="BK203"/>
      <c r="BL203"/>
      <c r="BM203"/>
      <c r="BN203"/>
      <c r="BO203"/>
      <c r="BP203"/>
      <c r="BQ203"/>
      <c r="BR203"/>
    </row>
    <row r="204">
      <c r="A204" t="s">
        <v>470</v>
      </c>
      <c r="B204">
        <v>2016</v>
      </c>
      <c r="C204" t="s">
        <v>476</v>
      </c>
      <c r="D204">
        <v>65</v>
      </c>
      <c r="E204" t="s">
        <v>163</v>
      </c>
      <c r="F204" t="s">
        <v>303</v>
      </c>
      <c r="G204" t="s">
        <v>191</v>
      </c>
      <c r="H204">
        <v>0.20833823302328569</v>
      </c>
      <c r="I204">
        <v>0.1619047647913063</v>
      </c>
      <c r="J204">
        <v>0.051124284043365602</v>
      </c>
      <c r="K204">
        <v>0</v>
      </c>
      <c r="L204">
        <v>0.0140947388312974</v>
      </c>
      <c r="M204">
        <v>0.023917764455141301</v>
      </c>
      <c r="N204">
        <v>0</v>
      </c>
      <c r="O204">
        <v>0</v>
      </c>
      <c r="P204">
        <v>0.024015304598648899</v>
      </c>
      <c r="Q204">
        <v>0</v>
      </c>
      <c r="R204">
        <v>0.40879156118297888</v>
      </c>
      <c r="S204">
        <v>0.21949920077835641</v>
      </c>
      <c r="T204">
        <v>0.23966723422322839</v>
      </c>
      <c r="U204">
        <v>0.1246942726562958</v>
      </c>
      <c r="V204">
        <v>0</v>
      </c>
      <c r="W204" t="s">
        <v>150</v>
      </c>
      <c r="X204" t="s">
        <v>151</v>
      </c>
      <c r="Y204" t="s">
        <v>152</v>
      </c>
      <c r="Z204" t="s">
        <v>153</v>
      </c>
      <c r="AA204" t="s">
        <v>154</v>
      </c>
      <c r="AB204" t="s">
        <v>155</v>
      </c>
      <c r="AC204" t="s">
        <v>156</v>
      </c>
      <c r="AD204" t="s">
        <v>157</v>
      </c>
      <c r="AE204" t="s">
        <v>158</v>
      </c>
      <c r="AF204" t="s">
        <v>159</v>
      </c>
      <c r="AG204" t="s">
        <v>160</v>
      </c>
      <c r="AH204">
        <v>0</v>
      </c>
      <c r="AI204">
        <v>0</v>
      </c>
      <c r="AJ204">
        <v>0.59499753427026059</v>
      </c>
      <c r="AK204">
        <v>0</v>
      </c>
      <c r="AL204">
        <v>0.075755162249760602</v>
      </c>
      <c r="AM204">
        <v>0.12824783378964461</v>
      </c>
      <c r="AN204">
        <v>0</v>
      </c>
      <c r="AO204">
        <v>0</v>
      </c>
      <c r="AP204">
        <v>0.32607381456883272</v>
      </c>
      <c r="AQ204">
        <v>0</v>
      </c>
      <c r="AR204">
        <v>0</v>
      </c>
      <c r="AS204"/>
      <c r="AT204"/>
      <c r="AU204"/>
      <c r="AV204"/>
      <c r="AW204"/>
      <c r="AX204"/>
      <c r="AY204"/>
      <c r="AZ204"/>
      <c r="BA204"/>
      <c r="BB204"/>
      <c r="BC204"/>
      <c r="BD204"/>
      <c r="BE204"/>
      <c r="BF204"/>
      <c r="BG204"/>
      <c r="BH204"/>
      <c r="BI204"/>
      <c r="BJ204"/>
      <c r="BK204"/>
      <c r="BL204"/>
      <c r="BM204"/>
      <c r="BN204"/>
      <c r="BO204"/>
      <c r="BP204"/>
      <c r="BQ204"/>
      <c r="BR204"/>
    </row>
    <row r="205">
      <c r="A205" t="s">
        <v>470</v>
      </c>
      <c r="B205">
        <v>2016</v>
      </c>
      <c r="C205" t="s">
        <v>476</v>
      </c>
      <c r="D205">
        <v>66</v>
      </c>
      <c r="E205" t="s">
        <v>163</v>
      </c>
      <c r="F205" t="s">
        <v>176</v>
      </c>
      <c r="G205" t="s">
        <v>191</v>
      </c>
      <c r="H205">
        <v>2.641637016080931</v>
      </c>
      <c r="I205">
        <v>2.734953504574356</v>
      </c>
      <c r="J205">
        <v>1.6615734569400851</v>
      </c>
      <c r="K205">
        <v>0.67813551844561815</v>
      </c>
      <c r="L205">
        <v>1.099104519364319</v>
      </c>
      <c r="M205">
        <v>1.04507227584248</v>
      </c>
      <c r="N205">
        <v>1.2964494013727861</v>
      </c>
      <c r="O205">
        <v>1.1014667039600421</v>
      </c>
      <c r="P205">
        <v>0.75798630468021888</v>
      </c>
      <c r="Q205">
        <v>1.2014887635597671</v>
      </c>
      <c r="R205">
        <v>2.4121648655205168</v>
      </c>
      <c r="S205">
        <v>4.9733855123896031</v>
      </c>
      <c r="T205">
        <v>3.5571638108917401</v>
      </c>
      <c r="U205">
        <v>2.371159311475179</v>
      </c>
      <c r="V205">
        <v>0.40138472113053703</v>
      </c>
      <c r="W205" t="s">
        <v>150</v>
      </c>
      <c r="X205" t="s">
        <v>151</v>
      </c>
      <c r="Y205" t="s">
        <v>152</v>
      </c>
      <c r="Z205" t="s">
        <v>153</v>
      </c>
      <c r="AA205" t="s">
        <v>154</v>
      </c>
      <c r="AB205" t="s">
        <v>155</v>
      </c>
      <c r="AC205" t="s">
        <v>156</v>
      </c>
      <c r="AD205" t="s">
        <v>157</v>
      </c>
      <c r="AE205" t="s">
        <v>158</v>
      </c>
      <c r="AF205" t="s">
        <v>159</v>
      </c>
      <c r="AG205" t="s">
        <v>160</v>
      </c>
      <c r="AH205">
        <v>13.7087557417457</v>
      </c>
      <c r="AI205">
        <v>0</v>
      </c>
      <c r="AJ205">
        <v>11.030396421627991</v>
      </c>
      <c r="AK205">
        <v>0</v>
      </c>
      <c r="AL205">
        <v>0.37955680764562671</v>
      </c>
      <c r="AM205">
        <v>0</v>
      </c>
      <c r="AN205">
        <v>0</v>
      </c>
      <c r="AO205">
        <v>0</v>
      </c>
      <c r="AP205">
        <v>0.165133102999513</v>
      </c>
      <c r="AQ205">
        <v>0</v>
      </c>
      <c r="AR205">
        <v>0</v>
      </c>
      <c r="AS205"/>
      <c r="AT205"/>
      <c r="AU205"/>
      <c r="AV205"/>
      <c r="AW205"/>
      <c r="AX205"/>
      <c r="AY205"/>
      <c r="AZ205"/>
      <c r="BA205"/>
      <c r="BB205"/>
      <c r="BC205"/>
      <c r="BD205"/>
      <c r="BE205"/>
      <c r="BF205"/>
      <c r="BG205"/>
      <c r="BH205"/>
      <c r="BI205"/>
      <c r="BJ205"/>
      <c r="BK205"/>
      <c r="BL205"/>
      <c r="BM205"/>
      <c r="BN205"/>
      <c r="BO205"/>
      <c r="BP205"/>
      <c r="BQ205"/>
      <c r="BR205"/>
    </row>
    <row r="206">
      <c r="A206" t="s">
        <v>470</v>
      </c>
      <c r="B206">
        <v>2016</v>
      </c>
      <c r="C206" t="s">
        <v>476</v>
      </c>
      <c r="D206">
        <v>67</v>
      </c>
      <c r="E206" t="s">
        <v>163</v>
      </c>
      <c r="F206" t="s">
        <v>245</v>
      </c>
      <c r="G206" t="s">
        <v>191</v>
      </c>
      <c r="H206">
        <v>0</v>
      </c>
      <c r="I206">
        <v>0</v>
      </c>
      <c r="J206">
        <v>0.1200071822089107</v>
      </c>
      <c r="K206">
        <v>0</v>
      </c>
      <c r="L206">
        <v>0.0119035523690811</v>
      </c>
      <c r="M206">
        <v>0</v>
      </c>
      <c r="N206">
        <v>0.0604979074182799</v>
      </c>
      <c r="O206">
        <v>0.14233454429451611</v>
      </c>
      <c r="P206">
        <v>0</v>
      </c>
      <c r="Q206">
        <v>0.0201784089494196</v>
      </c>
      <c r="R206">
        <v>0</v>
      </c>
      <c r="S206">
        <v>0</v>
      </c>
      <c r="T206">
        <v>0</v>
      </c>
      <c r="U206">
        <v>0</v>
      </c>
      <c r="V206">
        <v>0</v>
      </c>
      <c r="W206" t="s">
        <v>150</v>
      </c>
      <c r="X206" t="s">
        <v>151</v>
      </c>
      <c r="Y206" t="s">
        <v>152</v>
      </c>
      <c r="Z206" t="s">
        <v>153</v>
      </c>
      <c r="AA206" t="s">
        <v>154</v>
      </c>
      <c r="AB206" t="s">
        <v>155</v>
      </c>
      <c r="AC206" t="s">
        <v>156</v>
      </c>
      <c r="AD206" t="s">
        <v>157</v>
      </c>
      <c r="AE206" t="s">
        <v>158</v>
      </c>
      <c r="AF206" t="s">
        <v>159</v>
      </c>
      <c r="AG206" t="s">
        <v>160</v>
      </c>
      <c r="AH206">
        <v>0</v>
      </c>
      <c r="AI206">
        <v>0</v>
      </c>
      <c r="AJ206">
        <v>0.10464441902730121</v>
      </c>
      <c r="AK206">
        <v>0</v>
      </c>
      <c r="AL206">
        <v>0</v>
      </c>
      <c r="AM206">
        <v>0</v>
      </c>
      <c r="AN206">
        <v>0</v>
      </c>
      <c r="AO206">
        <v>0</v>
      </c>
      <c r="AP206">
        <v>0</v>
      </c>
      <c r="AQ206">
        <v>0</v>
      </c>
      <c r="AR206">
        <v>0.055000838661474399</v>
      </c>
      <c r="AS206"/>
      <c r="AT206"/>
      <c r="AU206"/>
      <c r="AV206"/>
      <c r="AW206"/>
      <c r="AX206"/>
      <c r="AY206"/>
      <c r="AZ206"/>
      <c r="BA206"/>
      <c r="BB206"/>
      <c r="BC206"/>
      <c r="BD206"/>
      <c r="BE206"/>
      <c r="BF206"/>
      <c r="BG206"/>
      <c r="BH206"/>
      <c r="BI206"/>
      <c r="BJ206"/>
      <c r="BK206"/>
      <c r="BL206"/>
      <c r="BM206"/>
      <c r="BN206"/>
      <c r="BO206"/>
      <c r="BP206"/>
      <c r="BQ206"/>
      <c r="BR206"/>
    </row>
    <row r="207">
      <c r="A207" t="s">
        <v>470</v>
      </c>
      <c r="B207">
        <v>2016</v>
      </c>
      <c r="C207" t="s">
        <v>476</v>
      </c>
      <c r="D207">
        <v>68</v>
      </c>
      <c r="E207" t="s">
        <v>163</v>
      </c>
      <c r="F207" t="s">
        <v>46</v>
      </c>
      <c r="G207" t="s">
        <v>191</v>
      </c>
      <c r="H207">
        <v>0</v>
      </c>
      <c r="I207">
        <v>0.083385339623331195</v>
      </c>
      <c r="J207">
        <v>0</v>
      </c>
      <c r="K207">
        <v>0</v>
      </c>
      <c r="L207">
        <v>0</v>
      </c>
      <c r="M207">
        <v>0</v>
      </c>
      <c r="N207">
        <v>0</v>
      </c>
      <c r="O207">
        <v>0</v>
      </c>
      <c r="P207">
        <v>0</v>
      </c>
      <c r="Q207">
        <v>0</v>
      </c>
      <c r="R207">
        <v>0</v>
      </c>
      <c r="S207">
        <v>0</v>
      </c>
      <c r="T207">
        <v>0.20282496515210791</v>
      </c>
      <c r="U207">
        <v>0</v>
      </c>
      <c r="V207">
        <v>0</v>
      </c>
      <c r="W207" t="s">
        <v>150</v>
      </c>
      <c r="X207" t="s">
        <v>151</v>
      </c>
      <c r="Y207" t="s">
        <v>152</v>
      </c>
      <c r="Z207" t="s">
        <v>153</v>
      </c>
      <c r="AA207" t="s">
        <v>154</v>
      </c>
      <c r="AB207" t="s">
        <v>155</v>
      </c>
      <c r="AC207" t="s">
        <v>156</v>
      </c>
      <c r="AD207" t="s">
        <v>157</v>
      </c>
      <c r="AE207" t="s">
        <v>158</v>
      </c>
      <c r="AF207" t="s">
        <v>159</v>
      </c>
      <c r="AG207" t="s">
        <v>160</v>
      </c>
      <c r="AH207">
        <v>0</v>
      </c>
      <c r="AI207">
        <v>0</v>
      </c>
      <c r="AJ207">
        <v>0</v>
      </c>
      <c r="AK207">
        <v>0</v>
      </c>
      <c r="AL207">
        <v>0</v>
      </c>
      <c r="AM207">
        <v>0</v>
      </c>
      <c r="AN207">
        <v>0</v>
      </c>
      <c r="AO207">
        <v>0</v>
      </c>
      <c r="AP207">
        <v>0.34242756960676263</v>
      </c>
      <c r="AQ207">
        <v>0</v>
      </c>
      <c r="AR207">
        <v>0</v>
      </c>
      <c r="AS207"/>
      <c r="AT207"/>
      <c r="AU207"/>
      <c r="AV207"/>
      <c r="AW207"/>
      <c r="AX207"/>
      <c r="AY207"/>
      <c r="AZ207"/>
      <c r="BA207"/>
      <c r="BB207"/>
      <c r="BC207"/>
      <c r="BD207"/>
      <c r="BE207"/>
      <c r="BF207"/>
      <c r="BG207"/>
      <c r="BH207"/>
      <c r="BI207"/>
      <c r="BJ207"/>
      <c r="BK207"/>
      <c r="BL207"/>
      <c r="BM207"/>
      <c r="BN207"/>
      <c r="BO207"/>
      <c r="BP207"/>
      <c r="BQ207"/>
      <c r="BR207"/>
    </row>
    <row r="208">
      <c r="A208" t="s">
        <v>470</v>
      </c>
      <c r="B208">
        <v>2016</v>
      </c>
      <c r="C208" t="s">
        <v>476</v>
      </c>
      <c r="D208">
        <v>122</v>
      </c>
      <c r="E208" t="s">
        <v>18</v>
      </c>
      <c r="F208" t="s">
        <v>14</v>
      </c>
      <c r="G208" t="s">
        <v>489</v>
      </c>
      <c r="H208">
        <v>86.650213832645903</v>
      </c>
      <c r="I208">
        <v>88.981225233710632</v>
      </c>
      <c r="J208">
        <v>90.100019492298458</v>
      </c>
      <c r="K208">
        <v>93.578955638482924</v>
      </c>
      <c r="L208">
        <v>96.435571435703793</v>
      </c>
      <c r="M208">
        <v>98.246843393477079</v>
      </c>
      <c r="N208">
        <v>98.650095442241238</v>
      </c>
      <c r="O208">
        <v>99.072810494133876</v>
      </c>
      <c r="P208">
        <v>98.685223520245131</v>
      </c>
      <c r="Q208">
        <v>99.247844387499995</v>
      </c>
      <c r="R208">
        <v>76.804263181074191</v>
      </c>
      <c r="S208">
        <v>83.371806443523027</v>
      </c>
      <c r="T208">
        <v>79.977705655330226</v>
      </c>
      <c r="U208">
        <v>78.796089233246761</v>
      </c>
      <c r="V208">
        <v>80.871694801782667</v>
      </c>
      <c r="W208" t="s">
        <v>150</v>
      </c>
      <c r="X208" t="s">
        <v>151</v>
      </c>
      <c r="Y208" t="s">
        <v>152</v>
      </c>
      <c r="Z208" t="s">
        <v>153</v>
      </c>
      <c r="AA208" t="s">
        <v>154</v>
      </c>
      <c r="AB208" t="s">
        <v>155</v>
      </c>
      <c r="AC208" t="s">
        <v>156</v>
      </c>
      <c r="AD208" t="s">
        <v>157</v>
      </c>
      <c r="AE208" t="s">
        <v>158</v>
      </c>
      <c r="AF208" t="s">
        <v>159</v>
      </c>
      <c r="AG208" t="s">
        <v>160</v>
      </c>
      <c r="AH208">
        <v>87.290145482620375</v>
      </c>
      <c r="AI208">
        <v>63.122054389807367</v>
      </c>
      <c r="AJ208">
        <v>86.201839306818982</v>
      </c>
      <c r="AK208">
        <v>92.812431943084107</v>
      </c>
      <c r="AL208">
        <v>87.384996796333084</v>
      </c>
      <c r="AM208">
        <v>97.312514425918749</v>
      </c>
      <c r="AN208">
        <v>89.380859648206169</v>
      </c>
      <c r="AO208">
        <v>91.31467091239665</v>
      </c>
      <c r="AP208">
        <v>99.954528581766112</v>
      </c>
      <c r="AQ208">
        <v>99.709545779417695</v>
      </c>
      <c r="AR208">
        <v>99.933448026113751</v>
      </c>
      <c r="AS208">
        <v>3040.320338000005</v>
      </c>
      <c r="AT208">
        <v>4068.956167999997</v>
      </c>
      <c r="AU208">
        <v>4459.9130439999999</v>
      </c>
      <c r="AV208">
        <v>4930.1475880000098</v>
      </c>
      <c r="AW208">
        <v>5139.8911740000076</v>
      </c>
      <c r="AX208">
        <v>3075.4205979999979</v>
      </c>
      <c r="AY208">
        <v>3194.4677779999961</v>
      </c>
      <c r="AZ208">
        <v>3249.687999000007</v>
      </c>
      <c r="BA208">
        <v>3232.7209850000022</v>
      </c>
      <c r="BB208">
        <v>3251.4802770000042</v>
      </c>
      <c r="BC208">
        <v>747.10751699999889</v>
      </c>
      <c r="BD208">
        <v>930.79105100000004</v>
      </c>
      <c r="BE208">
        <v>1210.1907529999989</v>
      </c>
      <c r="BF208">
        <v>1304.8748210000001</v>
      </c>
      <c r="BG208">
        <v>1442.4865330000009</v>
      </c>
      <c r="BH208">
        <v>820.81175300000075</v>
      </c>
      <c r="BI208">
        <v>1583.264642000001</v>
      </c>
      <c r="BJ208">
        <v>1352.3728749999991</v>
      </c>
      <c r="BK208">
        <v>944.63396300000011</v>
      </c>
      <c r="BL208">
        <v>2427.5334880000032</v>
      </c>
      <c r="BM208">
        <v>1254.324274000003</v>
      </c>
      <c r="BN208">
        <v>2195.3463769999989</v>
      </c>
      <c r="BO208">
        <v>1086.0130569999981</v>
      </c>
      <c r="BP208">
        <v>1046.585170000001</v>
      </c>
      <c r="BQ208">
        <v>406.7262199999987</v>
      </c>
      <c r="BR208">
        <v>8521.6164930000086</v>
      </c>
    </row>
    <row r="209">
      <c r="A209" t="s">
        <v>470</v>
      </c>
      <c r="B209">
        <v>2016</v>
      </c>
      <c r="C209" t="s">
        <v>476</v>
      </c>
      <c r="D209">
        <v>123</v>
      </c>
      <c r="E209" t="s">
        <v>18</v>
      </c>
      <c r="F209" t="s">
        <v>51</v>
      </c>
      <c r="G209" t="s">
        <v>191</v>
      </c>
      <c r="H209">
        <v>13.3497861673541</v>
      </c>
      <c r="I209">
        <v>11.01877476628937</v>
      </c>
      <c r="J209">
        <v>9.8999805077015424</v>
      </c>
      <c r="K209">
        <v>6.421044361517076</v>
      </c>
      <c r="L209">
        <v>3.564428564296207</v>
      </c>
      <c r="M209">
        <v>1.7531566065229209</v>
      </c>
      <c r="N209">
        <v>1.3499045577587621</v>
      </c>
      <c r="O209">
        <v>0.92718950586612436</v>
      </c>
      <c r="P209">
        <v>1.3147764797548691</v>
      </c>
      <c r="Q209">
        <v>0.75215561250000462</v>
      </c>
      <c r="R209">
        <v>23.195736818925809</v>
      </c>
      <c r="S209">
        <v>16.628193556476969</v>
      </c>
      <c r="T209">
        <v>20.022294344669771</v>
      </c>
      <c r="U209">
        <v>21.203910766753239</v>
      </c>
      <c r="V209">
        <v>19.12830519821733</v>
      </c>
      <c r="W209" t="s">
        <v>150</v>
      </c>
      <c r="X209" t="s">
        <v>151</v>
      </c>
      <c r="Y209" t="s">
        <v>152</v>
      </c>
      <c r="Z209" t="s">
        <v>153</v>
      </c>
      <c r="AA209" t="s">
        <v>154</v>
      </c>
      <c r="AB209" t="s">
        <v>155</v>
      </c>
      <c r="AC209" t="s">
        <v>156</v>
      </c>
      <c r="AD209" t="s">
        <v>157</v>
      </c>
      <c r="AE209" t="s">
        <v>158</v>
      </c>
      <c r="AF209" t="s">
        <v>159</v>
      </c>
      <c r="AG209" t="s">
        <v>160</v>
      </c>
      <c r="AH209">
        <v>12.709854517379631</v>
      </c>
      <c r="AI209">
        <v>36.877945610192633</v>
      </c>
      <c r="AJ209">
        <v>13.798160693181019</v>
      </c>
      <c r="AK209">
        <v>7.1875680569158931</v>
      </c>
      <c r="AL209">
        <v>12.61500320366692</v>
      </c>
      <c r="AM209">
        <v>2.6874855740812511</v>
      </c>
      <c r="AN209">
        <v>10.619140351793829</v>
      </c>
      <c r="AO209">
        <v>8.6853290876033498</v>
      </c>
      <c r="AP209">
        <v>0.045471418233887603</v>
      </c>
      <c r="AQ209">
        <v>0.29045422058230491</v>
      </c>
      <c r="AR209">
        <v>0.066551973886248603</v>
      </c>
      <c r="AS209">
        <v>2572.662373000001</v>
      </c>
      <c r="AT209">
        <v>1536.6910850000011</v>
      </c>
      <c r="AU209">
        <v>1152.8560220000011</v>
      </c>
      <c r="AV209">
        <v>683.31490800000006</v>
      </c>
      <c r="AW209">
        <v>470.58525600000007</v>
      </c>
      <c r="AX209">
        <v>230.83321799999999</v>
      </c>
      <c r="AY209">
        <v>117.279827</v>
      </c>
      <c r="AZ209">
        <v>75.005963000000023</v>
      </c>
      <c r="BA209">
        <v>60.104208000000021</v>
      </c>
      <c r="BB209">
        <v>58.225664999999999</v>
      </c>
      <c r="BC209">
        <v>1553.179449000002</v>
      </c>
      <c r="BD209">
        <v>1370.9421589999999</v>
      </c>
      <c r="BE209">
        <v>1094.4012860000009</v>
      </c>
      <c r="BF209">
        <v>996.34394300000076</v>
      </c>
      <c r="BG209">
        <v>859.79392600000062</v>
      </c>
      <c r="BH209">
        <v>632.72375199999976</v>
      </c>
      <c r="BI209">
        <v>1041.186776</v>
      </c>
      <c r="BJ209">
        <v>1200.447451999999</v>
      </c>
      <c r="BK209">
        <v>1286.837518000001</v>
      </c>
      <c r="BL209">
        <v>596.16804200000024</v>
      </c>
      <c r="BM209">
        <v>694.39402099999961</v>
      </c>
      <c r="BN209">
        <v>181.18090900000001</v>
      </c>
      <c r="BO209">
        <v>209.01421099999999</v>
      </c>
      <c r="BP209">
        <v>318.45912399999992</v>
      </c>
      <c r="BQ209">
        <v>173.46734499999991</v>
      </c>
      <c r="BR209">
        <v>82.230493999999993</v>
      </c>
    </row>
    <row r="210">
      <c r="A210" t="s">
        <v>470</v>
      </c>
      <c r="B210">
        <v>2016</v>
      </c>
      <c r="C210" t="s">
        <v>476</v>
      </c>
      <c r="D210">
        <v>124</v>
      </c>
      <c r="E210" t="s">
        <v>50</v>
      </c>
      <c r="F210" t="s">
        <v>15</v>
      </c>
      <c r="G210" t="s">
        <v>490</v>
      </c>
      <c r="H210">
        <v>85.78916535496603</v>
      </c>
      <c r="I210">
        <v>88.770218450802034</v>
      </c>
      <c r="J210">
        <v>89.463487211476519</v>
      </c>
      <c r="K210">
        <v>93.285625125009233</v>
      </c>
      <c r="L210">
        <v>95.987243741201979</v>
      </c>
      <c r="M210">
        <v>97.242882479762685</v>
      </c>
      <c r="N210">
        <v>97.76577934654766</v>
      </c>
      <c r="O210">
        <v>98.753336892494318</v>
      </c>
      <c r="P210">
        <v>98.637407181165429</v>
      </c>
      <c r="Q210">
        <v>98.745701703293577</v>
      </c>
      <c r="R210">
        <v>76.266136668935502</v>
      </c>
      <c r="S210">
        <v>83.371806443523013</v>
      </c>
      <c r="T210">
        <v>79.977705655330226</v>
      </c>
      <c r="U210">
        <v>78.54348471233719</v>
      </c>
      <c r="V210">
        <v>80.1574912197553</v>
      </c>
      <c r="W210" t="s">
        <v>150</v>
      </c>
      <c r="X210" t="s">
        <v>151</v>
      </c>
      <c r="Y210" t="s">
        <v>152</v>
      </c>
      <c r="Z210" t="s">
        <v>153</v>
      </c>
      <c r="AA210" t="s">
        <v>154</v>
      </c>
      <c r="AB210" t="s">
        <v>155</v>
      </c>
      <c r="AC210" t="s">
        <v>156</v>
      </c>
      <c r="AD210" t="s">
        <v>157</v>
      </c>
      <c r="AE210" t="s">
        <v>158</v>
      </c>
      <c r="AF210" t="s">
        <v>159</v>
      </c>
      <c r="AG210" t="s">
        <v>160</v>
      </c>
      <c r="AH210">
        <v>85.925737307162834</v>
      </c>
      <c r="AI210">
        <v>62.835774549653131</v>
      </c>
      <c r="AJ210">
        <v>85.731820278667669</v>
      </c>
      <c r="AK210">
        <v>92.558111442235784</v>
      </c>
      <c r="AL210">
        <v>86.816113807909801</v>
      </c>
      <c r="AM210">
        <v>97.21921693696477</v>
      </c>
      <c r="AN210">
        <v>89.233384858848098</v>
      </c>
      <c r="AO210">
        <v>91.137088715088865</v>
      </c>
      <c r="AP210">
        <v>99.954528581766112</v>
      </c>
      <c r="AQ210">
        <v>99.709545779417695</v>
      </c>
      <c r="AR210">
        <v>99.253297716984164</v>
      </c>
      <c r="AS210">
        <v>3009.313787000005</v>
      </c>
      <c r="AT210">
        <v>4059.307195999997</v>
      </c>
      <c r="AU210">
        <v>4428.4049640000003</v>
      </c>
      <c r="AV210">
        <v>4914.6936570000098</v>
      </c>
      <c r="AW210">
        <v>5115.9958880000077</v>
      </c>
      <c r="AX210">
        <v>3043.9936129999978</v>
      </c>
      <c r="AY210">
        <v>3165.8320299999959</v>
      </c>
      <c r="AZ210">
        <v>3239.2089430000069</v>
      </c>
      <c r="BA210">
        <v>3231.1546220000018</v>
      </c>
      <c r="BB210">
        <v>3235.029471000003</v>
      </c>
      <c r="BC210">
        <v>741.07587899999908</v>
      </c>
      <c r="BD210">
        <v>930.79105100000004</v>
      </c>
      <c r="BE210">
        <v>1210.1907529999989</v>
      </c>
      <c r="BF210">
        <v>1300.6916530000001</v>
      </c>
      <c r="BG210">
        <v>1429.747477000001</v>
      </c>
      <c r="BH210">
        <v>807.98187100000087</v>
      </c>
      <c r="BI210">
        <v>1576.084002000001</v>
      </c>
      <c r="BJ210">
        <v>1344.999006999999</v>
      </c>
      <c r="BK210">
        <v>942.04551900000013</v>
      </c>
      <c r="BL210">
        <v>2411.730060000004</v>
      </c>
      <c r="BM210">
        <v>1253.121702000002</v>
      </c>
      <c r="BN210">
        <v>2190.9227909999991</v>
      </c>
      <c r="BO210">
        <v>1083.901056999998</v>
      </c>
      <c r="BP210">
        <v>1046.585170000001</v>
      </c>
      <c r="BQ210">
        <v>406.7262199999987</v>
      </c>
      <c r="BR210">
        <v>8463.6180930000082</v>
      </c>
    </row>
    <row r="211">
      <c r="A211" t="s">
        <v>470</v>
      </c>
      <c r="B211">
        <v>2016</v>
      </c>
      <c r="C211" t="s">
        <v>476</v>
      </c>
      <c r="D211">
        <v>125</v>
      </c>
      <c r="E211" t="s">
        <v>50</v>
      </c>
      <c r="F211" t="s">
        <v>16</v>
      </c>
      <c r="G211" t="s">
        <v>491</v>
      </c>
      <c r="H211">
        <v>0.86104847767986836</v>
      </c>
      <c r="I211">
        <v>0.21100678290859581</v>
      </c>
      <c r="J211">
        <v>0.63653228082195301</v>
      </c>
      <c r="K211">
        <v>0.29333051347370198</v>
      </c>
      <c r="L211">
        <v>0.44832769450179982</v>
      </c>
      <c r="M211">
        <v>1.0039609137143961</v>
      </c>
      <c r="N211">
        <v>0.88431609569360092</v>
      </c>
      <c r="O211">
        <v>0.31947360163956912</v>
      </c>
      <c r="P211">
        <v>0.047816339079706102</v>
      </c>
      <c r="Q211">
        <v>0.50214268420640007</v>
      </c>
      <c r="R211">
        <v>0.53812651213870832</v>
      </c>
      <c r="S211">
        <v>0</v>
      </c>
      <c r="T211">
        <v>0</v>
      </c>
      <c r="U211">
        <v>0.25260452090956731</v>
      </c>
      <c r="V211">
        <v>0.71420358202735312</v>
      </c>
      <c r="W211" t="s">
        <v>150</v>
      </c>
      <c r="X211" t="s">
        <v>151</v>
      </c>
      <c r="Y211" t="s">
        <v>152</v>
      </c>
      <c r="Z211" t="s">
        <v>153</v>
      </c>
      <c r="AA211" t="s">
        <v>154</v>
      </c>
      <c r="AB211" t="s">
        <v>155</v>
      </c>
      <c r="AC211" t="s">
        <v>156</v>
      </c>
      <c r="AD211" t="s">
        <v>157</v>
      </c>
      <c r="AE211" t="s">
        <v>158</v>
      </c>
      <c r="AF211" t="s">
        <v>159</v>
      </c>
      <c r="AG211" t="s">
        <v>160</v>
      </c>
      <c r="AH211">
        <v>1.3644081754575601</v>
      </c>
      <c r="AI211">
        <v>0.2862798401542439</v>
      </c>
      <c r="AJ211">
        <v>0.47001902815131169</v>
      </c>
      <c r="AK211">
        <v>0.25432050084831048</v>
      </c>
      <c r="AL211">
        <v>0.56888298842330076</v>
      </c>
      <c r="AM211">
        <v>0.093297488953965405</v>
      </c>
      <c r="AN211">
        <v>0.1474747893580528</v>
      </c>
      <c r="AO211">
        <v>0.17758219730776409</v>
      </c>
      <c r="AP211">
        <v>0</v>
      </c>
      <c r="AQ211">
        <v>0</v>
      </c>
      <c r="AR211">
        <v>0.6801503091295884</v>
      </c>
      <c r="AS211">
        <v>30.203873000000002</v>
      </c>
      <c r="AT211">
        <v>9.6489719999999988</v>
      </c>
      <c r="AU211">
        <v>31.50808</v>
      </c>
      <c r="AV211">
        <v>15.453931000000001</v>
      </c>
      <c r="AW211">
        <v>23.895285999999999</v>
      </c>
      <c r="AX211">
        <v>31.426984999999998</v>
      </c>
      <c r="AY211">
        <v>28.635748</v>
      </c>
      <c r="AZ211">
        <v>10.479056</v>
      </c>
      <c r="BA211">
        <v>1.5663629999999999</v>
      </c>
      <c r="BB211">
        <v>16.450806</v>
      </c>
      <c r="BC211">
        <v>5.2289600000000007</v>
      </c>
      <c r="BD211">
        <v>0</v>
      </c>
      <c r="BE211">
        <v>0</v>
      </c>
      <c r="BF211">
        <v>4.1831680000000002</v>
      </c>
      <c r="BG211">
        <v>12.739056</v>
      </c>
      <c r="BH211">
        <v>12.829882</v>
      </c>
      <c r="BI211">
        <v>7.1806400000000004</v>
      </c>
      <c r="BJ211">
        <v>7.3738679999999999</v>
      </c>
      <c r="BK211">
        <v>2.588444</v>
      </c>
      <c r="BL211">
        <v>15.803428</v>
      </c>
      <c r="BM211">
        <v>1.202572</v>
      </c>
      <c r="BN211">
        <v>3.620908</v>
      </c>
      <c r="BO211">
        <v>2.1120000000000001</v>
      </c>
      <c r="BP211">
        <v>0</v>
      </c>
      <c r="BQ211">
        <v>0</v>
      </c>
      <c r="BR211">
        <v>57.998399999999997</v>
      </c>
    </row>
    <row r="212">
      <c r="A212" t="s">
        <v>470</v>
      </c>
      <c r="B212">
        <v>2016</v>
      </c>
      <c r="C212" t="s">
        <v>476</v>
      </c>
      <c r="D212">
        <v>126</v>
      </c>
      <c r="E212" t="s">
        <v>50</v>
      </c>
      <c r="F212" t="s">
        <v>22</v>
      </c>
      <c r="G212" t="s">
        <v>492</v>
      </c>
      <c r="H212">
        <v>13.34025853287239</v>
      </c>
      <c r="I212">
        <v>11.01877476628937</v>
      </c>
      <c r="J212">
        <v>9.8999805077015282</v>
      </c>
      <c r="K212">
        <v>6.4210443615170654</v>
      </c>
      <c r="L212">
        <v>3.5644285642962208</v>
      </c>
      <c r="M212">
        <v>1.736983982466884</v>
      </c>
      <c r="N212">
        <v>1.349904557758739</v>
      </c>
      <c r="O212">
        <v>0.92718950586611337</v>
      </c>
      <c r="P212">
        <v>1.3147764797548649</v>
      </c>
      <c r="Q212">
        <v>0.75215561250002327</v>
      </c>
      <c r="R212">
        <v>23.195736818925791</v>
      </c>
      <c r="S212">
        <v>16.62819355647699</v>
      </c>
      <c r="T212">
        <v>20.022294344669771</v>
      </c>
      <c r="U212">
        <v>21.203910766753239</v>
      </c>
      <c r="V212">
        <v>19.128305198217351</v>
      </c>
      <c r="W212" t="s">
        <v>150</v>
      </c>
      <c r="X212" t="s">
        <v>151</v>
      </c>
      <c r="Y212" t="s">
        <v>152</v>
      </c>
      <c r="Z212" t="s">
        <v>153</v>
      </c>
      <c r="AA212" t="s">
        <v>154</v>
      </c>
      <c r="AB212" t="s">
        <v>155</v>
      </c>
      <c r="AC212" t="s">
        <v>156</v>
      </c>
      <c r="AD212" t="s">
        <v>157</v>
      </c>
      <c r="AE212" t="s">
        <v>158</v>
      </c>
      <c r="AF212" t="s">
        <v>159</v>
      </c>
      <c r="AG212" t="s">
        <v>160</v>
      </c>
      <c r="AH212">
        <v>12.709854517379609</v>
      </c>
      <c r="AI212">
        <v>36.857571523770879</v>
      </c>
      <c r="AJ212">
        <v>13.798160693181019</v>
      </c>
      <c r="AK212">
        <v>7.1875680569159064</v>
      </c>
      <c r="AL212">
        <v>12.6150032036669</v>
      </c>
      <c r="AM212">
        <v>2.687485574081264</v>
      </c>
      <c r="AN212">
        <v>10.619140351793851</v>
      </c>
      <c r="AO212">
        <v>8.6853290876033711</v>
      </c>
      <c r="AP212">
        <v>0.045471418233887603</v>
      </c>
      <c r="AQ212">
        <v>0.29045422058230491</v>
      </c>
      <c r="AR212">
        <v>0.066551973886247201</v>
      </c>
      <c r="AS212">
        <v>2572.1276650000009</v>
      </c>
      <c r="AT212">
        <v>1536.6910850000011</v>
      </c>
      <c r="AU212">
        <v>1152.8560220000011</v>
      </c>
      <c r="AV212">
        <v>683.31490800000006</v>
      </c>
      <c r="AW212">
        <v>470.58525600000007</v>
      </c>
      <c r="AX212">
        <v>230.29850999999999</v>
      </c>
      <c r="AY212">
        <v>117.279827</v>
      </c>
      <c r="AZ212">
        <v>75.005963000000023</v>
      </c>
      <c r="BA212">
        <v>60.104208000000021</v>
      </c>
      <c r="BB212">
        <v>58.225664999999999</v>
      </c>
      <c r="BC212">
        <v>1553.179449000002</v>
      </c>
      <c r="BD212">
        <v>1370.9421589999999</v>
      </c>
      <c r="BE212">
        <v>1094.4012860000009</v>
      </c>
      <c r="BF212">
        <v>996.34394300000076</v>
      </c>
      <c r="BG212">
        <v>859.79392600000062</v>
      </c>
      <c r="BH212">
        <v>632.72375199999976</v>
      </c>
      <c r="BI212">
        <v>1040.6520680000001</v>
      </c>
      <c r="BJ212">
        <v>1200.447451999999</v>
      </c>
      <c r="BK212">
        <v>1286.837518000001</v>
      </c>
      <c r="BL212">
        <v>596.16804200000024</v>
      </c>
      <c r="BM212">
        <v>694.39402099999961</v>
      </c>
      <c r="BN212">
        <v>181.18090900000001</v>
      </c>
      <c r="BO212">
        <v>209.01421099999999</v>
      </c>
      <c r="BP212">
        <v>318.45912399999992</v>
      </c>
      <c r="BQ212">
        <v>173.46734499999991</v>
      </c>
      <c r="BR212">
        <v>82.230493999999993</v>
      </c>
    </row>
    <row r="213">
      <c r="A213" t="s">
        <v>470</v>
      </c>
      <c r="B213">
        <v>2016</v>
      </c>
      <c r="C213" t="s">
        <v>476</v>
      </c>
      <c r="D213">
        <v>127</v>
      </c>
      <c r="E213" t="s">
        <v>50</v>
      </c>
      <c r="F213" t="s">
        <v>19</v>
      </c>
      <c r="G213" t="s">
        <v>493</v>
      </c>
      <c r="H213">
        <v>0.0095276344817143994</v>
      </c>
      <c r="I213">
        <v>0</v>
      </c>
      <c r="J213">
        <v>0</v>
      </c>
      <c r="K213">
        <v>0</v>
      </c>
      <c r="L213">
        <v>0</v>
      </c>
      <c r="M213">
        <v>0.016172624056035301</v>
      </c>
      <c r="N213">
        <v>0</v>
      </c>
      <c r="O213">
        <v>0</v>
      </c>
      <c r="P213">
        <v>0</v>
      </c>
      <c r="Q213">
        <v>0</v>
      </c>
      <c r="R213">
        <v>0</v>
      </c>
      <c r="S213">
        <v>0</v>
      </c>
      <c r="T213">
        <v>0</v>
      </c>
      <c r="U213">
        <v>0</v>
      </c>
      <c r="V213">
        <v>0</v>
      </c>
      <c r="W213" t="s">
        <v>150</v>
      </c>
      <c r="X213" t="s">
        <v>151</v>
      </c>
      <c r="Y213" t="s">
        <v>152</v>
      </c>
      <c r="Z213" t="s">
        <v>153</v>
      </c>
      <c r="AA213" t="s">
        <v>154</v>
      </c>
      <c r="AB213" t="s">
        <v>155</v>
      </c>
      <c r="AC213" t="s">
        <v>156</v>
      </c>
      <c r="AD213" t="s">
        <v>157</v>
      </c>
      <c r="AE213" t="s">
        <v>158</v>
      </c>
      <c r="AF213" t="s">
        <v>159</v>
      </c>
      <c r="AG213" t="s">
        <v>160</v>
      </c>
      <c r="AH213">
        <v>0</v>
      </c>
      <c r="AI213">
        <v>0.020374086421743799</v>
      </c>
      <c r="AJ213">
        <v>0</v>
      </c>
      <c r="AK213">
        <v>0</v>
      </c>
      <c r="AL213">
        <v>0</v>
      </c>
      <c r="AM213">
        <v>0</v>
      </c>
      <c r="AN213">
        <v>0</v>
      </c>
      <c r="AO213">
        <v>0</v>
      </c>
      <c r="AP213">
        <v>0</v>
      </c>
      <c r="AQ213">
        <v>0</v>
      </c>
      <c r="AR213">
        <v>0</v>
      </c>
      <c r="AS213">
        <v>0.53470799999999996</v>
      </c>
      <c r="AT213">
        <v>0</v>
      </c>
      <c r="AU213">
        <v>0</v>
      </c>
      <c r="AV213">
        <v>0</v>
      </c>
      <c r="AW213">
        <v>0</v>
      </c>
      <c r="AX213">
        <v>0.53470799999999996</v>
      </c>
      <c r="AY213">
        <v>0</v>
      </c>
      <c r="AZ213">
        <v>0</v>
      </c>
      <c r="BA213">
        <v>0</v>
      </c>
      <c r="BB213">
        <v>0</v>
      </c>
      <c r="BC213">
        <v>0</v>
      </c>
      <c r="BD213">
        <v>0</v>
      </c>
      <c r="BE213">
        <v>0</v>
      </c>
      <c r="BF213">
        <v>0</v>
      </c>
      <c r="BG213">
        <v>0</v>
      </c>
      <c r="BH213">
        <v>0</v>
      </c>
      <c r="BI213">
        <v>0.53470799999999996</v>
      </c>
      <c r="BJ213">
        <v>0</v>
      </c>
      <c r="BK213">
        <v>0</v>
      </c>
      <c r="BL213">
        <v>0</v>
      </c>
      <c r="BM213">
        <v>0</v>
      </c>
      <c r="BN213">
        <v>0</v>
      </c>
      <c r="BO213">
        <v>0</v>
      </c>
      <c r="BP213">
        <v>0</v>
      </c>
      <c r="BQ213">
        <v>0</v>
      </c>
      <c r="BR213">
        <v>0</v>
      </c>
    </row>
    <row r="214">
      <c r="A214" t="s">
        <v>470</v>
      </c>
      <c r="B214">
        <v>2016</v>
      </c>
      <c r="C214" t="s">
        <v>476</v>
      </c>
      <c r="D214">
        <v>128</v>
      </c>
      <c r="E214" t="s">
        <v>179</v>
      </c>
      <c r="F214" t="s">
        <v>49</v>
      </c>
      <c r="G214" t="s">
        <v>498</v>
      </c>
      <c r="H214">
        <v>0.99370611980586254</v>
      </c>
      <c r="I214">
        <v>0.23713629740923781</v>
      </c>
      <c r="J214">
        <v>0.70647296683033722</v>
      </c>
      <c r="K214">
        <v>0.3134577763476068</v>
      </c>
      <c r="L214">
        <v>0.46489867569324461</v>
      </c>
      <c r="M214">
        <v>1.0218760003245591</v>
      </c>
      <c r="N214">
        <v>0.89641686784921581</v>
      </c>
      <c r="O214">
        <v>0.32246344889800538</v>
      </c>
      <c r="P214">
        <v>0.048453392893107898</v>
      </c>
      <c r="Q214">
        <v>0.50594820200411694</v>
      </c>
      <c r="R214">
        <v>0.70064666966470091</v>
      </c>
      <c r="S214">
        <v>0</v>
      </c>
      <c r="T214">
        <v>0</v>
      </c>
      <c r="U214">
        <v>0.32058002290167559</v>
      </c>
      <c r="V214">
        <v>0.88313171101195953</v>
      </c>
      <c r="W214" t="s">
        <v>150</v>
      </c>
      <c r="X214" t="s">
        <v>151</v>
      </c>
      <c r="Y214" t="s">
        <v>152</v>
      </c>
      <c r="Z214" t="s">
        <v>153</v>
      </c>
      <c r="AA214" t="s">
        <v>154</v>
      </c>
      <c r="AB214" t="s">
        <v>155</v>
      </c>
      <c r="AC214" t="s">
        <v>156</v>
      </c>
      <c r="AD214" t="s">
        <v>157</v>
      </c>
      <c r="AE214" t="s">
        <v>158</v>
      </c>
      <c r="AF214" t="s">
        <v>159</v>
      </c>
      <c r="AG214" t="s">
        <v>160</v>
      </c>
      <c r="AH214">
        <v>1.563072404008327</v>
      </c>
      <c r="AI214">
        <v>0.45353378137272871</v>
      </c>
      <c r="AJ214">
        <v>0.54525405946196659</v>
      </c>
      <c r="AK214">
        <v>0.27401555537761241</v>
      </c>
      <c r="AL214">
        <v>0.65100762062072037</v>
      </c>
      <c r="AM214">
        <v>0.095874091327678296</v>
      </c>
      <c r="AN214">
        <v>0.16499593977782079</v>
      </c>
      <c r="AO214">
        <v>0.19447279997113359</v>
      </c>
      <c r="AP214">
        <v>0</v>
      </c>
      <c r="AQ214">
        <v>0</v>
      </c>
      <c r="AR214">
        <v>0.68060326403613869</v>
      </c>
      <c r="AS214"/>
      <c r="AT214"/>
      <c r="AU214"/>
      <c r="AV214"/>
      <c r="AW214"/>
      <c r="AX214"/>
      <c r="AY214"/>
      <c r="AZ214"/>
      <c r="BA214"/>
      <c r="BB214"/>
      <c r="BC214"/>
      <c r="BD214"/>
      <c r="BE214"/>
      <c r="BF214"/>
      <c r="BG214"/>
      <c r="BH214"/>
      <c r="BI214"/>
      <c r="BJ214"/>
      <c r="BK214"/>
      <c r="BL214"/>
      <c r="BM214"/>
      <c r="BN214"/>
      <c r="BO214"/>
      <c r="BP214"/>
      <c r="BQ214"/>
      <c r="BR214"/>
    </row>
    <row r="215">
      <c r="A215" t="s">
        <v>470</v>
      </c>
      <c r="B215">
        <v>2016</v>
      </c>
      <c r="C215" t="s">
        <v>476</v>
      </c>
      <c r="D215">
        <v>129</v>
      </c>
      <c r="E215" t="s">
        <v>179</v>
      </c>
      <c r="F215" t="s">
        <v>48</v>
      </c>
      <c r="G215" t="s">
        <v>191</v>
      </c>
      <c r="H215">
        <v>99.006293880194136</v>
      </c>
      <c r="I215">
        <v>99.762863702590764</v>
      </c>
      <c r="J215">
        <v>99.293527033169667</v>
      </c>
      <c r="K215">
        <v>99.686542223652395</v>
      </c>
      <c r="L215">
        <v>99.535101324306751</v>
      </c>
      <c r="M215">
        <v>98.978123999675446</v>
      </c>
      <c r="N215">
        <v>99.103583132150803</v>
      </c>
      <c r="O215">
        <v>99.677536551102008</v>
      </c>
      <c r="P215">
        <v>99.951546607106906</v>
      </c>
      <c r="Q215">
        <v>99.494051797995866</v>
      </c>
      <c r="R215">
        <v>99.299353330335322</v>
      </c>
      <c r="S215">
        <v>100</v>
      </c>
      <c r="T215">
        <v>100</v>
      </c>
      <c r="U215">
        <v>99.67941997709832</v>
      </c>
      <c r="V215">
        <v>99.11686828898803</v>
      </c>
      <c r="W215" t="s">
        <v>150</v>
      </c>
      <c r="X215" t="s">
        <v>151</v>
      </c>
      <c r="Y215" t="s">
        <v>152</v>
      </c>
      <c r="Z215" t="s">
        <v>153</v>
      </c>
      <c r="AA215" t="s">
        <v>154</v>
      </c>
      <c r="AB215" t="s">
        <v>155</v>
      </c>
      <c r="AC215" t="s">
        <v>156</v>
      </c>
      <c r="AD215" t="s">
        <v>157</v>
      </c>
      <c r="AE215" t="s">
        <v>158</v>
      </c>
      <c r="AF215" t="s">
        <v>159</v>
      </c>
      <c r="AG215" t="s">
        <v>160</v>
      </c>
      <c r="AH215">
        <v>98.436927595991691</v>
      </c>
      <c r="AI215">
        <v>99.546466218627273</v>
      </c>
      <c r="AJ215">
        <v>99.454745940538032</v>
      </c>
      <c r="AK215">
        <v>99.725984444622384</v>
      </c>
      <c r="AL215">
        <v>99.348992379379311</v>
      </c>
      <c r="AM215">
        <v>99.904125908672313</v>
      </c>
      <c r="AN215">
        <v>99.835004060222161</v>
      </c>
      <c r="AO215">
        <v>99.805527200028848</v>
      </c>
      <c r="AP215">
        <v>100</v>
      </c>
      <c r="AQ215">
        <v>100</v>
      </c>
      <c r="AR215">
        <v>99.319396735963863</v>
      </c>
      <c r="AS215"/>
      <c r="AT215"/>
      <c r="AU215"/>
      <c r="AV215"/>
      <c r="AW215"/>
      <c r="AX215"/>
      <c r="AY215"/>
      <c r="AZ215"/>
      <c r="BA215"/>
      <c r="BB215"/>
      <c r="BC215"/>
      <c r="BD215"/>
      <c r="BE215"/>
      <c r="BF215"/>
      <c r="BG215"/>
      <c r="BH215"/>
      <c r="BI215"/>
      <c r="BJ215"/>
      <c r="BK215"/>
      <c r="BL215"/>
      <c r="BM215"/>
      <c r="BN215"/>
      <c r="BO215"/>
      <c r="BP215"/>
      <c r="BQ215"/>
      <c r="BR215"/>
    </row>
    <row r="216">
      <c r="A216" t="s">
        <v>470</v>
      </c>
      <c r="B216">
        <v>2016</v>
      </c>
      <c r="C216" t="s">
        <v>476</v>
      </c>
      <c r="D216">
        <v>135</v>
      </c>
      <c r="E216" t="s">
        <v>45</v>
      </c>
      <c r="F216" t="s">
        <v>44</v>
      </c>
      <c r="G216" t="s">
        <v>494</v>
      </c>
      <c r="H216">
        <v>41.343838552222223</v>
      </c>
      <c r="I216">
        <v>60.403666020687851</v>
      </c>
      <c r="J216">
        <v>67.656703212738137</v>
      </c>
      <c r="K216">
        <v>82.012002169436059</v>
      </c>
      <c r="L216">
        <v>87.65440533184811</v>
      </c>
      <c r="M216">
        <v>89.381305805954511</v>
      </c>
      <c r="N216">
        <v>95.449956579647051</v>
      </c>
      <c r="O216">
        <v>96.216964736076363</v>
      </c>
      <c r="P216">
        <v>97.191347260200587</v>
      </c>
      <c r="Q216">
        <v>98.031131491983189</v>
      </c>
      <c r="R216">
        <v>13.389916021460399</v>
      </c>
      <c r="S216">
        <v>20.925786572806199</v>
      </c>
      <c r="T216">
        <v>31.437126126425941</v>
      </c>
      <c r="U216">
        <v>31.60950785642039</v>
      </c>
      <c r="V216">
        <v>44.477423981819051</v>
      </c>
      <c r="W216" t="s">
        <v>150</v>
      </c>
      <c r="X216" t="s">
        <v>151</v>
      </c>
      <c r="Y216" t="s">
        <v>152</v>
      </c>
      <c r="Z216" t="s">
        <v>153</v>
      </c>
      <c r="AA216" t="s">
        <v>154</v>
      </c>
      <c r="AB216" t="s">
        <v>155</v>
      </c>
      <c r="AC216" t="s">
        <v>156</v>
      </c>
      <c r="AD216" t="s">
        <v>157</v>
      </c>
      <c r="AE216" t="s">
        <v>158</v>
      </c>
      <c r="AF216" t="s">
        <v>159</v>
      </c>
      <c r="AG216" t="s">
        <v>160</v>
      </c>
      <c r="AH216">
        <v>28.07092249184517</v>
      </c>
      <c r="AI216">
        <v>38.441921160378783</v>
      </c>
      <c r="AJ216">
        <v>38.384927158251912</v>
      </c>
      <c r="AK216">
        <v>37.883859471112849</v>
      </c>
      <c r="AL216">
        <v>76.014966761616776</v>
      </c>
      <c r="AM216">
        <v>62.537949899012993</v>
      </c>
      <c r="AN216">
        <v>69.541635803461105</v>
      </c>
      <c r="AO216">
        <v>75.884464851283781</v>
      </c>
      <c r="AP216">
        <v>61.514154133374838</v>
      </c>
      <c r="AQ216">
        <v>60.262104079006697</v>
      </c>
      <c r="AR216">
        <v>98.113473563102076</v>
      </c>
      <c r="AS216"/>
      <c r="AT216"/>
      <c r="AU216"/>
      <c r="AV216"/>
      <c r="AW216"/>
      <c r="AX216"/>
      <c r="AY216"/>
      <c r="AZ216"/>
      <c r="BA216"/>
      <c r="BB216"/>
      <c r="BC216"/>
      <c r="BD216"/>
      <c r="BE216"/>
      <c r="BF216"/>
      <c r="BG216"/>
      <c r="BH216"/>
      <c r="BI216"/>
      <c r="BJ216"/>
      <c r="BK216"/>
      <c r="BL216"/>
      <c r="BM216"/>
      <c r="BN216"/>
      <c r="BO216"/>
      <c r="BP216"/>
      <c r="BQ216"/>
      <c r="BR216"/>
    </row>
    <row r="217">
      <c r="A217" t="s">
        <v>470</v>
      </c>
      <c r="B217">
        <v>2016</v>
      </c>
      <c r="C217" t="s">
        <v>476</v>
      </c>
      <c r="D217">
        <v>136</v>
      </c>
      <c r="E217" t="s">
        <v>45</v>
      </c>
      <c r="F217" t="s">
        <v>43</v>
      </c>
      <c r="G217" t="s">
        <v>495</v>
      </c>
      <c r="H217">
        <v>2.4722118371762609</v>
      </c>
      <c r="I217">
        <v>2.8998331443885359</v>
      </c>
      <c r="J217">
        <v>3.3645539087640031</v>
      </c>
      <c r="K217">
        <v>1.874733608267432</v>
      </c>
      <c r="L217">
        <v>1.9453114251831869</v>
      </c>
      <c r="M217">
        <v>0.60178909748893927</v>
      </c>
      <c r="N217">
        <v>0.19648381386841859</v>
      </c>
      <c r="O217">
        <v>0.1054172817124993</v>
      </c>
      <c r="P217">
        <v>0.57037273159614055</v>
      </c>
      <c r="Q217">
        <v>0.134318700147531</v>
      </c>
      <c r="R217">
        <v>3.5803966295220859</v>
      </c>
      <c r="S217">
        <v>5.4083492152420289</v>
      </c>
      <c r="T217">
        <v>4.1325145356887214</v>
      </c>
      <c r="U217">
        <v>7.507161974453644</v>
      </c>
      <c r="V217">
        <v>7.6692717131731483</v>
      </c>
      <c r="W217" t="s">
        <v>150</v>
      </c>
      <c r="X217" t="s">
        <v>151</v>
      </c>
      <c r="Y217" t="s">
        <v>152</v>
      </c>
      <c r="Z217" t="s">
        <v>153</v>
      </c>
      <c r="AA217" t="s">
        <v>154</v>
      </c>
      <c r="AB217" t="s">
        <v>155</v>
      </c>
      <c r="AC217" t="s">
        <v>156</v>
      </c>
      <c r="AD217" t="s">
        <v>157</v>
      </c>
      <c r="AE217" t="s">
        <v>158</v>
      </c>
      <c r="AF217" t="s">
        <v>159</v>
      </c>
      <c r="AG217" t="s">
        <v>160</v>
      </c>
      <c r="AH217">
        <v>6.7674018736817807</v>
      </c>
      <c r="AI217">
        <v>4.5372897049374972</v>
      </c>
      <c r="AJ217">
        <v>14.34584217019202</v>
      </c>
      <c r="AK217">
        <v>3.1379084427563888</v>
      </c>
      <c r="AL217">
        <v>0.075755162249760602</v>
      </c>
      <c r="AM217">
        <v>0.1360158626724442</v>
      </c>
      <c r="AN217">
        <v>0.087543450994906805</v>
      </c>
      <c r="AO217">
        <v>1.061595098397575</v>
      </c>
      <c r="AP217">
        <v>0</v>
      </c>
      <c r="AQ217">
        <v>0</v>
      </c>
      <c r="AR217">
        <v>0.34963792412223171</v>
      </c>
      <c r="AS217"/>
      <c r="AT217"/>
      <c r="AU217"/>
      <c r="AV217"/>
      <c r="AW217"/>
      <c r="AX217"/>
      <c r="AY217"/>
      <c r="AZ217"/>
      <c r="BA217"/>
      <c r="BB217"/>
      <c r="BC217"/>
      <c r="BD217"/>
      <c r="BE217"/>
      <c r="BF217"/>
      <c r="BG217"/>
      <c r="BH217"/>
      <c r="BI217"/>
      <c r="BJ217"/>
      <c r="BK217"/>
      <c r="BL217"/>
      <c r="BM217"/>
      <c r="BN217"/>
      <c r="BO217"/>
      <c r="BP217"/>
      <c r="BQ217"/>
      <c r="BR217"/>
    </row>
    <row r="218">
      <c r="A218" t="s">
        <v>470</v>
      </c>
      <c r="B218">
        <v>2016</v>
      </c>
      <c r="C218" t="s">
        <v>476</v>
      </c>
      <c r="D218">
        <v>137</v>
      </c>
      <c r="E218" t="s">
        <v>45</v>
      </c>
      <c r="F218" t="s">
        <v>42</v>
      </c>
      <c r="G218" t="s">
        <v>496</v>
      </c>
      <c r="H218">
        <v>10.349809270951731</v>
      </c>
      <c r="I218">
        <v>9.2832331845622509</v>
      </c>
      <c r="J218">
        <v>8.4388630358803294</v>
      </c>
      <c r="K218">
        <v>3.9404758855629431</v>
      </c>
      <c r="L218">
        <v>2.0126665784780742</v>
      </c>
      <c r="M218">
        <v>3.035190114998723</v>
      </c>
      <c r="N218">
        <v>0.81223215680411276</v>
      </c>
      <c r="O218">
        <v>1.421591898087609</v>
      </c>
      <c r="P218">
        <v>0.412971816083891</v>
      </c>
      <c r="Q218">
        <v>0.075309983535691294</v>
      </c>
      <c r="R218">
        <v>15.50857055110572</v>
      </c>
      <c r="S218">
        <v>14.104566966733749</v>
      </c>
      <c r="T218">
        <v>16.94250606582089</v>
      </c>
      <c r="U218">
        <v>17.586970927375951</v>
      </c>
      <c r="V218">
        <v>10.507987723836219</v>
      </c>
      <c r="W218" t="s">
        <v>150</v>
      </c>
      <c r="X218" t="s">
        <v>151</v>
      </c>
      <c r="Y218" t="s">
        <v>152</v>
      </c>
      <c r="Z218" t="s">
        <v>153</v>
      </c>
      <c r="AA218" t="s">
        <v>154</v>
      </c>
      <c r="AB218" t="s">
        <v>155</v>
      </c>
      <c r="AC218" t="s">
        <v>156</v>
      </c>
      <c r="AD218" t="s">
        <v>157</v>
      </c>
      <c r="AE218" t="s">
        <v>158</v>
      </c>
      <c r="AF218" t="s">
        <v>159</v>
      </c>
      <c r="AG218" t="s">
        <v>160</v>
      </c>
      <c r="AH218">
        <v>21.631693062771099</v>
      </c>
      <c r="AI218">
        <v>17.348240088474022</v>
      </c>
      <c r="AJ218">
        <v>0.2448694463094504</v>
      </c>
      <c r="AK218">
        <v>1.310566200330481</v>
      </c>
      <c r="AL218">
        <v>4.1927803965492476</v>
      </c>
      <c r="AM218">
        <v>1.692663176849784</v>
      </c>
      <c r="AN218">
        <v>22.747053492067462</v>
      </c>
      <c r="AO218">
        <v>6.9141863814407527</v>
      </c>
      <c r="AP218">
        <v>15.156264152700061</v>
      </c>
      <c r="AQ218">
        <v>9.8397109936922647</v>
      </c>
      <c r="AR218">
        <v>0.58114750384972125</v>
      </c>
      <c r="AS218"/>
      <c r="AT218"/>
      <c r="AU218"/>
      <c r="AV218"/>
      <c r="AW218"/>
      <c r="AX218"/>
      <c r="AY218"/>
      <c r="AZ218"/>
      <c r="BA218"/>
      <c r="BB218"/>
      <c r="BC218"/>
      <c r="BD218"/>
      <c r="BE218"/>
      <c r="BF218"/>
      <c r="BG218"/>
      <c r="BH218"/>
      <c r="BI218"/>
      <c r="BJ218"/>
      <c r="BK218"/>
      <c r="BL218"/>
      <c r="BM218"/>
      <c r="BN218"/>
      <c r="BO218"/>
      <c r="BP218"/>
      <c r="BQ218"/>
      <c r="BR218"/>
    </row>
    <row r="219">
      <c r="A219" t="s">
        <v>470</v>
      </c>
      <c r="B219">
        <v>2016</v>
      </c>
      <c r="C219" t="s">
        <v>476</v>
      </c>
      <c r="D219">
        <v>138</v>
      </c>
      <c r="E219" t="s">
        <v>45</v>
      </c>
      <c r="F219" t="s">
        <v>41</v>
      </c>
      <c r="G219" t="s">
        <v>191</v>
      </c>
      <c r="H219">
        <v>45.82461406765561</v>
      </c>
      <c r="I219">
        <v>27.41326765036095</v>
      </c>
      <c r="J219">
        <v>20.53987984261742</v>
      </c>
      <c r="K219">
        <v>12.172788336733531</v>
      </c>
      <c r="L219">
        <v>8.3876166644906363</v>
      </c>
      <c r="M219">
        <v>6.9655423575018176</v>
      </c>
      <c r="N219">
        <v>3.5413274496804612</v>
      </c>
      <c r="O219">
        <v>2.2560260841235249</v>
      </c>
      <c r="P219">
        <v>1.8253081921193861</v>
      </c>
      <c r="Q219">
        <v>1.759239824333612</v>
      </c>
      <c r="R219">
        <v>67.52111679791166</v>
      </c>
      <c r="S219">
        <v>59.561297245218171</v>
      </c>
      <c r="T219">
        <v>47.487853272064591</v>
      </c>
      <c r="U219">
        <v>43.296359241750103</v>
      </c>
      <c r="V219">
        <v>37.345316581171588</v>
      </c>
      <c r="W219" t="s">
        <v>150</v>
      </c>
      <c r="X219" t="s">
        <v>151</v>
      </c>
      <c r="Y219" t="s">
        <v>152</v>
      </c>
      <c r="Z219" t="s">
        <v>153</v>
      </c>
      <c r="AA219" t="s">
        <v>154</v>
      </c>
      <c r="AB219" t="s">
        <v>155</v>
      </c>
      <c r="AC219" t="s">
        <v>156</v>
      </c>
      <c r="AD219" t="s">
        <v>157</v>
      </c>
      <c r="AE219" t="s">
        <v>158</v>
      </c>
      <c r="AF219" t="s">
        <v>159</v>
      </c>
      <c r="AG219" t="s">
        <v>160</v>
      </c>
      <c r="AH219">
        <v>43.5299825717019</v>
      </c>
      <c r="AI219">
        <v>39.652174959788169</v>
      </c>
      <c r="AJ219">
        <v>47.024361225246487</v>
      </c>
      <c r="AK219">
        <v>57.667665885800403</v>
      </c>
      <c r="AL219">
        <v>19.716497679584091</v>
      </c>
      <c r="AM219">
        <v>35.633371061464707</v>
      </c>
      <c r="AN219">
        <v>7.6237672534764211</v>
      </c>
      <c r="AO219">
        <v>16.139753668878001</v>
      </c>
      <c r="AP219">
        <v>23.329581713924899</v>
      </c>
      <c r="AQ219">
        <v>29.89818492730096</v>
      </c>
      <c r="AR219">
        <v>0.95574100892596348</v>
      </c>
      <c r="AS219"/>
      <c r="AT219"/>
      <c r="AU219"/>
      <c r="AV219"/>
      <c r="AW219"/>
      <c r="AX219"/>
      <c r="AY219"/>
      <c r="AZ219"/>
      <c r="BA219"/>
      <c r="BB219"/>
      <c r="BC219"/>
      <c r="BD219"/>
      <c r="BE219"/>
      <c r="BF219"/>
      <c r="BG219"/>
      <c r="BH219"/>
      <c r="BI219"/>
      <c r="BJ219"/>
      <c r="BK219"/>
      <c r="BL219"/>
      <c r="BM219"/>
      <c r="BN219"/>
      <c r="BO219"/>
      <c r="BP219"/>
      <c r="BQ219"/>
      <c r="BR219"/>
    </row>
    <row r="220">
      <c r="A220" t="s">
        <v>470</v>
      </c>
      <c r="B220">
        <v>2016</v>
      </c>
      <c r="C220" t="s">
        <v>476</v>
      </c>
      <c r="D220">
        <v>139</v>
      </c>
      <c r="E220" t="s">
        <v>45</v>
      </c>
      <c r="F220" t="s">
        <v>19</v>
      </c>
      <c r="G220" t="s">
        <v>191</v>
      </c>
      <c r="H220">
        <v>0.0095262719935356992</v>
      </c>
      <c r="I220">
        <v>0</v>
      </c>
      <c r="J220">
        <v>0</v>
      </c>
      <c r="K220">
        <v>0</v>
      </c>
      <c r="L220">
        <v>0</v>
      </c>
      <c r="M220">
        <v>0.016172624056035301</v>
      </c>
      <c r="N220">
        <v>0</v>
      </c>
      <c r="O220">
        <v>0</v>
      </c>
      <c r="P220">
        <v>0</v>
      </c>
      <c r="Q220">
        <v>0</v>
      </c>
      <c r="R220">
        <v>0</v>
      </c>
      <c r="S220">
        <v>0</v>
      </c>
      <c r="T220">
        <v>0</v>
      </c>
      <c r="U220">
        <v>0</v>
      </c>
      <c r="V220">
        <v>0</v>
      </c>
      <c r="W220" t="s">
        <v>150</v>
      </c>
      <c r="X220" t="s">
        <v>151</v>
      </c>
      <c r="Y220" t="s">
        <v>152</v>
      </c>
      <c r="Z220" t="s">
        <v>153</v>
      </c>
      <c r="AA220" t="s">
        <v>154</v>
      </c>
      <c r="AB220" t="s">
        <v>155</v>
      </c>
      <c r="AC220" t="s">
        <v>156</v>
      </c>
      <c r="AD220" t="s">
        <v>157</v>
      </c>
      <c r="AE220" t="s">
        <v>158</v>
      </c>
      <c r="AF220" t="s">
        <v>159</v>
      </c>
      <c r="AG220" t="s">
        <v>160</v>
      </c>
      <c r="AH220">
        <v>0</v>
      </c>
      <c r="AI220">
        <v>0.020374086421743799</v>
      </c>
      <c r="AJ220">
        <v>0</v>
      </c>
      <c r="AK220">
        <v>0</v>
      </c>
      <c r="AL220">
        <v>0</v>
      </c>
      <c r="AM220">
        <v>0</v>
      </c>
      <c r="AN220">
        <v>0</v>
      </c>
      <c r="AO220">
        <v>0</v>
      </c>
      <c r="AP220">
        <v>0</v>
      </c>
      <c r="AQ220">
        <v>0</v>
      </c>
      <c r="AR220">
        <v>0</v>
      </c>
      <c r="AS220"/>
      <c r="AT220"/>
      <c r="AU220"/>
      <c r="AV220"/>
      <c r="AW220"/>
      <c r="AX220"/>
      <c r="AY220"/>
      <c r="AZ220"/>
      <c r="BA220"/>
      <c r="BB220"/>
      <c r="BC220"/>
      <c r="BD220"/>
      <c r="BE220"/>
      <c r="BF220"/>
      <c r="BG220"/>
      <c r="BH220"/>
      <c r="BI220"/>
      <c r="BJ220"/>
      <c r="BK220"/>
      <c r="BL220"/>
      <c r="BM220"/>
      <c r="BN220"/>
      <c r="BO220"/>
      <c r="BP220"/>
      <c r="BQ220"/>
      <c r="BR220"/>
    </row>
    <row r="221">
      <c r="A221" t="s">
        <v>470</v>
      </c>
      <c r="B221">
        <v>2016</v>
      </c>
      <c r="C221" t="s">
        <v>476</v>
      </c>
      <c r="D221">
        <v>148</v>
      </c>
      <c r="E221" t="s">
        <v>108</v>
      </c>
      <c r="F221" t="s">
        <v>49</v>
      </c>
      <c r="G221" t="s">
        <v>191</v>
      </c>
      <c r="H221">
        <v>0.53810735851382507</v>
      </c>
      <c r="I221">
        <v>0.17212948950428669</v>
      </c>
      <c r="J221">
        <v>0.56136426832281094</v>
      </c>
      <c r="K221">
        <v>0.27530122470778112</v>
      </c>
      <c r="L221">
        <v>0.42590475689780172</v>
      </c>
      <c r="M221">
        <v>0.95053153051695494</v>
      </c>
      <c r="N221">
        <v>0.86467181124450609</v>
      </c>
      <c r="O221">
        <v>0.3151885893791021</v>
      </c>
      <c r="P221">
        <v>0.047568969143270301</v>
      </c>
      <c r="Q221">
        <v>0.49704735974396069</v>
      </c>
      <c r="R221">
        <v>0.22731772501813979</v>
      </c>
      <c r="S221">
        <v>0</v>
      </c>
      <c r="T221">
        <v>0</v>
      </c>
      <c r="U221">
        <v>0.18178054452888179</v>
      </c>
      <c r="V221">
        <v>0.55332337770582618</v>
      </c>
      <c r="W221" t="s">
        <v>150</v>
      </c>
      <c r="X221" t="s">
        <v>151</v>
      </c>
      <c r="Y221" t="s">
        <v>152</v>
      </c>
      <c r="Z221" t="s">
        <v>153</v>
      </c>
      <c r="AA221" t="s">
        <v>154</v>
      </c>
      <c r="AB221" t="s">
        <v>155</v>
      </c>
      <c r="AC221" t="s">
        <v>156</v>
      </c>
      <c r="AD221" t="s">
        <v>157</v>
      </c>
      <c r="AE221" t="s">
        <v>158</v>
      </c>
      <c r="AF221" t="s">
        <v>159</v>
      </c>
      <c r="AG221" t="s">
        <v>160</v>
      </c>
      <c r="AH221">
        <v>0.88266725896041942</v>
      </c>
      <c r="AI221">
        <v>0.27360536951650338</v>
      </c>
      <c r="AJ221">
        <v>0.28885182094525058</v>
      </c>
      <c r="AK221">
        <v>0.1159971804273308</v>
      </c>
      <c r="AL221">
        <v>0.52265171820711942</v>
      </c>
      <c r="AM221">
        <v>0.061710920613079097</v>
      </c>
      <c r="AN221">
        <v>0.15236130556255681</v>
      </c>
      <c r="AO221">
        <v>0.16308536910282301</v>
      </c>
      <c r="AP221">
        <v>0</v>
      </c>
      <c r="AQ221">
        <v>0</v>
      </c>
      <c r="AR221">
        <v>0.67409845953365677</v>
      </c>
      <c r="AS221"/>
      <c r="AT221"/>
      <c r="AU221"/>
      <c r="AV221"/>
      <c r="AW221"/>
      <c r="AX221"/>
      <c r="AY221"/>
      <c r="AZ221"/>
      <c r="BA221"/>
      <c r="BB221"/>
      <c r="BC221"/>
      <c r="BD221"/>
      <c r="BE221"/>
      <c r="BF221"/>
      <c r="BG221"/>
      <c r="BH221"/>
      <c r="BI221"/>
      <c r="BJ221"/>
      <c r="BK221"/>
      <c r="BL221"/>
      <c r="BM221"/>
      <c r="BN221"/>
      <c r="BO221"/>
      <c r="BP221"/>
      <c r="BQ221"/>
      <c r="BR221"/>
    </row>
    <row r="222">
      <c r="A222" t="s">
        <v>470</v>
      </c>
      <c r="B222">
        <v>2016</v>
      </c>
      <c r="C222" t="s">
        <v>476</v>
      </c>
      <c r="D222">
        <v>149</v>
      </c>
      <c r="E222" t="s">
        <v>108</v>
      </c>
      <c r="F222" t="s">
        <v>48</v>
      </c>
      <c r="G222" t="s">
        <v>191</v>
      </c>
      <c r="H222">
        <v>53.613451919288899</v>
      </c>
      <c r="I222">
        <v>72.414602860134437</v>
      </c>
      <c r="J222">
        <v>78.8987558890597</v>
      </c>
      <c r="K222">
        <v>87.551910438558707</v>
      </c>
      <c r="L222">
        <v>91.186478578611542</v>
      </c>
      <c r="M222">
        <v>92.067753487925231</v>
      </c>
      <c r="N222">
        <v>95.594000739075085</v>
      </c>
      <c r="O222">
        <v>97.42878532649739</v>
      </c>
      <c r="P222">
        <v>98.127122838737364</v>
      </c>
      <c r="Q222">
        <v>97.743712815922422</v>
      </c>
      <c r="R222">
        <v>32.216670787326343</v>
      </c>
      <c r="S222">
        <v>40.438702754781971</v>
      </c>
      <c r="T222">
        <v>52.51214672793548</v>
      </c>
      <c r="U222">
        <v>56.521860213721119</v>
      </c>
      <c r="V222">
        <v>62.101360041122611</v>
      </c>
      <c r="W222" t="s">
        <v>150</v>
      </c>
      <c r="X222" t="s">
        <v>151</v>
      </c>
      <c r="Y222" t="s">
        <v>152</v>
      </c>
      <c r="Z222" t="s">
        <v>153</v>
      </c>
      <c r="AA222" t="s">
        <v>154</v>
      </c>
      <c r="AB222" t="s">
        <v>155</v>
      </c>
      <c r="AC222" t="s">
        <v>156</v>
      </c>
      <c r="AD222" t="s">
        <v>157</v>
      </c>
      <c r="AE222" t="s">
        <v>158</v>
      </c>
      <c r="AF222" t="s">
        <v>159</v>
      </c>
      <c r="AG222" t="s">
        <v>160</v>
      </c>
      <c r="AH222">
        <v>55.587350169337633</v>
      </c>
      <c r="AI222">
        <v>60.053845584273773</v>
      </c>
      <c r="AJ222">
        <v>52.686786953808173</v>
      </c>
      <c r="AK222">
        <v>42.216336933772389</v>
      </c>
      <c r="AL222">
        <v>79.760850602208663</v>
      </c>
      <c r="AM222">
        <v>64.304918017922148</v>
      </c>
      <c r="AN222">
        <v>92.190096192314371</v>
      </c>
      <c r="AO222">
        <v>83.697160962019282</v>
      </c>
      <c r="AP222">
        <v>76.670418286074963</v>
      </c>
      <c r="AQ222">
        <v>70.101815072698926</v>
      </c>
      <c r="AR222">
        <v>98.370160531540378</v>
      </c>
      <c r="AS222"/>
      <c r="AT222"/>
      <c r="AU222"/>
      <c r="AV222"/>
      <c r="AW222"/>
      <c r="AX222"/>
      <c r="AY222"/>
      <c r="AZ222"/>
      <c r="BA222"/>
      <c r="BB222"/>
      <c r="BC222"/>
      <c r="BD222"/>
      <c r="BE222"/>
      <c r="BF222"/>
      <c r="BG222"/>
      <c r="BH222"/>
      <c r="BI222"/>
      <c r="BJ222"/>
      <c r="BK222"/>
      <c r="BL222"/>
      <c r="BM222"/>
      <c r="BN222"/>
      <c r="BO222"/>
      <c r="BP222"/>
      <c r="BQ222"/>
      <c r="BR222"/>
    </row>
    <row r="223">
      <c r="A223" t="s">
        <v>470</v>
      </c>
      <c r="B223">
        <v>2016</v>
      </c>
      <c r="C223" t="s">
        <v>476</v>
      </c>
      <c r="D223">
        <v>150</v>
      </c>
      <c r="E223" t="s">
        <v>108</v>
      </c>
      <c r="F223" t="s">
        <v>110</v>
      </c>
      <c r="G223" t="s">
        <v>191</v>
      </c>
      <c r="H223">
        <v>45.848440722196678</v>
      </c>
      <c r="I223">
        <v>27.41326765036095</v>
      </c>
      <c r="J223">
        <v>20.53987984261742</v>
      </c>
      <c r="K223">
        <v>12.172788336733531</v>
      </c>
      <c r="L223">
        <v>8.3876166644906363</v>
      </c>
      <c r="M223">
        <v>6.9817149815578547</v>
      </c>
      <c r="N223">
        <v>3.5413274496804612</v>
      </c>
      <c r="O223">
        <v>2.2560260841235249</v>
      </c>
      <c r="P223">
        <v>1.8253081921193861</v>
      </c>
      <c r="Q223">
        <v>1.759239824333612</v>
      </c>
      <c r="R223">
        <v>67.55601148765534</v>
      </c>
      <c r="S223">
        <v>59.561297245218171</v>
      </c>
      <c r="T223">
        <v>47.487853272064591</v>
      </c>
      <c r="U223">
        <v>43.296359241750103</v>
      </c>
      <c r="V223">
        <v>37.345316581171588</v>
      </c>
      <c r="W223" t="s">
        <v>150</v>
      </c>
      <c r="X223" t="s">
        <v>151</v>
      </c>
      <c r="Y223" t="s">
        <v>152</v>
      </c>
      <c r="Z223" t="s">
        <v>153</v>
      </c>
      <c r="AA223" t="s">
        <v>154</v>
      </c>
      <c r="AB223" t="s">
        <v>155</v>
      </c>
      <c r="AC223" t="s">
        <v>156</v>
      </c>
      <c r="AD223" t="s">
        <v>157</v>
      </c>
      <c r="AE223" t="s">
        <v>158</v>
      </c>
      <c r="AF223" t="s">
        <v>159</v>
      </c>
      <c r="AG223" t="s">
        <v>160</v>
      </c>
      <c r="AH223">
        <v>43.5299825717019</v>
      </c>
      <c r="AI223">
        <v>39.672549046209923</v>
      </c>
      <c r="AJ223">
        <v>47.024361225246487</v>
      </c>
      <c r="AK223">
        <v>57.667665885800403</v>
      </c>
      <c r="AL223">
        <v>19.716497679584091</v>
      </c>
      <c r="AM223">
        <v>35.633371061464707</v>
      </c>
      <c r="AN223">
        <v>7.6575425021229879</v>
      </c>
      <c r="AO223">
        <v>16.139753668878001</v>
      </c>
      <c r="AP223">
        <v>23.329581713924899</v>
      </c>
      <c r="AQ223">
        <v>29.89818492730096</v>
      </c>
      <c r="AR223">
        <v>0.95574100892596348</v>
      </c>
      <c r="AS223"/>
      <c r="AT223"/>
      <c r="AU223"/>
      <c r="AV223"/>
      <c r="AW223"/>
      <c r="AX223"/>
      <c r="AY223"/>
      <c r="AZ223"/>
      <c r="BA223"/>
      <c r="BB223"/>
      <c r="BC223"/>
      <c r="BD223"/>
      <c r="BE223"/>
      <c r="BF223"/>
      <c r="BG223"/>
      <c r="BH223"/>
      <c r="BI223"/>
      <c r="BJ223"/>
      <c r="BK223"/>
      <c r="BL223"/>
      <c r="BM223"/>
      <c r="BN223"/>
      <c r="BO223"/>
      <c r="BP223"/>
      <c r="BQ223"/>
      <c r="BR223"/>
    </row>
    <row r="224">
      <c r="A224" t="s">
        <v>470</v>
      </c>
      <c r="B224">
        <v>2016</v>
      </c>
      <c r="C224" t="s">
        <v>476</v>
      </c>
      <c r="D224">
        <v>151</v>
      </c>
      <c r="E224" t="s">
        <v>109</v>
      </c>
      <c r="F224" t="s">
        <v>49</v>
      </c>
      <c r="G224" t="s">
        <v>191</v>
      </c>
      <c r="H224">
        <v>1.159155326966502</v>
      </c>
      <c r="I224">
        <v>0.42068141172064449</v>
      </c>
      <c r="J224">
        <v>0.65808422840249403</v>
      </c>
      <c r="K224">
        <v>0.27530122470778112</v>
      </c>
      <c r="L224">
        <v>0.42590475689780172</v>
      </c>
      <c r="M224">
        <v>1.3064412186590431</v>
      </c>
      <c r="N224">
        <v>0.86467181124450609</v>
      </c>
      <c r="O224">
        <v>0.3151885893791021</v>
      </c>
      <c r="P224">
        <v>0.047568969143270301</v>
      </c>
      <c r="Q224">
        <v>0.49704735974396069</v>
      </c>
      <c r="R224">
        <v>0.50604068849034112</v>
      </c>
      <c r="S224">
        <v>1.330056014615179</v>
      </c>
      <c r="T224">
        <v>0</v>
      </c>
      <c r="U224">
        <v>0.41768458307252032</v>
      </c>
      <c r="V224">
        <v>0.55332337770582618</v>
      </c>
      <c r="W224" t="s">
        <v>150</v>
      </c>
      <c r="X224" t="s">
        <v>151</v>
      </c>
      <c r="Y224" t="s">
        <v>152</v>
      </c>
      <c r="Z224" t="s">
        <v>153</v>
      </c>
      <c r="AA224" t="s">
        <v>154</v>
      </c>
      <c r="AB224" t="s">
        <v>155</v>
      </c>
      <c r="AC224" t="s">
        <v>156</v>
      </c>
      <c r="AD224" t="s">
        <v>157</v>
      </c>
      <c r="AE224" t="s">
        <v>158</v>
      </c>
      <c r="AF224" t="s">
        <v>159</v>
      </c>
      <c r="AG224" t="s">
        <v>160</v>
      </c>
      <c r="AH224">
        <v>0.9547457872382682</v>
      </c>
      <c r="AI224">
        <v>0.66496923982011724</v>
      </c>
      <c r="AJ224">
        <v>1.4099524600032689</v>
      </c>
      <c r="AK224">
        <v>0.59264261777943861</v>
      </c>
      <c r="AL224">
        <v>0.56052929933199969</v>
      </c>
      <c r="AM224">
        <v>0.061710920613079097</v>
      </c>
      <c r="AN224">
        <v>0.15236130556255681</v>
      </c>
      <c r="AO224">
        <v>0.16308536910282301</v>
      </c>
      <c r="AP224">
        <v>0.032600114293433999</v>
      </c>
      <c r="AQ224">
        <v>0.35388879226883568</v>
      </c>
      <c r="AR224">
        <v>0.67409845953365677</v>
      </c>
      <c r="AS224"/>
      <c r="AT224"/>
      <c r="AU224"/>
      <c r="AV224"/>
      <c r="AW224"/>
      <c r="AX224"/>
      <c r="AY224"/>
      <c r="AZ224"/>
      <c r="BA224"/>
      <c r="BB224"/>
      <c r="BC224"/>
      <c r="BD224"/>
      <c r="BE224"/>
      <c r="BF224"/>
      <c r="BG224"/>
      <c r="BH224"/>
      <c r="BI224"/>
      <c r="BJ224"/>
      <c r="BK224"/>
      <c r="BL224"/>
      <c r="BM224"/>
      <c r="BN224"/>
      <c r="BO224"/>
      <c r="BP224"/>
      <c r="BQ224"/>
      <c r="BR224"/>
    </row>
    <row r="225">
      <c r="A225" t="s">
        <v>470</v>
      </c>
      <c r="B225">
        <v>2016</v>
      </c>
      <c r="C225" t="s">
        <v>476</v>
      </c>
      <c r="D225">
        <v>152</v>
      </c>
      <c r="E225" t="s">
        <v>109</v>
      </c>
      <c r="F225" t="s">
        <v>48</v>
      </c>
      <c r="G225" t="s">
        <v>191</v>
      </c>
      <c r="H225">
        <v>98.82654292806285</v>
      </c>
      <c r="I225">
        <v>99.579318588279392</v>
      </c>
      <c r="J225">
        <v>99.341915771597485</v>
      </c>
      <c r="K225">
        <v>99.724698775292225</v>
      </c>
      <c r="L225">
        <v>99.574095243102207</v>
      </c>
      <c r="M225">
        <v>98.693558781340926</v>
      </c>
      <c r="N225">
        <v>99.135328188755494</v>
      </c>
      <c r="O225">
        <v>99.68481141062091</v>
      </c>
      <c r="P225">
        <v>99.952431030856729</v>
      </c>
      <c r="Q225">
        <v>99.502952640256026</v>
      </c>
      <c r="R225">
        <v>99.459064621765975</v>
      </c>
      <c r="S225">
        <v>98.669943985384805</v>
      </c>
      <c r="T225">
        <v>100</v>
      </c>
      <c r="U225">
        <v>99.582315416927486</v>
      </c>
      <c r="V225">
        <v>99.446676622294163</v>
      </c>
      <c r="W225" t="s">
        <v>150</v>
      </c>
      <c r="X225" t="s">
        <v>151</v>
      </c>
      <c r="Y225" t="s">
        <v>152</v>
      </c>
      <c r="Z225" t="s">
        <v>153</v>
      </c>
      <c r="AA225" t="s">
        <v>154</v>
      </c>
      <c r="AB225" t="s">
        <v>155</v>
      </c>
      <c r="AC225" t="s">
        <v>156</v>
      </c>
      <c r="AD225" t="s">
        <v>157</v>
      </c>
      <c r="AE225" t="s">
        <v>158</v>
      </c>
      <c r="AF225" t="s">
        <v>159</v>
      </c>
      <c r="AG225" t="s">
        <v>160</v>
      </c>
      <c r="AH225">
        <v>99.045254212761762</v>
      </c>
      <c r="AI225">
        <v>99.335030760179876</v>
      </c>
      <c r="AJ225">
        <v>98.590047539996775</v>
      </c>
      <c r="AK225">
        <v>99.407357382220539</v>
      </c>
      <c r="AL225">
        <v>99.439470700668011</v>
      </c>
      <c r="AM225">
        <v>99.938289079386919</v>
      </c>
      <c r="AN225">
        <v>99.813863445790858</v>
      </c>
      <c r="AO225">
        <v>99.836914630897169</v>
      </c>
      <c r="AP225">
        <v>99.96739988570657</v>
      </c>
      <c r="AQ225">
        <v>99.646111207731167</v>
      </c>
      <c r="AR225">
        <v>99.325901540466376</v>
      </c>
      <c r="AS225"/>
      <c r="AT225"/>
      <c r="AU225"/>
      <c r="AV225"/>
      <c r="AW225"/>
      <c r="AX225"/>
      <c r="AY225"/>
      <c r="AZ225"/>
      <c r="BA225"/>
      <c r="BB225"/>
      <c r="BC225"/>
      <c r="BD225"/>
      <c r="BE225"/>
      <c r="BF225"/>
      <c r="BG225"/>
      <c r="BH225"/>
      <c r="BI225"/>
      <c r="BJ225"/>
      <c r="BK225"/>
      <c r="BL225"/>
      <c r="BM225"/>
      <c r="BN225"/>
      <c r="BO225"/>
      <c r="BP225"/>
      <c r="BQ225"/>
      <c r="BR225"/>
    </row>
    <row r="226">
      <c r="A226" t="s">
        <v>470</v>
      </c>
      <c r="B226">
        <v>2016</v>
      </c>
      <c r="C226" t="s">
        <v>476</v>
      </c>
      <c r="D226">
        <v>153</v>
      </c>
      <c r="E226" t="s">
        <v>62</v>
      </c>
      <c r="F226" t="s">
        <v>307</v>
      </c>
      <c r="G226" t="s">
        <v>191</v>
      </c>
      <c r="H226">
        <v>41.38501602532147</v>
      </c>
      <c r="I226">
        <v>60.403666020687851</v>
      </c>
      <c r="J226">
        <v>67.717865143742102</v>
      </c>
      <c r="K226">
        <v>82.012002169436059</v>
      </c>
      <c r="L226">
        <v>87.65440533184811</v>
      </c>
      <c r="M226">
        <v>89.532541739746037</v>
      </c>
      <c r="N226">
        <v>95.568539136087864</v>
      </c>
      <c r="O226">
        <v>96.244758959841548</v>
      </c>
      <c r="P226">
        <v>97.191347260200587</v>
      </c>
      <c r="Q226">
        <v>98.031131491983189</v>
      </c>
      <c r="R226">
        <v>13.389916021460399</v>
      </c>
      <c r="S226">
        <v>20.925786572806199</v>
      </c>
      <c r="T226">
        <v>31.437126126425941</v>
      </c>
      <c r="U226">
        <v>31.60950785642039</v>
      </c>
      <c r="V226">
        <v>44.477423981819051</v>
      </c>
      <c r="W226" t="s">
        <v>150</v>
      </c>
      <c r="X226" t="s">
        <v>151</v>
      </c>
      <c r="Y226" t="s">
        <v>152</v>
      </c>
      <c r="Z226" t="s">
        <v>153</v>
      </c>
      <c r="AA226" t="s">
        <v>154</v>
      </c>
      <c r="AB226" t="s">
        <v>155</v>
      </c>
      <c r="AC226" t="s">
        <v>156</v>
      </c>
      <c r="AD226" t="s">
        <v>157</v>
      </c>
      <c r="AE226" t="s">
        <v>158</v>
      </c>
      <c r="AF226" t="s">
        <v>159</v>
      </c>
      <c r="AG226" t="s">
        <v>160</v>
      </c>
      <c r="AH226">
        <v>28.07092249184517</v>
      </c>
      <c r="AI226">
        <v>38.441921160378783</v>
      </c>
      <c r="AJ226">
        <v>38.384927158251912</v>
      </c>
      <c r="AK226">
        <v>37.883859471112849</v>
      </c>
      <c r="AL226">
        <v>76.158512652457716</v>
      </c>
      <c r="AM226">
        <v>62.537949899012993</v>
      </c>
      <c r="AN226">
        <v>69.686932841700596</v>
      </c>
      <c r="AO226">
        <v>75.884464851283781</v>
      </c>
      <c r="AP226">
        <v>61.514154133374838</v>
      </c>
      <c r="AQ226">
        <v>60.262104079006697</v>
      </c>
      <c r="AR226">
        <v>98.113473563102076</v>
      </c>
      <c r="AS226">
        <v>2320.622510000002</v>
      </c>
      <c r="AT226">
        <v>3386.0164449999929</v>
      </c>
      <c r="AU226">
        <v>3797.414508999997</v>
      </c>
      <c r="AV226">
        <v>4603.7129840000071</v>
      </c>
      <c r="AW226">
        <v>4917.8297510000093</v>
      </c>
      <c r="AX226">
        <v>2955.1728339999981</v>
      </c>
      <c r="AY226">
        <v>3161.061650999995</v>
      </c>
      <c r="AZ226">
        <v>3198.9196170000059</v>
      </c>
      <c r="BA226">
        <v>3200.3411680000022</v>
      </c>
      <c r="BB226">
        <v>3244.542184000004</v>
      </c>
      <c r="BC226">
        <v>308.00649299999998</v>
      </c>
      <c r="BD226">
        <v>481.65577900000028</v>
      </c>
      <c r="BE226">
        <v>724.49750600000073</v>
      </c>
      <c r="BF226">
        <v>727.40392599999984</v>
      </c>
      <c r="BG226">
        <v>1023.995041</v>
      </c>
      <c r="BH226">
        <v>408.02082500000068</v>
      </c>
      <c r="BI226">
        <v>1008.889545000001</v>
      </c>
      <c r="BJ226">
        <v>979.89822299999787</v>
      </c>
      <c r="BK226">
        <v>845.36752000000013</v>
      </c>
      <c r="BL226">
        <v>2298.4657130000041</v>
      </c>
      <c r="BM226">
        <v>1218.688471000002</v>
      </c>
      <c r="BN226">
        <v>1652.6759499999989</v>
      </c>
      <c r="BO226">
        <v>982.7245119999983</v>
      </c>
      <c r="BP226">
        <v>839.69545100000016</v>
      </c>
      <c r="BQ226">
        <v>349.63684999999901</v>
      </c>
      <c r="BR226">
        <v>8441.5331390000083</v>
      </c>
    </row>
    <row r="227">
      <c r="A227" t="s">
        <v>470</v>
      </c>
      <c r="B227">
        <v>2016</v>
      </c>
      <c r="C227" t="s">
        <v>476</v>
      </c>
      <c r="D227">
        <v>154</v>
      </c>
      <c r="E227" t="s">
        <v>62</v>
      </c>
      <c r="F227" t="s">
        <v>308</v>
      </c>
      <c r="G227" t="s">
        <v>191</v>
      </c>
      <c r="H227">
        <v>2.4746741009617681</v>
      </c>
      <c r="I227">
        <v>2.8998331443885359</v>
      </c>
      <c r="J227">
        <v>3.3675954789892009</v>
      </c>
      <c r="K227">
        <v>1.874733608267432</v>
      </c>
      <c r="L227">
        <v>1.9453114251831869</v>
      </c>
      <c r="M227">
        <v>0.60280734325390817</v>
      </c>
      <c r="N227">
        <v>0.1967279161580652</v>
      </c>
      <c r="O227">
        <v>0.1054477336346179</v>
      </c>
      <c r="P227">
        <v>0.57037273159614055</v>
      </c>
      <c r="Q227">
        <v>0.134318700147531</v>
      </c>
      <c r="R227">
        <v>3.5803966295220859</v>
      </c>
      <c r="S227">
        <v>5.4083492152420289</v>
      </c>
      <c r="T227">
        <v>4.1325145356887214</v>
      </c>
      <c r="U227">
        <v>7.507161974453644</v>
      </c>
      <c r="V227">
        <v>7.6692717131731483</v>
      </c>
      <c r="W227" t="s">
        <v>150</v>
      </c>
      <c r="X227" t="s">
        <v>151</v>
      </c>
      <c r="Y227" t="s">
        <v>152</v>
      </c>
      <c r="Z227" t="s">
        <v>153</v>
      </c>
      <c r="AA227" t="s">
        <v>154</v>
      </c>
      <c r="AB227" t="s">
        <v>155</v>
      </c>
      <c r="AC227" t="s">
        <v>156</v>
      </c>
      <c r="AD227" t="s">
        <v>157</v>
      </c>
      <c r="AE227" t="s">
        <v>158</v>
      </c>
      <c r="AF227" t="s">
        <v>159</v>
      </c>
      <c r="AG227" t="s">
        <v>160</v>
      </c>
      <c r="AH227">
        <v>6.7674018736817807</v>
      </c>
      <c r="AI227">
        <v>4.5372897049374972</v>
      </c>
      <c r="AJ227">
        <v>14.34584217019202</v>
      </c>
      <c r="AK227">
        <v>3.1379084427563888</v>
      </c>
      <c r="AL227">
        <v>0.075898217528401202</v>
      </c>
      <c r="AM227">
        <v>0.1360158626724442</v>
      </c>
      <c r="AN227">
        <v>0.087726360183048094</v>
      </c>
      <c r="AO227">
        <v>1.061595098397575</v>
      </c>
      <c r="AP227">
        <v>0</v>
      </c>
      <c r="AQ227">
        <v>0</v>
      </c>
      <c r="AR227">
        <v>0.34963792412223171</v>
      </c>
      <c r="AS227">
        <v>138.76482300000001</v>
      </c>
      <c r="AT227">
        <v>162.554417</v>
      </c>
      <c r="AU227">
        <v>188.844641</v>
      </c>
      <c r="AV227">
        <v>105.23746800000001</v>
      </c>
      <c r="AW227">
        <v>109.141239</v>
      </c>
      <c r="AX227">
        <v>19.896674999999998</v>
      </c>
      <c r="AY227">
        <v>6.5070480000000002</v>
      </c>
      <c r="AZ227">
        <v>3.5048020000000002</v>
      </c>
      <c r="BA227">
        <v>18.781376999999999</v>
      </c>
      <c r="BB227">
        <v>4.4455539999999996</v>
      </c>
      <c r="BC227">
        <v>82.359397000000016</v>
      </c>
      <c r="BD227">
        <v>124.48577</v>
      </c>
      <c r="BE227">
        <v>95.237600999999998</v>
      </c>
      <c r="BF227">
        <v>172.75622000000001</v>
      </c>
      <c r="BG227">
        <v>176.56814399999999</v>
      </c>
      <c r="BH227">
        <v>98.366589000000005</v>
      </c>
      <c r="BI227">
        <v>119.078964</v>
      </c>
      <c r="BJ227">
        <v>366.22357499999981</v>
      </c>
      <c r="BK227">
        <v>70.021531999999993</v>
      </c>
      <c r="BL227">
        <v>2.29061</v>
      </c>
      <c r="BM227">
        <v>2.650566</v>
      </c>
      <c r="BN227">
        <v>2.0804939999999998</v>
      </c>
      <c r="BO227">
        <v>13.747946000000001</v>
      </c>
      <c r="BP227">
        <v>0</v>
      </c>
      <c r="BQ227">
        <v>0</v>
      </c>
      <c r="BR227">
        <v>30.082312000000002</v>
      </c>
    </row>
    <row r="228">
      <c r="A228" t="s">
        <v>470</v>
      </c>
      <c r="B228">
        <v>2016</v>
      </c>
      <c r="C228" t="s">
        <v>476</v>
      </c>
      <c r="D228">
        <v>155</v>
      </c>
      <c r="E228" t="s">
        <v>62</v>
      </c>
      <c r="F228" t="s">
        <v>310</v>
      </c>
      <c r="G228" t="s">
        <v>191</v>
      </c>
      <c r="H228">
        <v>2.1822509956341238</v>
      </c>
      <c r="I228">
        <v>2.341357814296269</v>
      </c>
      <c r="J228">
        <v>2.9795913377196408</v>
      </c>
      <c r="K228">
        <v>3.0922796424433399</v>
      </c>
      <c r="L228">
        <v>2.7854704310735299</v>
      </c>
      <c r="M228">
        <v>0.55928719604030908</v>
      </c>
      <c r="N228">
        <v>0.96109579210798701</v>
      </c>
      <c r="O228">
        <v>0.74865113281510587</v>
      </c>
      <c r="P228">
        <v>1.22439211427644</v>
      </c>
      <c r="Q228">
        <v>0.75215561250002949</v>
      </c>
      <c r="R228">
        <v>3.3010231819919769</v>
      </c>
      <c r="S228">
        <v>2.7878067154446668</v>
      </c>
      <c r="T228">
        <v>4.4528795666815224</v>
      </c>
      <c r="U228">
        <v>5.0546376041978096</v>
      </c>
      <c r="V228">
        <v>10.910067842433961</v>
      </c>
      <c r="W228" t="s">
        <v>150</v>
      </c>
      <c r="X228" t="s">
        <v>151</v>
      </c>
      <c r="Y228" t="s">
        <v>152</v>
      </c>
      <c r="Z228" t="s">
        <v>153</v>
      </c>
      <c r="AA228" t="s">
        <v>154</v>
      </c>
      <c r="AB228" t="s">
        <v>155</v>
      </c>
      <c r="AC228" t="s">
        <v>156</v>
      </c>
      <c r="AD228" t="s">
        <v>157</v>
      </c>
      <c r="AE228" t="s">
        <v>158</v>
      </c>
      <c r="AF228" t="s">
        <v>159</v>
      </c>
      <c r="AG228" t="s">
        <v>160</v>
      </c>
      <c r="AH228">
        <v>10.907537205291719</v>
      </c>
      <c r="AI228">
        <v>0.32853768756637031</v>
      </c>
      <c r="AJ228">
        <v>0.57078564620815175</v>
      </c>
      <c r="AK228">
        <v>6.5738535871523451</v>
      </c>
      <c r="AL228">
        <v>9.4230238285449257</v>
      </c>
      <c r="AM228">
        <v>0</v>
      </c>
      <c r="AN228">
        <v>0.80469882917342317</v>
      </c>
      <c r="AO228">
        <v>8.6853290876034528</v>
      </c>
      <c r="AP228">
        <v>0</v>
      </c>
      <c r="AQ228">
        <v>0.078916076913055799</v>
      </c>
      <c r="AR228">
        <v>0.066551973886236598</v>
      </c>
      <c r="AS228">
        <v>122.3674960000001</v>
      </c>
      <c r="AT228">
        <v>131.24825999999999</v>
      </c>
      <c r="AU228">
        <v>167.086534</v>
      </c>
      <c r="AV228">
        <v>173.58395800000011</v>
      </c>
      <c r="AW228">
        <v>156.27816200000001</v>
      </c>
      <c r="AX228">
        <v>18.460218999999999</v>
      </c>
      <c r="AY228">
        <v>31.789573000000001</v>
      </c>
      <c r="AZ228">
        <v>24.883171000000001</v>
      </c>
      <c r="BA228">
        <v>40.317092000000002</v>
      </c>
      <c r="BB228">
        <v>24.894138999999999</v>
      </c>
      <c r="BC228">
        <v>75.933006000000063</v>
      </c>
      <c r="BD228">
        <v>64.167873</v>
      </c>
      <c r="BE228">
        <v>102.62070799999999</v>
      </c>
      <c r="BF228">
        <v>116.318269</v>
      </c>
      <c r="BG228">
        <v>251.18036000000009</v>
      </c>
      <c r="BH228">
        <v>158.544926</v>
      </c>
      <c r="BI228">
        <v>8.6223120000000009</v>
      </c>
      <c r="BJ228">
        <v>14.571132</v>
      </c>
      <c r="BK228">
        <v>146.693668</v>
      </c>
      <c r="BL228">
        <v>284.38708200000008</v>
      </c>
      <c r="BM228">
        <v>0</v>
      </c>
      <c r="BN228">
        <v>19.084014</v>
      </c>
      <c r="BO228">
        <v>112.4773800000001</v>
      </c>
      <c r="BP228">
        <v>0</v>
      </c>
      <c r="BQ228">
        <v>0.457866</v>
      </c>
      <c r="BR228">
        <v>5.7260299999999997</v>
      </c>
    </row>
    <row r="229">
      <c r="A229" t="s">
        <v>470</v>
      </c>
      <c r="B229">
        <v>2016</v>
      </c>
      <c r="C229" t="s">
        <v>476</v>
      </c>
      <c r="D229">
        <v>156</v>
      </c>
      <c r="E229" t="s">
        <v>62</v>
      </c>
      <c r="F229" t="s">
        <v>311</v>
      </c>
      <c r="G229" t="s">
        <v>191</v>
      </c>
      <c r="H229">
        <v>0.15891766904130339</v>
      </c>
      <c r="I229">
        <v>0.079582995480361296</v>
      </c>
      <c r="J229">
        <v>0.40633538327804869</v>
      </c>
      <c r="K229">
        <v>0</v>
      </c>
      <c r="L229">
        <v>0.13030283775739859</v>
      </c>
      <c r="M229">
        <v>0.1774809298341207</v>
      </c>
      <c r="N229">
        <v>0.21492518975056671</v>
      </c>
      <c r="O229">
        <v>0</v>
      </c>
      <c r="P229">
        <v>0.031458031911383001</v>
      </c>
      <c r="Q229">
        <v>0</v>
      </c>
      <c r="R229">
        <v>0.1819225193140529</v>
      </c>
      <c r="S229">
        <v>0.1446514298674956</v>
      </c>
      <c r="T229">
        <v>0</v>
      </c>
      <c r="U229">
        <v>0.68125291889893558</v>
      </c>
      <c r="V229">
        <v>0.2725450748396418</v>
      </c>
      <c r="W229" t="s">
        <v>150</v>
      </c>
      <c r="X229" t="s">
        <v>151</v>
      </c>
      <c r="Y229" t="s">
        <v>152</v>
      </c>
      <c r="Z229" t="s">
        <v>153</v>
      </c>
      <c r="AA229" t="s">
        <v>154</v>
      </c>
      <c r="AB229" t="s">
        <v>155</v>
      </c>
      <c r="AC229" t="s">
        <v>156</v>
      </c>
      <c r="AD229" t="s">
        <v>157</v>
      </c>
      <c r="AE229" t="s">
        <v>158</v>
      </c>
      <c r="AF229" t="s">
        <v>159</v>
      </c>
      <c r="AG229" t="s">
        <v>160</v>
      </c>
      <c r="AH229">
        <v>0.88685098889276803</v>
      </c>
      <c r="AI229">
        <v>0</v>
      </c>
      <c r="AJ229">
        <v>0</v>
      </c>
      <c r="AK229">
        <v>0.84177571436325305</v>
      </c>
      <c r="AL229">
        <v>0</v>
      </c>
      <c r="AM229">
        <v>0</v>
      </c>
      <c r="AN229">
        <v>0.14369619238846251</v>
      </c>
      <c r="AO229">
        <v>0.64758698192909558</v>
      </c>
      <c r="AP229">
        <v>0</v>
      </c>
      <c r="AQ229">
        <v>0</v>
      </c>
      <c r="AR229">
        <v>0</v>
      </c>
      <c r="AS229">
        <v>8.9111460000000005</v>
      </c>
      <c r="AT229">
        <v>4.4611419999999997</v>
      </c>
      <c r="AU229">
        <v>22.786068</v>
      </c>
      <c r="AV229">
        <v>0</v>
      </c>
      <c r="AW229">
        <v>7.3106099999999996</v>
      </c>
      <c r="AX229">
        <v>5.8580579999999998</v>
      </c>
      <c r="AY229">
        <v>7.1089479999999998</v>
      </c>
      <c r="AZ229">
        <v>0</v>
      </c>
      <c r="BA229">
        <v>1.0358579999999999</v>
      </c>
      <c r="BB229">
        <v>0</v>
      </c>
      <c r="BC229">
        <v>4.1847400000000006</v>
      </c>
      <c r="BD229">
        <v>3.3294899999999998</v>
      </c>
      <c r="BE229">
        <v>0</v>
      </c>
      <c r="BF229">
        <v>15.67712</v>
      </c>
      <c r="BG229">
        <v>6.2747520000000003</v>
      </c>
      <c r="BH229">
        <v>12.890694</v>
      </c>
      <c r="BI229">
        <v>0</v>
      </c>
      <c r="BJ229">
        <v>0</v>
      </c>
      <c r="BK229">
        <v>18.783985000000001</v>
      </c>
      <c r="BL229">
        <v>0</v>
      </c>
      <c r="BM229">
        <v>0</v>
      </c>
      <c r="BN229">
        <v>3.4078590000000002</v>
      </c>
      <c r="BO229">
        <v>8.3864280000000004</v>
      </c>
      <c r="BP229">
        <v>0</v>
      </c>
      <c r="BQ229">
        <v>0</v>
      </c>
      <c r="BR229">
        <v>0</v>
      </c>
    </row>
    <row r="230">
      <c r="A230" t="s">
        <v>470</v>
      </c>
      <c r="B230">
        <v>2016</v>
      </c>
      <c r="C230" t="s">
        <v>476</v>
      </c>
      <c r="D230">
        <v>157</v>
      </c>
      <c r="E230" t="s">
        <v>62</v>
      </c>
      <c r="F230" t="s">
        <v>312</v>
      </c>
      <c r="G230" t="s">
        <v>191</v>
      </c>
      <c r="H230">
        <v>10.20119976408794</v>
      </c>
      <c r="I230">
        <v>9.2036501890818894</v>
      </c>
      <c r="J230">
        <v>8.0401564186260917</v>
      </c>
      <c r="K230">
        <v>3.9404758855629431</v>
      </c>
      <c r="L230">
        <v>1.882363740720675</v>
      </c>
      <c r="M230">
        <v>2.862844820710956</v>
      </c>
      <c r="N230">
        <v>0.59831604625094614</v>
      </c>
      <c r="O230">
        <v>1.422002553770072</v>
      </c>
      <c r="P230">
        <v>0.38151378417250797</v>
      </c>
      <c r="Q230">
        <v>0.075309983535691294</v>
      </c>
      <c r="R230">
        <v>15.32664803179166</v>
      </c>
      <c r="S230">
        <v>13.95991553686626</v>
      </c>
      <c r="T230">
        <v>16.94250606582089</v>
      </c>
      <c r="U230">
        <v>16.90571800847701</v>
      </c>
      <c r="V230">
        <v>10.235442648996569</v>
      </c>
      <c r="W230" t="s">
        <v>150</v>
      </c>
      <c r="X230" t="s">
        <v>151</v>
      </c>
      <c r="Y230" t="s">
        <v>152</v>
      </c>
      <c r="Z230" t="s">
        <v>153</v>
      </c>
      <c r="AA230" t="s">
        <v>154</v>
      </c>
      <c r="AB230" t="s">
        <v>155</v>
      </c>
      <c r="AC230" t="s">
        <v>156</v>
      </c>
      <c r="AD230" t="s">
        <v>157</v>
      </c>
      <c r="AE230" t="s">
        <v>158</v>
      </c>
      <c r="AF230" t="s">
        <v>159</v>
      </c>
      <c r="AG230" t="s">
        <v>160</v>
      </c>
      <c r="AH230">
        <v>20.744842073878331</v>
      </c>
      <c r="AI230">
        <v>17.348240088474022</v>
      </c>
      <c r="AJ230">
        <v>0.2448694463094504</v>
      </c>
      <c r="AK230">
        <v>0.46879048596722828</v>
      </c>
      <c r="AL230">
        <v>4.2006980004470504</v>
      </c>
      <c r="AM230">
        <v>1.692663176849784</v>
      </c>
      <c r="AN230">
        <v>22.65088392833659</v>
      </c>
      <c r="AO230">
        <v>6.2665993995116551</v>
      </c>
      <c r="AP230">
        <v>15.156264152700061</v>
      </c>
      <c r="AQ230">
        <v>9.8397109936922647</v>
      </c>
      <c r="AR230">
        <v>0.58114750384972125</v>
      </c>
      <c r="AS230">
        <v>572.02185899999995</v>
      </c>
      <c r="AT230">
        <v>515.92416399999979</v>
      </c>
      <c r="AU230">
        <v>450.86782599999998</v>
      </c>
      <c r="AV230">
        <v>221.19713600000011</v>
      </c>
      <c r="AW230">
        <v>105.60957399999999</v>
      </c>
      <c r="AX230">
        <v>94.493030999999974</v>
      </c>
      <c r="AY230">
        <v>19.790130999999999</v>
      </c>
      <c r="AZ230">
        <v>47.263579999999997</v>
      </c>
      <c r="BA230">
        <v>12.562582000000001</v>
      </c>
      <c r="BB230">
        <v>2.4925389999999998</v>
      </c>
      <c r="BC230">
        <v>352.55688699999979</v>
      </c>
      <c r="BD230">
        <v>321.32001200000002</v>
      </c>
      <c r="BE230">
        <v>390.455646</v>
      </c>
      <c r="BF230">
        <v>389.03755499999988</v>
      </c>
      <c r="BG230">
        <v>235.64859600000011</v>
      </c>
      <c r="BH230">
        <v>301.53364500000009</v>
      </c>
      <c r="BI230">
        <v>455.29613300000011</v>
      </c>
      <c r="BJ230">
        <v>6.2510770000000004</v>
      </c>
      <c r="BK230">
        <v>10.460926000000001</v>
      </c>
      <c r="BL230">
        <v>126.777165</v>
      </c>
      <c r="BM230">
        <v>32.985237000000012</v>
      </c>
      <c r="BN230">
        <v>537.18207399999926</v>
      </c>
      <c r="BO230">
        <v>81.154170999999991</v>
      </c>
      <c r="BP230">
        <v>206.88971900000001</v>
      </c>
      <c r="BQ230">
        <v>57.089370000000002</v>
      </c>
      <c r="BR230">
        <v>50.001041999999998</v>
      </c>
    </row>
    <row r="231">
      <c r="A231" t="s">
        <v>470</v>
      </c>
      <c r="B231">
        <v>2016</v>
      </c>
      <c r="C231" t="s">
        <v>476</v>
      </c>
      <c r="D231">
        <v>158</v>
      </c>
      <c r="E231" t="s">
        <v>62</v>
      </c>
      <c r="F231" t="s">
        <v>313</v>
      </c>
      <c r="G231" t="s">
        <v>191</v>
      </c>
      <c r="H231">
        <v>43.577336290381183</v>
      </c>
      <c r="I231">
        <v>25.07190983606467</v>
      </c>
      <c r="J231">
        <v>17.488456237644758</v>
      </c>
      <c r="K231">
        <v>9.0805086942901863</v>
      </c>
      <c r="L231">
        <v>5.6021462334171046</v>
      </c>
      <c r="M231">
        <v>6.2488379817785731</v>
      </c>
      <c r="N231">
        <v>2.460395919644605</v>
      </c>
      <c r="O231">
        <v>1.47913961993865</v>
      </c>
      <c r="P231">
        <v>0.6009160778429451</v>
      </c>
      <c r="Q231">
        <v>1.007084211833583</v>
      </c>
      <c r="R231">
        <v>64.193109808717608</v>
      </c>
      <c r="S231">
        <v>56.773490529773497</v>
      </c>
      <c r="T231">
        <v>43.034973705383031</v>
      </c>
      <c r="U231">
        <v>38.24172163755226</v>
      </c>
      <c r="V231">
        <v>26.435248738737609</v>
      </c>
      <c r="W231" t="s">
        <v>150</v>
      </c>
      <c r="X231" t="s">
        <v>151</v>
      </c>
      <c r="Y231" t="s">
        <v>152</v>
      </c>
      <c r="Z231" t="s">
        <v>153</v>
      </c>
      <c r="AA231" t="s">
        <v>154</v>
      </c>
      <c r="AB231" t="s">
        <v>155</v>
      </c>
      <c r="AC231" t="s">
        <v>156</v>
      </c>
      <c r="AD231" t="s">
        <v>157</v>
      </c>
      <c r="AE231" t="s">
        <v>158</v>
      </c>
      <c r="AF231" t="s">
        <v>159</v>
      </c>
      <c r="AG231" t="s">
        <v>160</v>
      </c>
      <c r="AH231">
        <v>32.622445366410197</v>
      </c>
      <c r="AI231">
        <v>39.323637272221802</v>
      </c>
      <c r="AJ231">
        <v>46.453575579038343</v>
      </c>
      <c r="AK231">
        <v>51.09381229864799</v>
      </c>
      <c r="AL231">
        <v>10.14186730102179</v>
      </c>
      <c r="AM231">
        <v>35.633371061464707</v>
      </c>
      <c r="AN231">
        <v>6.6260618482177733</v>
      </c>
      <c r="AO231">
        <v>7.4544245812745453</v>
      </c>
      <c r="AP231">
        <v>23.2841102956912</v>
      </c>
      <c r="AQ231">
        <v>29.8192688503879</v>
      </c>
      <c r="AR231">
        <v>0.88918903503972702</v>
      </c>
      <c r="AS231">
        <v>2443.5546300000028</v>
      </c>
      <c r="AT231">
        <v>1405.4428250000001</v>
      </c>
      <c r="AU231">
        <v>980.70010500000001</v>
      </c>
      <c r="AV231">
        <v>509.73094999999972</v>
      </c>
      <c r="AW231">
        <v>314.30709399999989</v>
      </c>
      <c r="AX231">
        <v>206.253457</v>
      </c>
      <c r="AY231">
        <v>81.380999000000003</v>
      </c>
      <c r="AZ231">
        <v>49.162663999999999</v>
      </c>
      <c r="BA231">
        <v>19.787116000000001</v>
      </c>
      <c r="BB231">
        <v>33.331525999999997</v>
      </c>
      <c r="BC231">
        <v>1476.625738000002</v>
      </c>
      <c r="BD231">
        <v>1306.7742860000001</v>
      </c>
      <c r="BE231">
        <v>991.78057799999999</v>
      </c>
      <c r="BF231">
        <v>880.02567400000032</v>
      </c>
      <c r="BG231">
        <v>608.61356599999999</v>
      </c>
      <c r="BH231">
        <v>474.17882600000007</v>
      </c>
      <c r="BI231">
        <v>1032.0297559999999</v>
      </c>
      <c r="BJ231">
        <v>1185.876319999998</v>
      </c>
      <c r="BK231">
        <v>1140.1438499999999</v>
      </c>
      <c r="BL231">
        <v>306.08179500000011</v>
      </c>
      <c r="BM231">
        <v>694.39402099999961</v>
      </c>
      <c r="BN231">
        <v>157.14184299999999</v>
      </c>
      <c r="BO231">
        <v>96.53683099999995</v>
      </c>
      <c r="BP231">
        <v>317.83841899999987</v>
      </c>
      <c r="BQ231">
        <v>173.00947899999991</v>
      </c>
      <c r="BR231">
        <v>76.504463999999999</v>
      </c>
    </row>
    <row r="232">
      <c r="A232" t="s">
        <v>470</v>
      </c>
      <c r="B232">
        <v>2016</v>
      </c>
      <c r="C232" t="s">
        <v>476</v>
      </c>
      <c r="D232">
        <v>159</v>
      </c>
      <c r="E232" t="s">
        <v>62</v>
      </c>
      <c r="F232" t="s">
        <v>314</v>
      </c>
      <c r="G232" t="s">
        <v>191</v>
      </c>
      <c r="H232">
        <v>0.0095357599323068996</v>
      </c>
      <c r="I232">
        <v>0</v>
      </c>
      <c r="J232">
        <v>0</v>
      </c>
      <c r="K232">
        <v>0</v>
      </c>
      <c r="L232">
        <v>0</v>
      </c>
      <c r="M232">
        <v>0.0161999886361219</v>
      </c>
      <c r="N232">
        <v>0</v>
      </c>
      <c r="O232">
        <v>0</v>
      </c>
      <c r="P232">
        <v>0</v>
      </c>
      <c r="Q232">
        <v>0</v>
      </c>
      <c r="R232">
        <v>0</v>
      </c>
      <c r="S232">
        <v>0</v>
      </c>
      <c r="T232">
        <v>0</v>
      </c>
      <c r="U232">
        <v>0</v>
      </c>
      <c r="V232">
        <v>0</v>
      </c>
      <c r="W232" t="s">
        <v>150</v>
      </c>
      <c r="X232" t="s">
        <v>151</v>
      </c>
      <c r="Y232" t="s">
        <v>152</v>
      </c>
      <c r="Z232" t="s">
        <v>153</v>
      </c>
      <c r="AA232" t="s">
        <v>154</v>
      </c>
      <c r="AB232" t="s">
        <v>155</v>
      </c>
      <c r="AC232" t="s">
        <v>156</v>
      </c>
      <c r="AD232" t="s">
        <v>157</v>
      </c>
      <c r="AE232" t="s">
        <v>158</v>
      </c>
      <c r="AF232" t="s">
        <v>159</v>
      </c>
      <c r="AG232" t="s">
        <v>160</v>
      </c>
      <c r="AH232">
        <v>0</v>
      </c>
      <c r="AI232">
        <v>0.020374086421743799</v>
      </c>
      <c r="AJ232">
        <v>0</v>
      </c>
      <c r="AK232">
        <v>0</v>
      </c>
      <c r="AL232">
        <v>0</v>
      </c>
      <c r="AM232">
        <v>0</v>
      </c>
      <c r="AN232">
        <v>0</v>
      </c>
      <c r="AO232">
        <v>0</v>
      </c>
      <c r="AP232">
        <v>0</v>
      </c>
      <c r="AQ232">
        <v>0</v>
      </c>
      <c r="AR232">
        <v>0</v>
      </c>
      <c r="AS232">
        <v>0.53470799999999996</v>
      </c>
      <c r="AT232">
        <v>0</v>
      </c>
      <c r="AU232">
        <v>0</v>
      </c>
      <c r="AV232">
        <v>0</v>
      </c>
      <c r="AW232">
        <v>0</v>
      </c>
      <c r="AX232">
        <v>0.53470799999999996</v>
      </c>
      <c r="AY232">
        <v>0</v>
      </c>
      <c r="AZ232">
        <v>0</v>
      </c>
      <c r="BA232">
        <v>0</v>
      </c>
      <c r="BB232">
        <v>0</v>
      </c>
      <c r="BC232">
        <v>0</v>
      </c>
      <c r="BD232">
        <v>0</v>
      </c>
      <c r="BE232">
        <v>0</v>
      </c>
      <c r="BF232">
        <v>0</v>
      </c>
      <c r="BG232">
        <v>0</v>
      </c>
      <c r="BH232">
        <v>0</v>
      </c>
      <c r="BI232">
        <v>0.53470799999999996</v>
      </c>
      <c r="BJ232">
        <v>0</v>
      </c>
      <c r="BK232">
        <v>0</v>
      </c>
      <c r="BL232">
        <v>0</v>
      </c>
      <c r="BM232">
        <v>0</v>
      </c>
      <c r="BN232">
        <v>0</v>
      </c>
      <c r="BO232">
        <v>0</v>
      </c>
      <c r="BP232">
        <v>0</v>
      </c>
      <c r="BQ232">
        <v>0</v>
      </c>
      <c r="BR232">
        <v>0</v>
      </c>
    </row>
    <row r="233">
      <c r="A233" t="s">
        <v>470</v>
      </c>
      <c r="B233">
        <v>2016</v>
      </c>
      <c r="C233" t="s">
        <v>476</v>
      </c>
      <c r="D233">
        <v>160</v>
      </c>
      <c r="E233" t="s">
        <v>62</v>
      </c>
      <c r="F233" t="s">
        <v>257</v>
      </c>
      <c r="G233" t="s">
        <v>191</v>
      </c>
      <c r="H233">
        <v>0.011069394639284601</v>
      </c>
      <c r="I233">
        <v>0</v>
      </c>
      <c r="J233">
        <v>0</v>
      </c>
      <c r="K233">
        <v>0</v>
      </c>
      <c r="L233">
        <v>0</v>
      </c>
      <c r="M233">
        <v>0</v>
      </c>
      <c r="N233">
        <v>0</v>
      </c>
      <c r="O233">
        <v>0</v>
      </c>
      <c r="P233">
        <v>0</v>
      </c>
      <c r="Q233">
        <v>0</v>
      </c>
      <c r="R233">
        <v>0.0269838072020793</v>
      </c>
      <c r="S233">
        <v>0</v>
      </c>
      <c r="T233">
        <v>0</v>
      </c>
      <c r="U233">
        <v>0</v>
      </c>
      <c r="V233">
        <v>0</v>
      </c>
      <c r="W233" t="s">
        <v>150</v>
      </c>
      <c r="X233" t="s">
        <v>151</v>
      </c>
      <c r="Y233" t="s">
        <v>152</v>
      </c>
      <c r="Z233" t="s">
        <v>153</v>
      </c>
      <c r="AA233" t="s">
        <v>154</v>
      </c>
      <c r="AB233" t="s">
        <v>155</v>
      </c>
      <c r="AC233" t="s">
        <v>156</v>
      </c>
      <c r="AD233" t="s">
        <v>157</v>
      </c>
      <c r="AE233" t="s">
        <v>158</v>
      </c>
      <c r="AF233" t="s">
        <v>159</v>
      </c>
      <c r="AG233" t="s">
        <v>160</v>
      </c>
      <c r="AH233">
        <v>0</v>
      </c>
      <c r="AI233">
        <v>0</v>
      </c>
      <c r="AJ233">
        <v>0</v>
      </c>
      <c r="AK233">
        <v>0</v>
      </c>
      <c r="AL233">
        <v>0</v>
      </c>
      <c r="AM233">
        <v>0</v>
      </c>
      <c r="AN233">
        <v>0</v>
      </c>
      <c r="AO233">
        <v>0</v>
      </c>
      <c r="AP233">
        <v>0.0454714182337001</v>
      </c>
      <c r="AQ233">
        <v>0</v>
      </c>
      <c r="AR233">
        <v>0</v>
      </c>
      <c r="AS233">
        <v>0.62070499999999995</v>
      </c>
      <c r="AT233">
        <v>0</v>
      </c>
      <c r="AU233">
        <v>0</v>
      </c>
      <c r="AV233">
        <v>0</v>
      </c>
      <c r="AW233">
        <v>0</v>
      </c>
      <c r="AX233">
        <v>0</v>
      </c>
      <c r="AY233">
        <v>0</v>
      </c>
      <c r="AZ233">
        <v>0</v>
      </c>
      <c r="BA233">
        <v>0</v>
      </c>
      <c r="BB233">
        <v>0</v>
      </c>
      <c r="BC233">
        <v>0.62070499999999995</v>
      </c>
      <c r="BD233">
        <v>0</v>
      </c>
      <c r="BE233">
        <v>0</v>
      </c>
      <c r="BF233">
        <v>0</v>
      </c>
      <c r="BG233">
        <v>0</v>
      </c>
      <c r="BH233">
        <v>0</v>
      </c>
      <c r="BI233">
        <v>0</v>
      </c>
      <c r="BJ233">
        <v>0</v>
      </c>
      <c r="BK233">
        <v>0</v>
      </c>
      <c r="BL233">
        <v>0</v>
      </c>
      <c r="BM233">
        <v>0</v>
      </c>
      <c r="BN233">
        <v>0</v>
      </c>
      <c r="BO233">
        <v>0</v>
      </c>
      <c r="BP233">
        <v>0.62070499999999995</v>
      </c>
      <c r="BQ233">
        <v>0</v>
      </c>
      <c r="BR233">
        <v>0</v>
      </c>
    </row>
    <row r="234">
      <c r="A234" t="s">
        <v>470</v>
      </c>
      <c r="B234">
        <v>2016</v>
      </c>
      <c r="C234" t="s">
        <v>476</v>
      </c>
      <c r="D234">
        <v>222</v>
      </c>
      <c r="E234" t="s">
        <v>36</v>
      </c>
      <c r="F234" t="s">
        <v>15</v>
      </c>
      <c r="G234" t="s">
        <v>499</v>
      </c>
      <c r="H234">
        <v>85.409198372568625</v>
      </c>
      <c r="I234">
        <v>94.115019083497756</v>
      </c>
      <c r="J234">
        <v>96.914632710531706</v>
      </c>
      <c r="K234">
        <v>98.467854800614546</v>
      </c>
      <c r="L234">
        <v>99.087507037425965</v>
      </c>
      <c r="M234">
        <v>93.820261248635063</v>
      </c>
      <c r="N234">
        <v>97.258501108185925</v>
      </c>
      <c r="O234">
        <v>97.856020754670581</v>
      </c>
      <c r="P234">
        <v>99.480813194750965</v>
      </c>
      <c r="Q234">
        <v>98.636487348388059</v>
      </c>
      <c r="R234">
        <v>77.723584162957366</v>
      </c>
      <c r="S234">
        <v>88.180384860183409</v>
      </c>
      <c r="T234">
        <v>94.344348026030417</v>
      </c>
      <c r="U234">
        <v>95.690115903983965</v>
      </c>
      <c r="V234">
        <v>99.139648673147519</v>
      </c>
      <c r="W234" t="s">
        <v>150</v>
      </c>
      <c r="X234" t="s">
        <v>151</v>
      </c>
      <c r="Y234" t="s">
        <v>152</v>
      </c>
      <c r="Z234" t="s">
        <v>153</v>
      </c>
      <c r="AA234" t="s">
        <v>154</v>
      </c>
      <c r="AB234" t="s">
        <v>155</v>
      </c>
      <c r="AC234" t="s">
        <v>156</v>
      </c>
      <c r="AD234" t="s">
        <v>157</v>
      </c>
      <c r="AE234" t="s">
        <v>158</v>
      </c>
      <c r="AF234" t="s">
        <v>159</v>
      </c>
      <c r="AG234" t="s">
        <v>160</v>
      </c>
      <c r="AH234">
        <v>87.242518247792802</v>
      </c>
      <c r="AI234">
        <v>95.008069746177071</v>
      </c>
      <c r="AJ234">
        <v>85.06553810435868</v>
      </c>
      <c r="AK234">
        <v>92.703987431440211</v>
      </c>
      <c r="AL234">
        <v>95.635115493461512</v>
      </c>
      <c r="AM234">
        <v>97.097512627319688</v>
      </c>
      <c r="AN234">
        <v>96.375312062433778</v>
      </c>
      <c r="AO234">
        <v>99.951487353546597</v>
      </c>
      <c r="AP234">
        <v>96.895127039198186</v>
      </c>
      <c r="AQ234">
        <v>95.211504004337669</v>
      </c>
      <c r="AR234">
        <v>97.153987601547414</v>
      </c>
      <c r="AS234">
        <v>4659.6978420000232</v>
      </c>
      <c r="AT234">
        <v>5196.0021430000206</v>
      </c>
      <c r="AU234">
        <v>5415.7954140000056</v>
      </c>
      <c r="AV234">
        <v>5433.9343750000089</v>
      </c>
      <c r="AW234">
        <v>5476.1612520000099</v>
      </c>
      <c r="AX234">
        <v>3048.5040829999948</v>
      </c>
      <c r="AY234">
        <v>3188.2898449999948</v>
      </c>
      <c r="AZ234">
        <v>3211.2892340000049</v>
      </c>
      <c r="BA234">
        <v>3228.0861240000022</v>
      </c>
      <c r="BB234">
        <v>3201.7682540000042</v>
      </c>
      <c r="BC234">
        <v>1715.6873390000001</v>
      </c>
      <c r="BD234">
        <v>1993.215858999999</v>
      </c>
      <c r="BE234">
        <v>2155.8606739999982</v>
      </c>
      <c r="BF234">
        <v>2187.491182000002</v>
      </c>
      <c r="BG234">
        <v>2251.398432</v>
      </c>
      <c r="BH234">
        <v>1225.6890670000021</v>
      </c>
      <c r="BI234">
        <v>2440.9006019999961</v>
      </c>
      <c r="BJ234">
        <v>2171.5703479999979</v>
      </c>
      <c r="BK234">
        <v>2004.533228</v>
      </c>
      <c r="BL234">
        <v>2884.6213850000049</v>
      </c>
      <c r="BM234">
        <v>1885.6481210000029</v>
      </c>
      <c r="BN234">
        <v>2229.2515820000008</v>
      </c>
      <c r="BO234">
        <v>1294.3990159999969</v>
      </c>
      <c r="BP234">
        <v>1280.826205000001</v>
      </c>
      <c r="BQ234">
        <v>551.0060469999994</v>
      </c>
      <c r="BR234">
        <v>8213.1454250000224</v>
      </c>
    </row>
    <row r="235">
      <c r="A235" t="s">
        <v>470</v>
      </c>
      <c r="B235">
        <v>2016</v>
      </c>
      <c r="C235" t="s">
        <v>476</v>
      </c>
      <c r="D235">
        <v>223</v>
      </c>
      <c r="E235" t="s">
        <v>36</v>
      </c>
      <c r="F235" t="s">
        <v>16</v>
      </c>
      <c r="G235" t="s">
        <v>500</v>
      </c>
      <c r="H235">
        <v>8.6562570572264494</v>
      </c>
      <c r="I235">
        <v>4.1339697886526254</v>
      </c>
      <c r="J235">
        <v>2.3536363191218821</v>
      </c>
      <c r="K235">
        <v>0.81443597688968528</v>
      </c>
      <c r="L235">
        <v>0.61324179703555848</v>
      </c>
      <c r="M235">
        <v>3.93698116664847</v>
      </c>
      <c r="N235">
        <v>1.97019774974837</v>
      </c>
      <c r="O235">
        <v>0.78497240812062197</v>
      </c>
      <c r="P235">
        <v>0.21446514191775121</v>
      </c>
      <c r="Q235">
        <v>1.0121756610954451</v>
      </c>
      <c r="R235">
        <v>12.753700233234699</v>
      </c>
      <c r="S235">
        <v>7.8049818726823856</v>
      </c>
      <c r="T235">
        <v>4.3518205025176862</v>
      </c>
      <c r="U235">
        <v>3.721783483690285</v>
      </c>
      <c r="V235">
        <v>0.45342660013758962</v>
      </c>
      <c r="W235" t="s">
        <v>150</v>
      </c>
      <c r="X235" t="s">
        <v>151</v>
      </c>
      <c r="Y235" t="s">
        <v>152</v>
      </c>
      <c r="Z235" t="s">
        <v>153</v>
      </c>
      <c r="AA235" t="s">
        <v>154</v>
      </c>
      <c r="AB235" t="s">
        <v>155</v>
      </c>
      <c r="AC235" t="s">
        <v>156</v>
      </c>
      <c r="AD235" t="s">
        <v>157</v>
      </c>
      <c r="AE235" t="s">
        <v>158</v>
      </c>
      <c r="AF235" t="s">
        <v>159</v>
      </c>
      <c r="AG235" t="s">
        <v>160</v>
      </c>
      <c r="AH235">
        <v>6.5419154150495711</v>
      </c>
      <c r="AI235">
        <v>3.7520262838255789</v>
      </c>
      <c r="AJ235">
        <v>9.3902996017627718</v>
      </c>
      <c r="AK235">
        <v>7.0831154823814302</v>
      </c>
      <c r="AL235">
        <v>3.092432922247407</v>
      </c>
      <c r="AM235">
        <v>2.5406144974718861</v>
      </c>
      <c r="AN235">
        <v>1.363355864485478</v>
      </c>
      <c r="AO235">
        <v>0.048512646453402801</v>
      </c>
      <c r="AP235">
        <v>1.533398013895092</v>
      </c>
      <c r="AQ235">
        <v>0.46400670370103608</v>
      </c>
      <c r="AR235">
        <v>1.560769853213902</v>
      </c>
      <c r="AS235">
        <v>472.26227499999999</v>
      </c>
      <c r="AT235">
        <v>228.23260400000001</v>
      </c>
      <c r="AU235">
        <v>131.526194</v>
      </c>
      <c r="AV235">
        <v>44.944532000000002</v>
      </c>
      <c r="AW235">
        <v>33.891365999999998</v>
      </c>
      <c r="AX235">
        <v>127.92442699999999</v>
      </c>
      <c r="AY235">
        <v>64.586246000000003</v>
      </c>
      <c r="AZ235">
        <v>25.760023999999991</v>
      </c>
      <c r="BA235">
        <v>6.9592510000000001</v>
      </c>
      <c r="BB235">
        <v>32.855508</v>
      </c>
      <c r="BC235">
        <v>281.52795900000001</v>
      </c>
      <c r="BD235">
        <v>176.42260999999999</v>
      </c>
      <c r="BE235">
        <v>99.443356999999992</v>
      </c>
      <c r="BF235">
        <v>85.080558999999994</v>
      </c>
      <c r="BG235">
        <v>10.297029999999999</v>
      </c>
      <c r="BH235">
        <v>91.908788999999985</v>
      </c>
      <c r="BI235">
        <v>96.395213999999996</v>
      </c>
      <c r="BJ235">
        <v>239.717477</v>
      </c>
      <c r="BK235">
        <v>153.15781699999999</v>
      </c>
      <c r="BL235">
        <v>93.276388000000011</v>
      </c>
      <c r="BM235">
        <v>49.339111000000003</v>
      </c>
      <c r="BN235">
        <v>31.535703000000009</v>
      </c>
      <c r="BO235">
        <v>0.62825200000000003</v>
      </c>
      <c r="BP235">
        <v>20.269506</v>
      </c>
      <c r="BQ235">
        <v>2.6852900000000002</v>
      </c>
      <c r="BR235">
        <v>131.94342399999999</v>
      </c>
    </row>
    <row r="236">
      <c r="A236" t="s">
        <v>470</v>
      </c>
      <c r="B236">
        <v>2016</v>
      </c>
      <c r="C236" t="s">
        <v>476</v>
      </c>
      <c r="D236">
        <v>224</v>
      </c>
      <c r="E236" t="s">
        <v>36</v>
      </c>
      <c r="F236" t="s">
        <v>20</v>
      </c>
      <c r="G236" t="s">
        <v>501</v>
      </c>
      <c r="H236">
        <v>5.9345445702046122</v>
      </c>
      <c r="I236">
        <v>1.751011127849696</v>
      </c>
      <c r="J236">
        <v>0.73173097034641432</v>
      </c>
      <c r="K236">
        <v>0.71770922249579006</v>
      </c>
      <c r="L236">
        <v>0.29925116553848291</v>
      </c>
      <c r="M236">
        <v>2.2427575847164429</v>
      </c>
      <c r="N236">
        <v>0.77130114206568323</v>
      </c>
      <c r="O236">
        <v>1.3590068372087369</v>
      </c>
      <c r="P236">
        <v>0.30472166333127698</v>
      </c>
      <c r="Q236">
        <v>0.35133699051652711</v>
      </c>
      <c r="R236">
        <v>9.5227156038077503</v>
      </c>
      <c r="S236">
        <v>4.0146332671343101</v>
      </c>
      <c r="T236">
        <v>1.3038314714518739</v>
      </c>
      <c r="U236">
        <v>0.58810061232586053</v>
      </c>
      <c r="V236">
        <v>0.40692472671485519</v>
      </c>
      <c r="W236" t="s">
        <v>150</v>
      </c>
      <c r="X236" t="s">
        <v>151</v>
      </c>
      <c r="Y236" t="s">
        <v>152</v>
      </c>
      <c r="Z236" t="s">
        <v>153</v>
      </c>
      <c r="AA236" t="s">
        <v>154</v>
      </c>
      <c r="AB236" t="s">
        <v>155</v>
      </c>
      <c r="AC236" t="s">
        <v>156</v>
      </c>
      <c r="AD236" t="s">
        <v>157</v>
      </c>
      <c r="AE236" t="s">
        <v>158</v>
      </c>
      <c r="AF236" t="s">
        <v>159</v>
      </c>
      <c r="AG236" t="s">
        <v>160</v>
      </c>
      <c r="AH236">
        <v>6.2155663371576182</v>
      </c>
      <c r="AI236">
        <v>1.2399039699973351</v>
      </c>
      <c r="AJ236">
        <v>5.5441622938785082</v>
      </c>
      <c r="AK236">
        <v>0.21289708617846509</v>
      </c>
      <c r="AL236">
        <v>1.2724515842909929</v>
      </c>
      <c r="AM236">
        <v>0.36187287520838918</v>
      </c>
      <c r="AN236">
        <v>2.261332073080772</v>
      </c>
      <c r="AO236">
        <v>0</v>
      </c>
      <c r="AP236">
        <v>1.57147494690667</v>
      </c>
      <c r="AQ236">
        <v>4.3244892919613278</v>
      </c>
      <c r="AR236">
        <v>1.2852425452387419</v>
      </c>
      <c r="AS236">
        <v>323.77290799999969</v>
      </c>
      <c r="AT236">
        <v>96.671685999999994</v>
      </c>
      <c r="AU236">
        <v>40.890680000000003</v>
      </c>
      <c r="AV236">
        <v>39.60667999999999</v>
      </c>
      <c r="AW236">
        <v>16.538388000000001</v>
      </c>
      <c r="AX236">
        <v>72.873977999999994</v>
      </c>
      <c r="AY236">
        <v>25.284490000000002</v>
      </c>
      <c r="AZ236">
        <v>44.597808000000001</v>
      </c>
      <c r="BA236">
        <v>9.8880149999999993</v>
      </c>
      <c r="BB236">
        <v>11.404498</v>
      </c>
      <c r="BC236">
        <v>210.20649999999989</v>
      </c>
      <c r="BD236">
        <v>90.746153000000007</v>
      </c>
      <c r="BE236">
        <v>29.793824999999998</v>
      </c>
      <c r="BF236">
        <v>13.444072999999999</v>
      </c>
      <c r="BG236">
        <v>9.2410019999999999</v>
      </c>
      <c r="BH236">
        <v>87.323840000000004</v>
      </c>
      <c r="BI236">
        <v>31.855003</v>
      </c>
      <c r="BJ236">
        <v>141.53250199999999</v>
      </c>
      <c r="BK236">
        <v>4.6034620000000004</v>
      </c>
      <c r="BL236">
        <v>38.380682999999998</v>
      </c>
      <c r="BM236">
        <v>7.0276249999999996</v>
      </c>
      <c r="BN236">
        <v>52.306737000000012</v>
      </c>
      <c r="BO236">
        <v>0</v>
      </c>
      <c r="BP236">
        <v>20.772832999999999</v>
      </c>
      <c r="BQ236">
        <v>25.026595</v>
      </c>
      <c r="BR236">
        <v>108.651062</v>
      </c>
    </row>
    <row r="237">
      <c r="A237" t="s">
        <v>470</v>
      </c>
      <c r="B237">
        <v>2016</v>
      </c>
      <c r="C237" t="s">
        <v>476</v>
      </c>
      <c r="D237">
        <v>225</v>
      </c>
      <c r="E237" t="s">
        <v>316</v>
      </c>
      <c r="F237" t="s">
        <v>381</v>
      </c>
      <c r="G237" t="s">
        <v>191</v>
      </c>
      <c r="H237">
        <v>85.645819994758853</v>
      </c>
      <c r="I237">
        <v>94.986711394485312</v>
      </c>
      <c r="J237">
        <v>98.345621423078143</v>
      </c>
      <c r="K237">
        <v>97.472371497963934</v>
      </c>
      <c r="L237">
        <v>98.210066234963222</v>
      </c>
      <c r="M237">
        <v>95.040489686348948</v>
      </c>
      <c r="N237">
        <v>98.222342973506898</v>
      </c>
      <c r="O237">
        <v>97.363826415250671</v>
      </c>
      <c r="P237">
        <v>98.245281343120467</v>
      </c>
      <c r="Q237">
        <v>97.731454657430078</v>
      </c>
      <c r="R237">
        <v>78.041701384834795</v>
      </c>
      <c r="S237">
        <v>89.116610391175712</v>
      </c>
      <c r="T237">
        <v>94.837044258313512</v>
      </c>
      <c r="U237">
        <v>97.564072791473237</v>
      </c>
      <c r="V237">
        <v>97.919936912429833</v>
      </c>
      <c r="W237" t="s">
        <v>150</v>
      </c>
      <c r="X237" t="s">
        <v>151</v>
      </c>
      <c r="Y237" t="s">
        <v>152</v>
      </c>
      <c r="Z237" t="s">
        <v>153</v>
      </c>
      <c r="AA237" t="s">
        <v>154</v>
      </c>
      <c r="AB237" t="s">
        <v>155</v>
      </c>
      <c r="AC237" t="s">
        <v>156</v>
      </c>
      <c r="AD237" t="s">
        <v>157</v>
      </c>
      <c r="AE237" t="s">
        <v>158</v>
      </c>
      <c r="AF237" t="s">
        <v>159</v>
      </c>
      <c r="AG237" t="s">
        <v>160</v>
      </c>
      <c r="AH237">
        <v>89.535239182203583</v>
      </c>
      <c r="AI237">
        <v>96.679092575224061</v>
      </c>
      <c r="AJ237">
        <v>86.104898364827193</v>
      </c>
      <c r="AK237">
        <v>89.326707061778549</v>
      </c>
      <c r="AL237">
        <v>98.069257682321549</v>
      </c>
      <c r="AM237">
        <v>99.119692618270406</v>
      </c>
      <c r="AN237">
        <v>94.962593078344298</v>
      </c>
      <c r="AO237">
        <v>100</v>
      </c>
      <c r="AP237">
        <v>92.932206125173451</v>
      </c>
      <c r="AQ237">
        <v>95.432174777739931</v>
      </c>
      <c r="AR237">
        <v>96.844331583183347</v>
      </c>
      <c r="AS237"/>
      <c r="AT237"/>
      <c r="AU237"/>
      <c r="AV237"/>
      <c r="AW237"/>
      <c r="AX237"/>
      <c r="AY237"/>
      <c r="AZ237"/>
      <c r="BA237"/>
      <c r="BB237"/>
      <c r="BC237"/>
      <c r="BD237"/>
      <c r="BE237"/>
      <c r="BF237"/>
      <c r="BG237"/>
      <c r="BH237"/>
      <c r="BI237"/>
      <c r="BJ237"/>
      <c r="BK237"/>
      <c r="BL237"/>
      <c r="BM237"/>
      <c r="BN237"/>
      <c r="BO237"/>
      <c r="BP237"/>
      <c r="BQ237"/>
      <c r="BR237"/>
    </row>
    <row r="238">
      <c r="A238" t="s">
        <v>470</v>
      </c>
      <c r="B238">
        <v>2016</v>
      </c>
      <c r="C238" t="s">
        <v>476</v>
      </c>
      <c r="D238">
        <v>226</v>
      </c>
      <c r="E238" t="s">
        <v>316</v>
      </c>
      <c r="F238" t="s">
        <v>382</v>
      </c>
      <c r="G238" t="s">
        <v>191</v>
      </c>
      <c r="H238">
        <v>5.7843585971451201</v>
      </c>
      <c r="I238">
        <v>1.7770431228381049</v>
      </c>
      <c r="J238">
        <v>0.48833277616984322</v>
      </c>
      <c r="K238">
        <v>0.1301137934956284</v>
      </c>
      <c r="L238">
        <v>0</v>
      </c>
      <c r="M238">
        <v>1.0328515262422919</v>
      </c>
      <c r="N238">
        <v>0</v>
      </c>
      <c r="O238">
        <v>0</v>
      </c>
      <c r="P238">
        <v>0</v>
      </c>
      <c r="Q238">
        <v>0</v>
      </c>
      <c r="R238">
        <v>8.7829134358534446</v>
      </c>
      <c r="S238">
        <v>5.1444646792927058</v>
      </c>
      <c r="T238">
        <v>3.024268843271833</v>
      </c>
      <c r="U238">
        <v>1.1910641190999789</v>
      </c>
      <c r="V238">
        <v>0.31724584081178608</v>
      </c>
      <c r="W238" t="s">
        <v>150</v>
      </c>
      <c r="X238" t="s">
        <v>151</v>
      </c>
      <c r="Y238" t="s">
        <v>152</v>
      </c>
      <c r="Z238" t="s">
        <v>153</v>
      </c>
      <c r="AA238" t="s">
        <v>154</v>
      </c>
      <c r="AB238" t="s">
        <v>155</v>
      </c>
      <c r="AC238" t="s">
        <v>156</v>
      </c>
      <c r="AD238" t="s">
        <v>157</v>
      </c>
      <c r="AE238" t="s">
        <v>158</v>
      </c>
      <c r="AF238" t="s">
        <v>159</v>
      </c>
      <c r="AG238" t="s">
        <v>160</v>
      </c>
      <c r="AH238">
        <v>1.112553834727277</v>
      </c>
      <c r="AI238">
        <v>0</v>
      </c>
      <c r="AJ238">
        <v>8.3509393412942714</v>
      </c>
      <c r="AK238">
        <v>7.3669349305925582</v>
      </c>
      <c r="AL238">
        <v>0.41591829997850238</v>
      </c>
      <c r="AM238">
        <v>0.17568716878085211</v>
      </c>
      <c r="AN238">
        <v>0.16727554627369839</v>
      </c>
      <c r="AO238">
        <v>0</v>
      </c>
      <c r="AP238">
        <v>2.383068017864622</v>
      </c>
      <c r="AQ238">
        <v>0</v>
      </c>
      <c r="AR238">
        <v>0.14819817250662121</v>
      </c>
      <c r="AS238"/>
      <c r="AT238"/>
      <c r="AU238"/>
      <c r="AV238"/>
      <c r="AW238"/>
      <c r="AX238"/>
      <c r="AY238"/>
      <c r="AZ238"/>
      <c r="BA238"/>
      <c r="BB238"/>
      <c r="BC238"/>
      <c r="BD238"/>
      <c r="BE238"/>
      <c r="BF238"/>
      <c r="BG238"/>
      <c r="BH238"/>
      <c r="BI238"/>
      <c r="BJ238"/>
      <c r="BK238"/>
      <c r="BL238"/>
      <c r="BM238"/>
      <c r="BN238"/>
      <c r="BO238"/>
      <c r="BP238"/>
      <c r="BQ238"/>
      <c r="BR238"/>
    </row>
    <row r="239">
      <c r="A239" t="s">
        <v>470</v>
      </c>
      <c r="B239">
        <v>2016</v>
      </c>
      <c r="C239" t="s">
        <v>476</v>
      </c>
      <c r="D239">
        <v>227</v>
      </c>
      <c r="E239" t="s">
        <v>316</v>
      </c>
      <c r="F239" t="s">
        <v>318</v>
      </c>
      <c r="G239" t="s">
        <v>191</v>
      </c>
      <c r="H239">
        <v>2.972525492961541</v>
      </c>
      <c r="I239">
        <v>0.85660834213750447</v>
      </c>
      <c r="J239">
        <v>0.1020267346235405</v>
      </c>
      <c r="K239">
        <v>0.3116759399829786</v>
      </c>
      <c r="L239">
        <v>0</v>
      </c>
      <c r="M239">
        <v>0.65897974603653409</v>
      </c>
      <c r="N239">
        <v>0.10374033319486629</v>
      </c>
      <c r="O239">
        <v>0.40270473472228652</v>
      </c>
      <c r="P239">
        <v>0</v>
      </c>
      <c r="Q239">
        <v>0</v>
      </c>
      <c r="R239">
        <v>4.7281203000999739</v>
      </c>
      <c r="S239">
        <v>3.1394584170769342</v>
      </c>
      <c r="T239">
        <v>0.37405019431293829</v>
      </c>
      <c r="U239">
        <v>0.24884748419338029</v>
      </c>
      <c r="V239">
        <v>0.17839320939134981</v>
      </c>
      <c r="W239" t="s">
        <v>150</v>
      </c>
      <c r="X239" t="s">
        <v>151</v>
      </c>
      <c r="Y239" t="s">
        <v>152</v>
      </c>
      <c r="Z239" t="s">
        <v>153</v>
      </c>
      <c r="AA239" t="s">
        <v>154</v>
      </c>
      <c r="AB239" t="s">
        <v>155</v>
      </c>
      <c r="AC239" t="s">
        <v>156</v>
      </c>
      <c r="AD239" t="s">
        <v>157</v>
      </c>
      <c r="AE239" t="s">
        <v>158</v>
      </c>
      <c r="AF239" t="s">
        <v>159</v>
      </c>
      <c r="AG239" t="s">
        <v>160</v>
      </c>
      <c r="AH239">
        <v>3.9616710291503989</v>
      </c>
      <c r="AI239">
        <v>0.80074665722008176</v>
      </c>
      <c r="AJ239">
        <v>3.4722147133702301</v>
      </c>
      <c r="AK239">
        <v>0.098300427259639306</v>
      </c>
      <c r="AL239">
        <v>1.20463797893438</v>
      </c>
      <c r="AM239">
        <v>0</v>
      </c>
      <c r="AN239">
        <v>0.1720759540229406</v>
      </c>
      <c r="AO239">
        <v>0</v>
      </c>
      <c r="AP239">
        <v>0.050668172676893303</v>
      </c>
      <c r="AQ239">
        <v>0</v>
      </c>
      <c r="AR239">
        <v>0.31904261014259683</v>
      </c>
      <c r="AS239"/>
      <c r="AT239"/>
      <c r="AU239"/>
      <c r="AV239"/>
      <c r="AW239"/>
      <c r="AX239"/>
      <c r="AY239"/>
      <c r="AZ239"/>
      <c r="BA239"/>
      <c r="BB239"/>
      <c r="BC239"/>
      <c r="BD239"/>
      <c r="BE239"/>
      <c r="BF239"/>
      <c r="BG239"/>
      <c r="BH239"/>
      <c r="BI239"/>
      <c r="BJ239"/>
      <c r="BK239"/>
      <c r="BL239"/>
      <c r="BM239"/>
      <c r="BN239"/>
      <c r="BO239"/>
      <c r="BP239"/>
      <c r="BQ239"/>
      <c r="BR239"/>
    </row>
    <row r="240">
      <c r="A240" t="s">
        <v>470</v>
      </c>
      <c r="B240">
        <v>2016</v>
      </c>
      <c r="C240" t="s">
        <v>476</v>
      </c>
      <c r="D240">
        <v>228</v>
      </c>
      <c r="E240" t="s">
        <v>316</v>
      </c>
      <c r="F240" t="s">
        <v>319</v>
      </c>
      <c r="G240" t="s">
        <v>191</v>
      </c>
      <c r="H240">
        <v>2.8015351925426391</v>
      </c>
      <c r="I240">
        <v>1.5117044682868439</v>
      </c>
      <c r="J240">
        <v>0.43751627247155972</v>
      </c>
      <c r="K240">
        <v>1.6919487583230099</v>
      </c>
      <c r="L240">
        <v>1.495156873869977</v>
      </c>
      <c r="M240">
        <v>1.722533452344001</v>
      </c>
      <c r="N240">
        <v>1.014178252874439</v>
      </c>
      <c r="O240">
        <v>1.2947626606240981</v>
      </c>
      <c r="P240">
        <v>1.454428953647767</v>
      </c>
      <c r="Q240">
        <v>1.923967963193751</v>
      </c>
      <c r="R240">
        <v>4.0371122982748684</v>
      </c>
      <c r="S240">
        <v>1.796410975014783</v>
      </c>
      <c r="T240">
        <v>0.84588433310994415</v>
      </c>
      <c r="U240">
        <v>0.66064775056736014</v>
      </c>
      <c r="V240">
        <v>1.361432525627843</v>
      </c>
      <c r="W240" t="s">
        <v>150</v>
      </c>
      <c r="X240" t="s">
        <v>151</v>
      </c>
      <c r="Y240" t="s">
        <v>152</v>
      </c>
      <c r="Z240" t="s">
        <v>153</v>
      </c>
      <c r="AA240" t="s">
        <v>154</v>
      </c>
      <c r="AB240" t="s">
        <v>155</v>
      </c>
      <c r="AC240" t="s">
        <v>156</v>
      </c>
      <c r="AD240" t="s">
        <v>157</v>
      </c>
      <c r="AE240" t="s">
        <v>158</v>
      </c>
      <c r="AF240" t="s">
        <v>159</v>
      </c>
      <c r="AG240" t="s">
        <v>160</v>
      </c>
      <c r="AH240">
        <v>3.344521604926324</v>
      </c>
      <c r="AI240">
        <v>2.1071298413343351</v>
      </c>
      <c r="AJ240">
        <v>0</v>
      </c>
      <c r="AK240">
        <v>3.1000608606926701</v>
      </c>
      <c r="AL240">
        <v>0.2454962543872504</v>
      </c>
      <c r="AM240">
        <v>0.34399215203139399</v>
      </c>
      <c r="AN240">
        <v>2.6691578242624052</v>
      </c>
      <c r="AO240">
        <v>0</v>
      </c>
      <c r="AP240">
        <v>3.1629559707166468</v>
      </c>
      <c r="AQ240">
        <v>0.25433460296995919</v>
      </c>
      <c r="AR240">
        <v>1.7446506920311859</v>
      </c>
      <c r="AS240"/>
      <c r="AT240"/>
      <c r="AU240"/>
      <c r="AV240"/>
      <c r="AW240"/>
      <c r="AX240"/>
      <c r="AY240"/>
      <c r="AZ240"/>
      <c r="BA240"/>
      <c r="BB240"/>
      <c r="BC240"/>
      <c r="BD240"/>
      <c r="BE240"/>
      <c r="BF240"/>
      <c r="BG240"/>
      <c r="BH240"/>
      <c r="BI240"/>
      <c r="BJ240"/>
      <c r="BK240"/>
      <c r="BL240"/>
      <c r="BM240"/>
      <c r="BN240"/>
      <c r="BO240"/>
      <c r="BP240"/>
      <c r="BQ240"/>
      <c r="BR240"/>
    </row>
    <row r="241">
      <c r="A241" t="s">
        <v>470</v>
      </c>
      <c r="B241">
        <v>2016</v>
      </c>
      <c r="C241" t="s">
        <v>476</v>
      </c>
      <c r="D241">
        <v>229</v>
      </c>
      <c r="E241" t="s">
        <v>316</v>
      </c>
      <c r="F241" t="s">
        <v>320</v>
      </c>
      <c r="G241" t="s">
        <v>191</v>
      </c>
      <c r="H241">
        <v>2.7957607225916661</v>
      </c>
      <c r="I241">
        <v>0.86793267225228776</v>
      </c>
      <c r="J241">
        <v>0.62650279365689421</v>
      </c>
      <c r="K241">
        <v>0.39389001023442433</v>
      </c>
      <c r="L241">
        <v>0.29477689116679828</v>
      </c>
      <c r="M241">
        <v>1.5451455890281851</v>
      </c>
      <c r="N241">
        <v>0.65973844042381491</v>
      </c>
      <c r="O241">
        <v>0.93870618940294337</v>
      </c>
      <c r="P241">
        <v>0.3002897032317498</v>
      </c>
      <c r="Q241">
        <v>0.34457737937614002</v>
      </c>
      <c r="R241">
        <v>4.4101525809367121</v>
      </c>
      <c r="S241">
        <v>0.80305553743998093</v>
      </c>
      <c r="T241">
        <v>0.91875237099176732</v>
      </c>
      <c r="U241">
        <v>0.33536785466607649</v>
      </c>
      <c r="V241">
        <v>0.22299151173918719</v>
      </c>
      <c r="W241" t="s">
        <v>150</v>
      </c>
      <c r="X241" t="s">
        <v>151</v>
      </c>
      <c r="Y241" t="s">
        <v>152</v>
      </c>
      <c r="Z241" t="s">
        <v>153</v>
      </c>
      <c r="AA241" t="s">
        <v>154</v>
      </c>
      <c r="AB241" t="s">
        <v>155</v>
      </c>
      <c r="AC241" t="s">
        <v>156</v>
      </c>
      <c r="AD241" t="s">
        <v>157</v>
      </c>
      <c r="AE241" t="s">
        <v>158</v>
      </c>
      <c r="AF241" t="s">
        <v>159</v>
      </c>
      <c r="AG241" t="s">
        <v>160</v>
      </c>
      <c r="AH241">
        <v>2.046014348992458</v>
      </c>
      <c r="AI241">
        <v>0.41303092622155058</v>
      </c>
      <c r="AJ241">
        <v>2.0719475805082781</v>
      </c>
      <c r="AK241">
        <v>0.10799671967665191</v>
      </c>
      <c r="AL241">
        <v>0.064689784378287998</v>
      </c>
      <c r="AM241">
        <v>0.36062806091734201</v>
      </c>
      <c r="AN241">
        <v>2.028897597096639</v>
      </c>
      <c r="AO241">
        <v>0</v>
      </c>
      <c r="AP241">
        <v>1.4711017135682749</v>
      </c>
      <c r="AQ241">
        <v>4.313490619290139</v>
      </c>
      <c r="AR241">
        <v>0.94377694213635976</v>
      </c>
      <c r="AS241"/>
      <c r="AT241"/>
      <c r="AU241"/>
      <c r="AV241"/>
      <c r="AW241"/>
      <c r="AX241"/>
      <c r="AY241"/>
      <c r="AZ241"/>
      <c r="BA241"/>
      <c r="BB241"/>
      <c r="BC241"/>
      <c r="BD241"/>
      <c r="BE241"/>
      <c r="BF241"/>
      <c r="BG241"/>
      <c r="BH241"/>
      <c r="BI241"/>
      <c r="BJ241"/>
      <c r="BK241"/>
      <c r="BL241"/>
      <c r="BM241"/>
      <c r="BN241"/>
      <c r="BO241"/>
      <c r="BP241"/>
      <c r="BQ241"/>
      <c r="BR24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DHS00</vt:lpstr>
      <vt:lpstr>DHS05</vt:lpstr>
      <vt:lpstr>DHS10</vt:lpstr>
      <vt:lpstr>DHS16</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2021-05-25T17:55:22Z</dcterms:modified>
</cp:coreProperties>
</file>